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550" yWindow="375" windowWidth="25725" windowHeight="12660"/>
  </bookViews>
  <sheets>
    <sheet name="ПОЯСНИТЕЛЬНАЯ " sheetId="3" r:id="rId1"/>
    <sheet name="Лист1" sheetId="4" r:id="rId2"/>
  </sheets>
  <definedNames>
    <definedName name="_xlnm.Print_Area" localSheetId="0">'ПОЯСНИТЕЛЬНАЯ '!$A$1:$S$21</definedName>
  </definedNames>
  <calcPr calcId="162913"/>
</workbook>
</file>

<file path=xl/calcChain.xml><?xml version="1.0" encoding="utf-8"?>
<calcChain xmlns="http://schemas.openxmlformats.org/spreadsheetml/2006/main">
  <c r="E10" i="3" l="1"/>
  <c r="G17" i="3" l="1"/>
  <c r="H17" i="3"/>
  <c r="G16" i="3"/>
  <c r="G13" i="3" s="1"/>
  <c r="H16" i="3"/>
  <c r="H13" i="3" s="1"/>
  <c r="I16" i="3"/>
  <c r="I9" i="3"/>
  <c r="I17" i="3" s="1"/>
  <c r="F8" i="3"/>
  <c r="I13" i="3" l="1"/>
  <c r="E17" i="3"/>
  <c r="J17" i="3"/>
  <c r="K17" i="3"/>
  <c r="M17" i="3"/>
  <c r="N17" i="3"/>
  <c r="P17" i="3"/>
  <c r="Q17" i="3"/>
  <c r="D17" i="3"/>
  <c r="J16" i="3"/>
  <c r="J13" i="3" s="1"/>
  <c r="K16" i="3"/>
  <c r="K13" i="3" s="1"/>
  <c r="L16" i="3"/>
  <c r="M16" i="3"/>
  <c r="M13" i="3" s="1"/>
  <c r="N16" i="3"/>
  <c r="N13" i="3" s="1"/>
  <c r="O16" i="3"/>
  <c r="P16" i="3"/>
  <c r="P13" i="3" s="1"/>
  <c r="Q16" i="3"/>
  <c r="Q13" i="3" s="1"/>
  <c r="R16" i="3"/>
  <c r="D16" i="3"/>
  <c r="D13" i="3" s="1"/>
  <c r="E12" i="3" l="1"/>
  <c r="F12" i="3" s="1"/>
  <c r="E16" i="3" l="1"/>
  <c r="E13" i="3" s="1"/>
  <c r="R6" i="3" l="1"/>
  <c r="R17" i="3" s="1"/>
  <c r="R13" i="3" s="1"/>
  <c r="O6" i="3"/>
  <c r="O17" i="3" s="1"/>
  <c r="O13" i="3" s="1"/>
  <c r="L6" i="3"/>
  <c r="L17" i="3" s="1"/>
  <c r="L13" i="3" s="1"/>
  <c r="F6" i="3" l="1"/>
  <c r="F10" i="3" l="1"/>
  <c r="F16" i="3" s="1"/>
  <c r="F9" i="3" l="1"/>
  <c r="F17" i="3" s="1"/>
  <c r="F13" i="3" s="1"/>
</calcChain>
</file>

<file path=xl/sharedStrings.xml><?xml version="1.0" encoding="utf-8"?>
<sst xmlns="http://schemas.openxmlformats.org/spreadsheetml/2006/main" count="52" uniqueCount="33">
  <si>
    <t>Ответственный исполнитель</t>
  </si>
  <si>
    <t>Утверждено</t>
  </si>
  <si>
    <t>Вносимые изменения</t>
  </si>
  <si>
    <t>Сумма с учетом изменений</t>
  </si>
  <si>
    <t>Пояснение</t>
  </si>
  <si>
    <t>Источник финансирования</t>
  </si>
  <si>
    <t>Основное мероприятие программы</t>
  </si>
  <si>
    <t>местный бюджет</t>
  </si>
  <si>
    <t>бюджет автономного округа</t>
  </si>
  <si>
    <t>в том числе:</t>
  </si>
  <si>
    <t>Итого по программе:</t>
  </si>
  <si>
    <t>Подпрограмма I «Развитие массовой физической культуры и спорта, школьного спорта »</t>
  </si>
  <si>
    <t>Департамент культуры и спорта Нефтеюганского района</t>
  </si>
  <si>
    <t>иные источники</t>
  </si>
  <si>
    <t xml:space="preserve">2.1. Основное мероприятие: "Обеспечение деятельности (оказание услуг)  по  организации дополнительного образования детей и спортивной подготовки" (показатель 1 табл.1, показатели 1,3,7, табл.8)      </t>
  </si>
  <si>
    <t>2023 год, тыс. руб.</t>
  </si>
  <si>
    <t>исполнитель: Н.В.Шорина</t>
  </si>
  <si>
    <t>Подпрограмма II «Развитие детско-юношеского спорта»</t>
  </si>
  <si>
    <t xml:space="preserve"> 1.2. Проект Нефтеюганского района "Крепкое здоровье-крепкий район." (показатели 1,2 табл.1)</t>
  </si>
  <si>
    <t xml:space="preserve">Департамент культуры и спорта Нефтеюганского района
</t>
  </si>
  <si>
    <t xml:space="preserve">  1.5. Основное мероприятие:          "Укрепление материально-технической базы учреждений спорта" (показатель 2 табл.1; показатели 1,2,3,4 табл.8) </t>
  </si>
  <si>
    <t>1.6. Основное мероприятие  "Обеспечение деятельности (оказание услуг) организация занятий физической культурой и спортом" (показатель 1 табл.1; показатели 1,2,3,4 табл.8)</t>
  </si>
  <si>
    <t>2025 год, тыс. руб.</t>
  </si>
  <si>
    <t>2026 год, тыс. руб.</t>
  </si>
  <si>
    <t>2027-2030 год, тыс. руб.</t>
  </si>
  <si>
    <t xml:space="preserve">исключены ИИ -250,0 тыс. с 2025 по 2030 годы, в соответсивии с паспортом проекта, проект закрывается 31.12.2024 
</t>
  </si>
  <si>
    <r>
      <rPr>
        <b/>
        <sz val="14"/>
        <color theme="1"/>
        <rFont val="Times New Roman"/>
        <family val="1"/>
        <charset val="204"/>
      </rPr>
      <t>Пояснительная записка</t>
    </r>
    <r>
      <rPr>
        <sz val="14"/>
        <color theme="1"/>
        <rFont val="Times New Roman"/>
        <family val="1"/>
        <charset val="204"/>
      </rPr>
      <t xml:space="preserve">
О внесении изменений в постановление администрации Нефтеюганского района от 31.10.2022 № 2094-па-нпа  
«О муниципальной программе Нефтеюганского района «Развитие физической культуры и спорта»  
</t>
    </r>
    <r>
      <rPr>
        <i/>
        <sz val="14"/>
        <color rgb="FF0000CC"/>
        <rFont val="Times New Roman"/>
        <family val="1"/>
        <charset val="204"/>
      </rPr>
      <t>(в редакции от 05.05.2023 №619-па-нпа</t>
    </r>
    <r>
      <rPr>
        <i/>
        <sz val="14"/>
        <color rgb="FFFF0000"/>
        <rFont val="Times New Roman"/>
        <family val="1"/>
        <charset val="204"/>
      </rPr>
      <t xml:space="preserve"> </t>
    </r>
    <r>
      <rPr>
        <i/>
        <sz val="14"/>
        <color theme="1"/>
        <rFont val="Times New Roman"/>
        <family val="1"/>
        <charset val="204"/>
      </rPr>
      <t>О внесении изменений в постановление администрации Нефтеюганского района 
от 31.10.2022 № 2094-па-нпа «О муниципальной программе Нефтеюганского района «Развитие физической культуры и спорта»)</t>
    </r>
    <r>
      <rPr>
        <sz val="14"/>
        <color theme="1"/>
        <rFont val="Times New Roman"/>
        <family val="1"/>
        <charset val="204"/>
      </rPr>
      <t xml:space="preserve">
</t>
    </r>
  </si>
  <si>
    <t>2024 год, тыс. руб.</t>
  </si>
  <si>
    <r>
      <rPr>
        <b/>
        <sz val="11"/>
        <rFont val="Times New Roman"/>
        <family val="1"/>
        <charset val="204"/>
      </rPr>
      <t>Уменьшение иных источников 2023 год:</t>
    </r>
    <r>
      <rPr>
        <sz val="11"/>
        <rFont val="Times New Roman"/>
        <family val="1"/>
        <charset val="204"/>
      </rPr>
      <t xml:space="preserve">
</t>
    </r>
    <r>
      <rPr>
        <b/>
        <sz val="11"/>
        <rFont val="Times New Roman"/>
        <family val="1"/>
        <charset val="204"/>
      </rPr>
      <t>-300,0 тыс. руб.</t>
    </r>
    <r>
      <rPr>
        <sz val="11"/>
        <rFont val="Times New Roman"/>
        <family val="1"/>
        <charset val="204"/>
      </rPr>
      <t xml:space="preserve"> ФОК Сингапай - подготовка территории под установку спортивной площадки, уменьшение в связи с перераспределением средств с основного мероприятия 1.5. "Обеспечение деятельности (оказание услуг) организация занятий физической культурой и спортом",  для заключения договора на оказание услуг по подготовке спортивной площадки в сумме 392,96011 тыс. руб.
</t>
    </r>
    <r>
      <rPr>
        <b/>
        <sz val="11"/>
        <rFont val="Times New Roman"/>
        <family val="1"/>
        <charset val="204"/>
      </rPr>
      <t>Увеличение иных источников 2024 год:</t>
    </r>
    <r>
      <rPr>
        <sz val="11"/>
        <rFont val="Times New Roman"/>
        <family val="1"/>
        <charset val="204"/>
      </rPr>
      <t xml:space="preserve">
</t>
    </r>
    <r>
      <rPr>
        <b/>
        <sz val="11"/>
        <rFont val="Times New Roman"/>
        <family val="1"/>
        <charset val="204"/>
      </rPr>
      <t>+10 000,0 тыс. руб.</t>
    </r>
    <r>
      <rPr>
        <sz val="11"/>
        <rFont val="Times New Roman"/>
        <family val="1"/>
        <charset val="204"/>
      </rPr>
      <t xml:space="preserve"> на стрительство ФОКс.п.Каркатеевы, приведено в соответствие с табл.4 данной муниципальной программы</t>
    </r>
  </si>
  <si>
    <t>т 316-414</t>
  </si>
  <si>
    <r>
      <t xml:space="preserve">Внесение изменений в соответствии с Решение Думы Нефтеюганского района от 24.05.2023 № 902 "О бюджете Нефтеюганского района на 2023 год и плановый период 2024 и 2025 годов", </t>
    </r>
    <r>
      <rPr>
        <b/>
        <sz val="11"/>
        <rFont val="Times New Roman"/>
        <family val="1"/>
        <charset val="204"/>
      </rPr>
      <t>уменьшение на 665,42 тыс. руб.</t>
    </r>
  </si>
  <si>
    <r>
      <t xml:space="preserve">Внесение изменений в соответствии с Решение Думы Нефтеюганского района от 24.05.2023 № 902 "О бюджете Нефтеюганского района на 2023 год и плановый период 2024 и 2025 годов" </t>
    </r>
    <r>
      <rPr>
        <b/>
        <sz val="11"/>
        <rFont val="Times New Roman"/>
        <family val="1"/>
        <charset val="204"/>
      </rPr>
      <t xml:space="preserve">
Увеличение  392,96011 тыс. руб</t>
    </r>
    <r>
      <rPr>
        <sz val="11"/>
        <rFont val="Times New Roman"/>
        <family val="1"/>
        <charset val="204"/>
      </rPr>
      <t xml:space="preserve">. по БУНР ФСО "АТЛАНТ". подготовка территории под установку спортивной площадки в сп.Сингапай
 </t>
    </r>
  </si>
  <si>
    <r>
      <t xml:space="preserve">Внесение изменений в соответствии с Решение Думы Нефтеюганского района от 24.05.2023 № 902 "О бюджете Нефтеюганского района на 2023 год и плановый период 2024 и 2025 годов" </t>
    </r>
    <r>
      <rPr>
        <b/>
        <sz val="11"/>
        <rFont val="Times New Roman"/>
        <family val="1"/>
        <charset val="204"/>
      </rPr>
      <t xml:space="preserve">уменьшение на 452,96011 тыс. руб.
Увеличение 2023 год на 1 302,0 тыс. руб. </t>
    </r>
    <r>
      <rPr>
        <b/>
        <sz val="11"/>
        <color rgb="FF0000CC"/>
        <rFont val="Times New Roman"/>
        <family val="1"/>
        <charset val="204"/>
      </rPr>
      <t>(справка ДФ НР от 26.06.2023 №503)</t>
    </r>
    <r>
      <rPr>
        <b/>
        <sz val="11"/>
        <rFont val="Times New Roman"/>
        <family val="1"/>
        <charset val="204"/>
      </rPr>
      <t xml:space="preserve">
</t>
    </r>
    <r>
      <rPr>
        <sz val="11"/>
        <rFont val="Times New Roman"/>
        <family val="1"/>
        <charset val="204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</si>
</sst>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#,##0.00000_ ;[Red]\-#,##0.0000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6" tint="0.7999816888943144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i/>
      <sz val="14"/>
      <color rgb="FF0000CC"/>
      <name val="Times New Roman"/>
      <family val="1"/>
      <charset val="204"/>
    </font>
    <font>
      <b/>
      <sz val="11"/>
      <color rgb="FF0000CC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2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9" fillId="2" borderId="0" xfId="0" applyFont="1" applyFill="1"/>
    <xf numFmtId="0" fontId="9" fillId="2" borderId="0" xfId="0" applyFont="1" applyFill="1" applyAlignment="1">
      <alignment horizontal="right"/>
    </xf>
    <xf numFmtId="0" fontId="2" fillId="0" borderId="0" xfId="0" applyFont="1" applyFill="1"/>
    <xf numFmtId="165" fontId="2" fillId="2" borderId="0" xfId="0" applyNumberFormat="1" applyFont="1" applyFill="1"/>
    <xf numFmtId="165" fontId="9" fillId="2" borderId="0" xfId="0" applyNumberFormat="1" applyFont="1" applyFill="1"/>
    <xf numFmtId="0" fontId="2" fillId="2" borderId="0" xfId="0" applyFont="1" applyFill="1" applyAlignment="1">
      <alignment horizont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2" borderId="0" xfId="0" applyFont="1" applyFill="1"/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top" wrapText="1"/>
    </xf>
    <xf numFmtId="165" fontId="4" fillId="4" borderId="1" xfId="0" applyNumberFormat="1" applyFont="1" applyFill="1" applyBorder="1" applyAlignment="1">
      <alignment vertical="center" wrapText="1"/>
    </xf>
    <xf numFmtId="165" fontId="5" fillId="4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165" fontId="4" fillId="3" borderId="1" xfId="0" applyNumberFormat="1" applyFont="1" applyFill="1" applyBorder="1" applyAlignment="1">
      <alignment vertical="center" wrapText="1"/>
    </xf>
    <xf numFmtId="14" fontId="8" fillId="0" borderId="0" xfId="0" applyNumberFormat="1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4" xfId="1"/>
    <cellStyle name="Обычный 3" xfId="2"/>
  </cellStyles>
  <dxfs count="0"/>
  <tableStyles count="0" defaultTableStyle="TableStyleMedium2" defaultPivotStyle="PivotStyleMedium9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39"/>
  <sheetViews>
    <sheetView tabSelected="1" topLeftCell="F1" zoomScaleNormal="100" workbookViewId="0">
      <pane ySplit="4" topLeftCell="A13" activePane="bottomLeft" state="frozen"/>
      <selection pane="bottomLeft" activeCell="R10" sqref="R10"/>
    </sheetView>
  </sheetViews>
  <sheetFormatPr defaultRowHeight="15" x14ac:dyDescent="0.25"/>
  <cols>
    <col min="1" max="1" width="17.7109375" style="1" customWidth="1"/>
    <col min="2" max="2" width="21.140625" style="1" customWidth="1"/>
    <col min="3" max="3" width="12.28515625" style="1" customWidth="1"/>
    <col min="4" max="4" width="15.7109375" style="1" customWidth="1"/>
    <col min="5" max="5" width="15.7109375" style="7" customWidth="1"/>
    <col min="6" max="18" width="15.7109375" style="1" customWidth="1"/>
    <col min="19" max="19" width="54.5703125" style="3" customWidth="1"/>
    <col min="20" max="16384" width="9.140625" style="1"/>
  </cols>
  <sheetData>
    <row r="1" spans="1:19" ht="95.25" customHeight="1" x14ac:dyDescent="0.25">
      <c r="A1" s="44" t="s">
        <v>26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ht="17.25" customHeight="1" x14ac:dyDescent="0.25">
      <c r="D2" s="2"/>
    </row>
    <row r="3" spans="1:19" s="9" customFormat="1" ht="15" customHeight="1" x14ac:dyDescent="0.25">
      <c r="A3" s="45" t="s">
        <v>6</v>
      </c>
      <c r="B3" s="45" t="s">
        <v>0</v>
      </c>
      <c r="C3" s="45" t="s">
        <v>5</v>
      </c>
      <c r="D3" s="46" t="s">
        <v>15</v>
      </c>
      <c r="E3" s="46"/>
      <c r="F3" s="46"/>
      <c r="G3" s="50" t="s">
        <v>27</v>
      </c>
      <c r="H3" s="51"/>
      <c r="I3" s="52"/>
      <c r="J3" s="47" t="s">
        <v>22</v>
      </c>
      <c r="K3" s="48"/>
      <c r="L3" s="49"/>
      <c r="M3" s="50" t="s">
        <v>23</v>
      </c>
      <c r="N3" s="51"/>
      <c r="O3" s="52"/>
      <c r="P3" s="47" t="s">
        <v>24</v>
      </c>
      <c r="Q3" s="48"/>
      <c r="R3" s="49"/>
      <c r="S3" s="45" t="s">
        <v>4</v>
      </c>
    </row>
    <row r="4" spans="1:19" s="9" customFormat="1" ht="45" x14ac:dyDescent="0.25">
      <c r="A4" s="45"/>
      <c r="B4" s="45"/>
      <c r="C4" s="45"/>
      <c r="D4" s="29" t="s">
        <v>1</v>
      </c>
      <c r="E4" s="30" t="s">
        <v>2</v>
      </c>
      <c r="F4" s="29" t="s">
        <v>3</v>
      </c>
      <c r="G4" s="40" t="s">
        <v>1</v>
      </c>
      <c r="H4" s="41" t="s">
        <v>2</v>
      </c>
      <c r="I4" s="40" t="s">
        <v>3</v>
      </c>
      <c r="J4" s="29" t="s">
        <v>1</v>
      </c>
      <c r="K4" s="30" t="s">
        <v>2</v>
      </c>
      <c r="L4" s="29" t="s">
        <v>3</v>
      </c>
      <c r="M4" s="40" t="s">
        <v>1</v>
      </c>
      <c r="N4" s="41" t="s">
        <v>2</v>
      </c>
      <c r="O4" s="40" t="s">
        <v>3</v>
      </c>
      <c r="P4" s="29" t="s">
        <v>1</v>
      </c>
      <c r="Q4" s="30" t="s">
        <v>2</v>
      </c>
      <c r="R4" s="29" t="s">
        <v>3</v>
      </c>
      <c r="S4" s="45"/>
    </row>
    <row r="5" spans="1:19" x14ac:dyDescent="0.25">
      <c r="A5" s="53" t="s">
        <v>11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</row>
    <row r="6" spans="1:19" ht="54.75" customHeight="1" x14ac:dyDescent="0.25">
      <c r="A6" s="55" t="s">
        <v>18</v>
      </c>
      <c r="B6" s="55" t="s">
        <v>19</v>
      </c>
      <c r="C6" s="57" t="s">
        <v>13</v>
      </c>
      <c r="D6" s="42">
        <v>0</v>
      </c>
      <c r="E6" s="42">
        <v>0</v>
      </c>
      <c r="F6" s="42">
        <f>D6+E6</f>
        <v>0</v>
      </c>
      <c r="G6" s="42">
        <v>0</v>
      </c>
      <c r="H6" s="42">
        <v>0</v>
      </c>
      <c r="I6" s="42">
        <v>0</v>
      </c>
      <c r="J6" s="42">
        <v>250</v>
      </c>
      <c r="K6" s="42">
        <v>-250</v>
      </c>
      <c r="L6" s="42">
        <f>J6+K6</f>
        <v>0</v>
      </c>
      <c r="M6" s="42">
        <v>250</v>
      </c>
      <c r="N6" s="42">
        <v>-250</v>
      </c>
      <c r="O6" s="42">
        <f>M6+N6</f>
        <v>0</v>
      </c>
      <c r="P6" s="42">
        <v>1000</v>
      </c>
      <c r="Q6" s="42">
        <v>-1000</v>
      </c>
      <c r="R6" s="42">
        <f>P6+Q6</f>
        <v>0</v>
      </c>
      <c r="S6" s="59" t="s">
        <v>25</v>
      </c>
    </row>
    <row r="7" spans="1:19" ht="58.5" customHeight="1" x14ac:dyDescent="0.25">
      <c r="A7" s="56"/>
      <c r="B7" s="56"/>
      <c r="C7" s="58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60"/>
    </row>
    <row r="8" spans="1:19" s="18" customFormat="1" ht="135" customHeight="1" x14ac:dyDescent="0.25">
      <c r="A8" s="55" t="s">
        <v>20</v>
      </c>
      <c r="B8" s="55" t="s">
        <v>12</v>
      </c>
      <c r="C8" s="14" t="s">
        <v>7</v>
      </c>
      <c r="D8" s="15">
        <v>0</v>
      </c>
      <c r="E8" s="15">
        <v>392.96010999999999</v>
      </c>
      <c r="F8" s="15">
        <f>D8+E8</f>
        <v>392.96010999999999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6" t="s">
        <v>31</v>
      </c>
    </row>
    <row r="9" spans="1:19" s="20" customFormat="1" ht="174" customHeight="1" x14ac:dyDescent="0.25">
      <c r="A9" s="56"/>
      <c r="B9" s="56"/>
      <c r="C9" s="31" t="s">
        <v>13</v>
      </c>
      <c r="D9" s="32">
        <v>143832.12299999999</v>
      </c>
      <c r="E9" s="32">
        <v>-300</v>
      </c>
      <c r="F9" s="32">
        <f>D9+E9</f>
        <v>143532.12299999999</v>
      </c>
      <c r="G9" s="32">
        <v>120000</v>
      </c>
      <c r="H9" s="32">
        <v>10000</v>
      </c>
      <c r="I9" s="32">
        <f>G9+H9</f>
        <v>130000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3" t="s">
        <v>28</v>
      </c>
    </row>
    <row r="10" spans="1:19" ht="206.25" customHeight="1" x14ac:dyDescent="0.25">
      <c r="A10" s="21" t="s">
        <v>21</v>
      </c>
      <c r="B10" s="17" t="s">
        <v>12</v>
      </c>
      <c r="C10" s="14" t="s">
        <v>7</v>
      </c>
      <c r="D10" s="15">
        <v>121753.77331999999</v>
      </c>
      <c r="E10" s="61">
        <f>-392.96011-60+1302</f>
        <v>849.03989000000001</v>
      </c>
      <c r="F10" s="15">
        <f>D10+E10</f>
        <v>122602.81320999999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6" t="s">
        <v>32</v>
      </c>
    </row>
    <row r="11" spans="1:19" s="6" customFormat="1" ht="18.75" customHeight="1" x14ac:dyDescent="0.25">
      <c r="A11" s="54" t="s">
        <v>17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</row>
    <row r="12" spans="1:19" s="6" customFormat="1" ht="210" customHeight="1" x14ac:dyDescent="0.25">
      <c r="A12" s="17" t="s">
        <v>14</v>
      </c>
      <c r="B12" s="14" t="s">
        <v>12</v>
      </c>
      <c r="C12" s="14" t="s">
        <v>7</v>
      </c>
      <c r="D12" s="19">
        <v>44020.447639999999</v>
      </c>
      <c r="E12" s="15">
        <f>-88.4+-577.02</f>
        <v>-665.42</v>
      </c>
      <c r="F12" s="19">
        <f>D12+E12</f>
        <v>43355.02764</v>
      </c>
      <c r="G12" s="19">
        <v>0</v>
      </c>
      <c r="H12" s="19">
        <v>0</v>
      </c>
      <c r="I12" s="19">
        <v>0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6" t="s">
        <v>30</v>
      </c>
    </row>
    <row r="13" spans="1:19" s="27" customFormat="1" ht="32.25" customHeight="1" x14ac:dyDescent="0.25">
      <c r="A13" s="36" t="s">
        <v>10</v>
      </c>
      <c r="B13" s="37"/>
      <c r="C13" s="36"/>
      <c r="D13" s="38">
        <f>D15+D16+D17</f>
        <v>309606.34395999997</v>
      </c>
      <c r="E13" s="38">
        <f>E15+E16+E17</f>
        <v>276.58000000000004</v>
      </c>
      <c r="F13" s="38">
        <f>F15+F16+F17</f>
        <v>309882.92395999999</v>
      </c>
      <c r="G13" s="38">
        <f t="shared" ref="G13:I13" si="0">G15+G16+G17</f>
        <v>120000</v>
      </c>
      <c r="H13" s="38">
        <f t="shared" si="0"/>
        <v>10000</v>
      </c>
      <c r="I13" s="38">
        <f t="shared" si="0"/>
        <v>130000</v>
      </c>
      <c r="J13" s="38">
        <f t="shared" ref="J13:R13" si="1">J15+J16+J17</f>
        <v>250</v>
      </c>
      <c r="K13" s="38">
        <f t="shared" si="1"/>
        <v>-250</v>
      </c>
      <c r="L13" s="38">
        <f t="shared" si="1"/>
        <v>0</v>
      </c>
      <c r="M13" s="38">
        <f t="shared" si="1"/>
        <v>250</v>
      </c>
      <c r="N13" s="38">
        <f t="shared" si="1"/>
        <v>-250</v>
      </c>
      <c r="O13" s="38">
        <f t="shared" si="1"/>
        <v>0</v>
      </c>
      <c r="P13" s="38">
        <f t="shared" si="1"/>
        <v>1000</v>
      </c>
      <c r="Q13" s="38">
        <f t="shared" si="1"/>
        <v>-1000</v>
      </c>
      <c r="R13" s="38">
        <f t="shared" si="1"/>
        <v>0</v>
      </c>
      <c r="S13" s="26"/>
    </row>
    <row r="14" spans="1:19" s="27" customFormat="1" ht="21.75" customHeight="1" x14ac:dyDescent="0.25">
      <c r="A14" s="22" t="s">
        <v>9</v>
      </c>
      <c r="B14" s="23"/>
      <c r="C14" s="22"/>
      <c r="D14" s="35"/>
      <c r="E14" s="34"/>
      <c r="F14" s="35"/>
      <c r="G14" s="24"/>
      <c r="H14" s="24"/>
      <c r="I14" s="24"/>
      <c r="J14" s="35"/>
      <c r="K14" s="35"/>
      <c r="L14" s="35"/>
      <c r="M14" s="24"/>
      <c r="N14" s="24"/>
      <c r="O14" s="24"/>
      <c r="P14" s="35"/>
      <c r="Q14" s="35"/>
      <c r="R14" s="35"/>
      <c r="S14" s="28"/>
    </row>
    <row r="15" spans="1:19" s="27" customFormat="1" ht="29.25" customHeight="1" x14ac:dyDescent="0.25">
      <c r="A15" s="22" t="s">
        <v>8</v>
      </c>
      <c r="B15" s="23"/>
      <c r="C15" s="22"/>
      <c r="D15" s="35">
        <v>0</v>
      </c>
      <c r="E15" s="35">
        <v>0</v>
      </c>
      <c r="F15" s="35">
        <v>0</v>
      </c>
      <c r="G15" s="24">
        <v>0</v>
      </c>
      <c r="H15" s="24">
        <v>0</v>
      </c>
      <c r="I15" s="24">
        <v>0</v>
      </c>
      <c r="J15" s="35">
        <v>0</v>
      </c>
      <c r="K15" s="35">
        <v>0</v>
      </c>
      <c r="L15" s="35">
        <v>0</v>
      </c>
      <c r="M15" s="24">
        <v>0</v>
      </c>
      <c r="N15" s="24">
        <v>0</v>
      </c>
      <c r="O15" s="24">
        <v>0</v>
      </c>
      <c r="P15" s="35">
        <v>0</v>
      </c>
      <c r="Q15" s="35">
        <v>0</v>
      </c>
      <c r="R15" s="35">
        <v>0</v>
      </c>
      <c r="S15" s="25"/>
    </row>
    <row r="16" spans="1:19" s="6" customFormat="1" ht="21.75" customHeight="1" x14ac:dyDescent="0.25">
      <c r="A16" s="22" t="s">
        <v>7</v>
      </c>
      <c r="B16" s="23"/>
      <c r="C16" s="22"/>
      <c r="D16" s="35">
        <f>D8+D10+D12</f>
        <v>165774.22096000001</v>
      </c>
      <c r="E16" s="35">
        <f t="shared" ref="E16:R16" si="2">E8+E10+E12</f>
        <v>576.58000000000004</v>
      </c>
      <c r="F16" s="35">
        <f t="shared" si="2"/>
        <v>166350.80095999999</v>
      </c>
      <c r="G16" s="24">
        <f t="shared" si="2"/>
        <v>0</v>
      </c>
      <c r="H16" s="24">
        <f t="shared" si="2"/>
        <v>0</v>
      </c>
      <c r="I16" s="24">
        <f t="shared" si="2"/>
        <v>0</v>
      </c>
      <c r="J16" s="35">
        <f t="shared" si="2"/>
        <v>0</v>
      </c>
      <c r="K16" s="35">
        <f t="shared" si="2"/>
        <v>0</v>
      </c>
      <c r="L16" s="35">
        <f t="shared" si="2"/>
        <v>0</v>
      </c>
      <c r="M16" s="24">
        <f t="shared" si="2"/>
        <v>0</v>
      </c>
      <c r="N16" s="24">
        <f t="shared" si="2"/>
        <v>0</v>
      </c>
      <c r="O16" s="24">
        <f t="shared" si="2"/>
        <v>0</v>
      </c>
      <c r="P16" s="35">
        <f t="shared" si="2"/>
        <v>0</v>
      </c>
      <c r="Q16" s="35">
        <f t="shared" si="2"/>
        <v>0</v>
      </c>
      <c r="R16" s="35">
        <f t="shared" si="2"/>
        <v>0</v>
      </c>
      <c r="S16" s="25"/>
    </row>
    <row r="17" spans="1:19" s="6" customFormat="1" ht="21.75" customHeight="1" x14ac:dyDescent="0.25">
      <c r="A17" s="22" t="s">
        <v>13</v>
      </c>
      <c r="B17" s="23"/>
      <c r="C17" s="22"/>
      <c r="D17" s="35">
        <f>D6+D9</f>
        <v>143832.12299999999</v>
      </c>
      <c r="E17" s="35">
        <f t="shared" ref="E17:R17" si="3">E6+E9</f>
        <v>-300</v>
      </c>
      <c r="F17" s="35">
        <f t="shared" si="3"/>
        <v>143532.12299999999</v>
      </c>
      <c r="G17" s="24">
        <f t="shared" si="3"/>
        <v>120000</v>
      </c>
      <c r="H17" s="24">
        <f t="shared" si="3"/>
        <v>10000</v>
      </c>
      <c r="I17" s="24">
        <f t="shared" si="3"/>
        <v>130000</v>
      </c>
      <c r="J17" s="35">
        <f t="shared" si="3"/>
        <v>250</v>
      </c>
      <c r="K17" s="35">
        <f t="shared" si="3"/>
        <v>-250</v>
      </c>
      <c r="L17" s="35">
        <f t="shared" si="3"/>
        <v>0</v>
      </c>
      <c r="M17" s="24">
        <f t="shared" si="3"/>
        <v>250</v>
      </c>
      <c r="N17" s="24">
        <f t="shared" si="3"/>
        <v>-250</v>
      </c>
      <c r="O17" s="24">
        <f t="shared" si="3"/>
        <v>0</v>
      </c>
      <c r="P17" s="35">
        <f t="shared" si="3"/>
        <v>1000</v>
      </c>
      <c r="Q17" s="35">
        <f t="shared" si="3"/>
        <v>-1000</v>
      </c>
      <c r="R17" s="35">
        <f t="shared" si="3"/>
        <v>0</v>
      </c>
      <c r="S17" s="25"/>
    </row>
    <row r="18" spans="1:19" ht="12.75" customHeight="1" x14ac:dyDescent="0.25">
      <c r="A18" s="10"/>
      <c r="B18" s="11"/>
      <c r="C18" s="10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3"/>
    </row>
    <row r="19" spans="1:19" ht="12.75" customHeight="1" x14ac:dyDescent="0.25">
      <c r="A19" s="1" t="s">
        <v>16</v>
      </c>
      <c r="B19" s="11"/>
      <c r="C19" s="10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3"/>
    </row>
    <row r="20" spans="1:19" x14ac:dyDescent="0.25">
      <c r="A20" s="6" t="s">
        <v>29</v>
      </c>
      <c r="B20" s="4"/>
      <c r="C20" s="4"/>
      <c r="D20" s="4"/>
      <c r="E20" s="8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</row>
    <row r="21" spans="1:19" x14ac:dyDescent="0.25">
      <c r="A21" s="39">
        <v>45105</v>
      </c>
      <c r="B21" s="4"/>
      <c r="C21" s="4"/>
      <c r="D21" s="4"/>
      <c r="E21" s="8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</row>
    <row r="22" spans="1:19" x14ac:dyDescent="0.25">
      <c r="B22" s="4"/>
      <c r="C22" s="4"/>
      <c r="D22" s="4"/>
      <c r="E22" s="8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</row>
    <row r="23" spans="1:19" x14ac:dyDescent="0.25">
      <c r="B23" s="4"/>
      <c r="C23" s="4"/>
      <c r="D23" s="4"/>
      <c r="E23" s="8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</row>
    <row r="24" spans="1:19" x14ac:dyDescent="0.25">
      <c r="B24" s="5"/>
      <c r="C24" s="4"/>
      <c r="D24" s="4"/>
      <c r="E24" s="8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</row>
    <row r="25" spans="1:19" x14ac:dyDescent="0.25">
      <c r="B25" s="4"/>
      <c r="C25" s="4"/>
      <c r="D25" s="4"/>
      <c r="E25" s="8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</row>
    <row r="26" spans="1:19" x14ac:dyDescent="0.25">
      <c r="B26" s="4"/>
      <c r="C26" s="4"/>
      <c r="D26" s="4"/>
      <c r="E26" s="8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</row>
    <row r="27" spans="1:19" x14ac:dyDescent="0.25">
      <c r="B27" s="4"/>
      <c r="C27" s="4"/>
      <c r="D27" s="4"/>
      <c r="E27" s="8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</row>
    <row r="28" spans="1:19" x14ac:dyDescent="0.25">
      <c r="B28" s="4"/>
      <c r="C28" s="4"/>
      <c r="D28" s="4"/>
      <c r="E28" s="8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</row>
    <row r="39" ht="93.75" customHeight="1" x14ac:dyDescent="0.25"/>
  </sheetData>
  <mergeCells count="33">
    <mergeCell ref="P6:P7"/>
    <mergeCell ref="A11:S11"/>
    <mergeCell ref="A8:A9"/>
    <mergeCell ref="A6:A7"/>
    <mergeCell ref="B6:B7"/>
    <mergeCell ref="B8:B9"/>
    <mergeCell ref="C6:C7"/>
    <mergeCell ref="D6:D7"/>
    <mergeCell ref="E6:E7"/>
    <mergeCell ref="F6:F7"/>
    <mergeCell ref="J6:J7"/>
    <mergeCell ref="K6:K7"/>
    <mergeCell ref="Q6:Q7"/>
    <mergeCell ref="R6:R7"/>
    <mergeCell ref="S6:S7"/>
    <mergeCell ref="L6:L7"/>
    <mergeCell ref="M6:M7"/>
    <mergeCell ref="G6:G7"/>
    <mergeCell ref="H6:H7"/>
    <mergeCell ref="I6:I7"/>
    <mergeCell ref="A1:S1"/>
    <mergeCell ref="A3:A4"/>
    <mergeCell ref="B3:B4"/>
    <mergeCell ref="C3:C4"/>
    <mergeCell ref="D3:F3"/>
    <mergeCell ref="S3:S4"/>
    <mergeCell ref="J3:L3"/>
    <mergeCell ref="M3:O3"/>
    <mergeCell ref="P3:R3"/>
    <mergeCell ref="G3:I3"/>
    <mergeCell ref="A5:S5"/>
    <mergeCell ref="N6:N7"/>
    <mergeCell ref="O6:O7"/>
  </mergeCells>
  <pageMargins left="0.31496062992125984" right="0.31496062992125984" top="0.35433070866141736" bottom="0.35433070866141736" header="0.31496062992125984" footer="0.31496062992125984"/>
  <pageSetup paperSize="9" scale="41" orientation="landscape" r:id="rId1"/>
  <rowBreaks count="1" manualBreakCount="1">
    <brk id="21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ПОЯСНИТЕЛЬНАЯ </vt:lpstr>
      <vt:lpstr>Лист1</vt:lpstr>
      <vt:lpstr>'ПОЯСНИТЕЛЬНАЯ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2023-06-29T04:46:14Z</dcterms:modified>
</cp:coreProperties>
</file>