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mku\Desktop\МУНИЦИПАЛЬН.ПРОГР+КОМПЛ.ПЛАНЫ\##МУНИЦИПАЛЬНАЯ ПРОГРАММА СПОРТ\МП 2025 год\1. Внесение изменений по РД 1100 от 26.11.2024\в Дело 17.12.2024\"/>
    </mc:Choice>
  </mc:AlternateContent>
  <bookViews>
    <workbookView xWindow="-120" yWindow="-120" windowWidth="29040" windowHeight="15840" activeTab="2"/>
  </bookViews>
  <sheets>
    <sheet name="раздел 2" sheetId="5" r:id="rId1"/>
    <sheet name="раздел 3" sheetId="11" r:id="rId2"/>
    <sheet name="раздел 4" sheetId="10" r:id="rId3"/>
    <sheet name="раздел 5" sheetId="9" r:id="rId4"/>
    <sheet name="раздел 6" sheetId="12" r:id="rId5"/>
    <sheet name="раздел 7" sheetId="8" r:id="rId6"/>
  </sheets>
  <definedNames>
    <definedName name="_ftn1" localSheetId="0">'раздел 2'!#REF!</definedName>
    <definedName name="_ftnref1" localSheetId="0">'раздел 2'!#REF!</definedName>
    <definedName name="_xlnm._FilterDatabase" localSheetId="3" hidden="1">'раздел 5'!$A$3:$A$162</definedName>
    <definedName name="_xlnm.Print_Area" localSheetId="0">'раздел 2'!$A$1:$O$22</definedName>
    <definedName name="_xlnm.Print_Area" localSheetId="1">'раздел 3'!$A$1:$P$11</definedName>
    <definedName name="_xlnm.Print_Area" localSheetId="2">'раздел 4'!$A$1:$D$38</definedName>
    <definedName name="_xlnm.Print_Area" localSheetId="5">'раздел 7'!$A$1:$N$83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9" l="1"/>
  <c r="D14" i="9"/>
  <c r="E14" i="9"/>
  <c r="F14" i="9"/>
  <c r="G14" i="9"/>
  <c r="H14" i="9"/>
  <c r="C14" i="9"/>
  <c r="I10" i="9"/>
  <c r="D10" i="9"/>
  <c r="E10" i="9"/>
  <c r="F10" i="9"/>
  <c r="G10" i="9"/>
  <c r="H10" i="9"/>
  <c r="C10" i="9"/>
  <c r="I9" i="9"/>
  <c r="D9" i="9"/>
  <c r="E9" i="9"/>
  <c r="F9" i="9"/>
  <c r="G9" i="9"/>
  <c r="H9" i="9"/>
  <c r="C9" i="9"/>
  <c r="I11" i="9"/>
  <c r="I12" i="9"/>
  <c r="I13" i="9"/>
  <c r="I8" i="9"/>
  <c r="F8" i="9"/>
  <c r="G8" i="9"/>
  <c r="H8" i="9"/>
  <c r="D8" i="9"/>
  <c r="E8" i="9"/>
  <c r="C8" i="9"/>
  <c r="C23" i="9"/>
  <c r="C19" i="9"/>
  <c r="C18" i="9"/>
  <c r="D17" i="9"/>
  <c r="E17" i="9"/>
  <c r="F17" i="9"/>
  <c r="G17" i="9"/>
  <c r="H17" i="9"/>
  <c r="D18" i="9"/>
  <c r="D16" i="9" s="1"/>
  <c r="E18" i="9"/>
  <c r="F18" i="9"/>
  <c r="F16" i="9" s="1"/>
  <c r="G18" i="9"/>
  <c r="H18" i="9"/>
  <c r="D19" i="9"/>
  <c r="E19" i="9"/>
  <c r="I19" i="9" s="1"/>
  <c r="F19" i="9"/>
  <c r="G19" i="9"/>
  <c r="H19" i="9"/>
  <c r="D20" i="9"/>
  <c r="E20" i="9"/>
  <c r="F20" i="9"/>
  <c r="G20" i="9"/>
  <c r="H20" i="9"/>
  <c r="D21" i="9"/>
  <c r="E21" i="9"/>
  <c r="I21" i="9" s="1"/>
  <c r="F21" i="9"/>
  <c r="G21" i="9"/>
  <c r="H21" i="9"/>
  <c r="D22" i="9"/>
  <c r="E22" i="9"/>
  <c r="F22" i="9"/>
  <c r="G22" i="9"/>
  <c r="H22" i="9"/>
  <c r="D23" i="9"/>
  <c r="E23" i="9"/>
  <c r="F23" i="9"/>
  <c r="G23" i="9"/>
  <c r="H23" i="9"/>
  <c r="C20" i="9"/>
  <c r="C21" i="9"/>
  <c r="C22" i="9"/>
  <c r="I17" i="9"/>
  <c r="C17" i="9"/>
  <c r="I18" i="9"/>
  <c r="I20" i="9"/>
  <c r="I22" i="9"/>
  <c r="G16" i="9"/>
  <c r="H16" i="9"/>
  <c r="I23" i="9" l="1"/>
  <c r="E16" i="9"/>
  <c r="C16" i="9"/>
  <c r="D25" i="9"/>
  <c r="E25" i="9"/>
  <c r="F25" i="9"/>
  <c r="F24" i="9" s="1"/>
  <c r="G25" i="9"/>
  <c r="H25" i="9"/>
  <c r="D26" i="9"/>
  <c r="E26" i="9"/>
  <c r="F26" i="9"/>
  <c r="G26" i="9"/>
  <c r="H26" i="9"/>
  <c r="D27" i="9"/>
  <c r="D24" i="9" s="1"/>
  <c r="E27" i="9"/>
  <c r="F27" i="9"/>
  <c r="G27" i="9"/>
  <c r="H27" i="9"/>
  <c r="D28" i="9"/>
  <c r="E28" i="9"/>
  <c r="F28" i="9"/>
  <c r="G28" i="9"/>
  <c r="H28" i="9"/>
  <c r="D29" i="9"/>
  <c r="E29" i="9"/>
  <c r="F29" i="9"/>
  <c r="G29" i="9"/>
  <c r="H29" i="9"/>
  <c r="D30" i="9"/>
  <c r="E30" i="9"/>
  <c r="I30" i="9" s="1"/>
  <c r="F30" i="9"/>
  <c r="G30" i="9"/>
  <c r="H30" i="9"/>
  <c r="D31" i="9"/>
  <c r="E31" i="9"/>
  <c r="F31" i="9"/>
  <c r="G31" i="9"/>
  <c r="H31" i="9"/>
  <c r="C26" i="9"/>
  <c r="C27" i="9"/>
  <c r="C28" i="9"/>
  <c r="C29" i="9"/>
  <c r="C30" i="9"/>
  <c r="C31" i="9"/>
  <c r="C25" i="9"/>
  <c r="I27" i="9"/>
  <c r="H24" i="9"/>
  <c r="I16" i="9" l="1"/>
  <c r="I31" i="9"/>
  <c r="I28" i="9"/>
  <c r="G24" i="9"/>
  <c r="I25" i="9"/>
  <c r="I26" i="9"/>
  <c r="E24" i="9"/>
  <c r="I29" i="9"/>
  <c r="C24" i="9"/>
  <c r="I24" i="9" s="1"/>
  <c r="H9" i="8"/>
  <c r="J20" i="8"/>
  <c r="J19" i="8"/>
  <c r="J17" i="8" s="1"/>
  <c r="J18" i="8"/>
  <c r="J25" i="8"/>
  <c r="D96" i="9" l="1"/>
  <c r="I47" i="9"/>
  <c r="I46" i="9"/>
  <c r="I45" i="9"/>
  <c r="I44" i="9"/>
  <c r="I43" i="9"/>
  <c r="I42" i="9"/>
  <c r="I41" i="9"/>
  <c r="F40" i="9"/>
  <c r="G40" i="9"/>
  <c r="H40" i="9"/>
  <c r="C40" i="9"/>
  <c r="D40" i="9"/>
  <c r="E40" i="9"/>
  <c r="I40" i="9" l="1"/>
  <c r="C144" i="9"/>
  <c r="C143" i="9"/>
  <c r="H36" i="8" l="1"/>
  <c r="I36" i="8"/>
  <c r="J36" i="8"/>
  <c r="K36" i="8"/>
  <c r="H37" i="8"/>
  <c r="I37" i="8"/>
  <c r="J37" i="8"/>
  <c r="K37" i="8"/>
  <c r="H38" i="8"/>
  <c r="I38" i="8"/>
  <c r="J38" i="8"/>
  <c r="K38" i="8"/>
  <c r="H39" i="8"/>
  <c r="I39" i="8"/>
  <c r="J39" i="8"/>
  <c r="K39" i="8"/>
  <c r="H40" i="8"/>
  <c r="I40" i="8"/>
  <c r="J40" i="8"/>
  <c r="K40" i="8"/>
  <c r="H41" i="8"/>
  <c r="I41" i="8"/>
  <c r="J41" i="8"/>
  <c r="K41" i="8"/>
  <c r="K35" i="8"/>
  <c r="I35" i="8"/>
  <c r="I34" i="8" s="1"/>
  <c r="J35" i="8"/>
  <c r="H35" i="8"/>
  <c r="C113" i="9"/>
  <c r="C49" i="9"/>
  <c r="D137" i="9"/>
  <c r="E137" i="9"/>
  <c r="F137" i="9"/>
  <c r="G137" i="9"/>
  <c r="H137" i="9"/>
  <c r="D138" i="9"/>
  <c r="E138" i="9"/>
  <c r="F138" i="9"/>
  <c r="G138" i="9"/>
  <c r="H138" i="9"/>
  <c r="E139" i="9"/>
  <c r="F139" i="9"/>
  <c r="G139" i="9"/>
  <c r="H139" i="9"/>
  <c r="D140" i="9"/>
  <c r="E140" i="9"/>
  <c r="F140" i="9"/>
  <c r="G140" i="9"/>
  <c r="H140" i="9"/>
  <c r="D141" i="9"/>
  <c r="E141" i="9"/>
  <c r="F141" i="9"/>
  <c r="G141" i="9"/>
  <c r="H141" i="9"/>
  <c r="D142" i="9"/>
  <c r="E142" i="9"/>
  <c r="F142" i="9"/>
  <c r="G142" i="9"/>
  <c r="H142" i="9"/>
  <c r="D143" i="9"/>
  <c r="E143" i="9"/>
  <c r="F143" i="9"/>
  <c r="G143" i="9"/>
  <c r="H143" i="9"/>
  <c r="C138" i="9"/>
  <c r="C139" i="9"/>
  <c r="C140" i="9"/>
  <c r="C141" i="9"/>
  <c r="C142" i="9"/>
  <c r="C137" i="9"/>
  <c r="I153" i="9"/>
  <c r="I154" i="9"/>
  <c r="I155" i="9"/>
  <c r="I156" i="9"/>
  <c r="I157" i="9"/>
  <c r="I158" i="9"/>
  <c r="I159" i="9"/>
  <c r="I152" i="9"/>
  <c r="E144" i="9"/>
  <c r="F144" i="9"/>
  <c r="G144" i="9"/>
  <c r="H144" i="9"/>
  <c r="I145" i="9"/>
  <c r="I146" i="9"/>
  <c r="I148" i="9"/>
  <c r="I149" i="9"/>
  <c r="I150" i="9"/>
  <c r="I151" i="9"/>
  <c r="C114" i="9"/>
  <c r="D114" i="9"/>
  <c r="E114" i="9"/>
  <c r="F114" i="9"/>
  <c r="F106" i="9" s="1"/>
  <c r="G114" i="9"/>
  <c r="H114" i="9"/>
  <c r="C115" i="9"/>
  <c r="D115" i="9"/>
  <c r="E115" i="9"/>
  <c r="E107" i="9" s="1"/>
  <c r="F115" i="9"/>
  <c r="F107" i="9" s="1"/>
  <c r="G115" i="9"/>
  <c r="G107" i="9" s="1"/>
  <c r="H115" i="9"/>
  <c r="H107" i="9" s="1"/>
  <c r="C116" i="9"/>
  <c r="D116" i="9"/>
  <c r="E116" i="9"/>
  <c r="F116" i="9"/>
  <c r="G116" i="9"/>
  <c r="H116" i="9"/>
  <c r="C117" i="9"/>
  <c r="D117" i="9"/>
  <c r="D109" i="9" s="1"/>
  <c r="E117" i="9"/>
  <c r="F117" i="9"/>
  <c r="G117" i="9"/>
  <c r="H117" i="9"/>
  <c r="H109" i="9" s="1"/>
  <c r="C118" i="9"/>
  <c r="C110" i="9" s="1"/>
  <c r="D118" i="9"/>
  <c r="E118" i="9"/>
  <c r="F118" i="9"/>
  <c r="G118" i="9"/>
  <c r="H118" i="9"/>
  <c r="C119" i="9"/>
  <c r="C111" i="9" s="1"/>
  <c r="D119" i="9"/>
  <c r="D111" i="9" s="1"/>
  <c r="E119" i="9"/>
  <c r="E111" i="9" s="1"/>
  <c r="F119" i="9"/>
  <c r="F111" i="9" s="1"/>
  <c r="G119" i="9"/>
  <c r="G111" i="9" s="1"/>
  <c r="H119" i="9"/>
  <c r="H111" i="9" s="1"/>
  <c r="D113" i="9"/>
  <c r="E113" i="9"/>
  <c r="F113" i="9"/>
  <c r="G113" i="9"/>
  <c r="H113" i="9"/>
  <c r="D73" i="9"/>
  <c r="E73" i="9"/>
  <c r="F73" i="9"/>
  <c r="G73" i="9"/>
  <c r="H73" i="9"/>
  <c r="D74" i="9"/>
  <c r="E74" i="9"/>
  <c r="F74" i="9"/>
  <c r="G74" i="9"/>
  <c r="H74" i="9"/>
  <c r="D76" i="9"/>
  <c r="E76" i="9"/>
  <c r="F76" i="9"/>
  <c r="G76" i="9"/>
  <c r="H76" i="9"/>
  <c r="D77" i="9"/>
  <c r="E77" i="9"/>
  <c r="F77" i="9"/>
  <c r="G77" i="9"/>
  <c r="H77" i="9"/>
  <c r="D78" i="9"/>
  <c r="E78" i="9"/>
  <c r="F78" i="9"/>
  <c r="G78" i="9"/>
  <c r="H78" i="9"/>
  <c r="D79" i="9"/>
  <c r="E79" i="9"/>
  <c r="F79" i="9"/>
  <c r="G79" i="9"/>
  <c r="H79" i="9"/>
  <c r="C74" i="9"/>
  <c r="C76" i="9"/>
  <c r="C77" i="9"/>
  <c r="C78" i="9"/>
  <c r="C79" i="9"/>
  <c r="C73" i="9"/>
  <c r="D51" i="9"/>
  <c r="E51" i="9"/>
  <c r="F51" i="9"/>
  <c r="G51" i="9"/>
  <c r="H51" i="9"/>
  <c r="D52" i="9"/>
  <c r="E52" i="9"/>
  <c r="F52" i="9"/>
  <c r="G52" i="9"/>
  <c r="H52" i="9"/>
  <c r="D53" i="9"/>
  <c r="E53" i="9"/>
  <c r="F53" i="9"/>
  <c r="G53" i="9"/>
  <c r="H53" i="9"/>
  <c r="D54" i="9"/>
  <c r="E54" i="9"/>
  <c r="F54" i="9"/>
  <c r="G54" i="9"/>
  <c r="H54" i="9"/>
  <c r="D55" i="9"/>
  <c r="E55" i="9"/>
  <c r="F55" i="9"/>
  <c r="G55" i="9"/>
  <c r="H55" i="9"/>
  <c r="H50" i="9"/>
  <c r="H34" i="9" s="1"/>
  <c r="D50" i="9"/>
  <c r="E50" i="9"/>
  <c r="F50" i="9"/>
  <c r="G50" i="9"/>
  <c r="C55" i="9"/>
  <c r="C39" i="9" s="1"/>
  <c r="C50" i="9"/>
  <c r="C51" i="9"/>
  <c r="C52" i="9"/>
  <c r="C53" i="9"/>
  <c r="C54" i="9"/>
  <c r="D49" i="9"/>
  <c r="D33" i="9" s="1"/>
  <c r="E49" i="9"/>
  <c r="E33" i="9" s="1"/>
  <c r="F49" i="9"/>
  <c r="F33" i="9" s="1"/>
  <c r="G49" i="9"/>
  <c r="G33" i="9" s="1"/>
  <c r="H49" i="9"/>
  <c r="H33" i="9" s="1"/>
  <c r="E34" i="9" l="1"/>
  <c r="C37" i="9"/>
  <c r="C36" i="9"/>
  <c r="G34" i="9"/>
  <c r="H39" i="9"/>
  <c r="D39" i="9"/>
  <c r="E38" i="9"/>
  <c r="F37" i="9"/>
  <c r="G36" i="9"/>
  <c r="F105" i="9"/>
  <c r="F104" i="9" s="1"/>
  <c r="G109" i="9"/>
  <c r="E108" i="9"/>
  <c r="C107" i="9"/>
  <c r="E106" i="9"/>
  <c r="E104" i="9" s="1"/>
  <c r="G37" i="9"/>
  <c r="E110" i="9"/>
  <c r="E105" i="9"/>
  <c r="H106" i="9"/>
  <c r="D106" i="9"/>
  <c r="F38" i="9"/>
  <c r="H36" i="9"/>
  <c r="H136" i="9"/>
  <c r="F34" i="9"/>
  <c r="G108" i="9"/>
  <c r="C108" i="9"/>
  <c r="C105" i="9"/>
  <c r="C38" i="9"/>
  <c r="C106" i="9"/>
  <c r="G106" i="9"/>
  <c r="D34" i="9"/>
  <c r="F39" i="9"/>
  <c r="G38" i="9"/>
  <c r="H37" i="9"/>
  <c r="D37" i="9"/>
  <c r="E36" i="9"/>
  <c r="C34" i="9"/>
  <c r="G39" i="9"/>
  <c r="E39" i="9"/>
  <c r="H38" i="9"/>
  <c r="D38" i="9"/>
  <c r="I38" i="9" s="1"/>
  <c r="E37" i="9"/>
  <c r="F36" i="9"/>
  <c r="D36" i="9"/>
  <c r="I113" i="9"/>
  <c r="H110" i="9"/>
  <c r="F110" i="9"/>
  <c r="D110" i="9"/>
  <c r="H108" i="9"/>
  <c r="I116" i="9"/>
  <c r="D108" i="9"/>
  <c r="C136" i="9"/>
  <c r="C33" i="9"/>
  <c r="I33" i="9" s="1"/>
  <c r="F109" i="9"/>
  <c r="E109" i="9"/>
  <c r="C109" i="9"/>
  <c r="L41" i="8"/>
  <c r="L40" i="8"/>
  <c r="L39" i="8"/>
  <c r="L38" i="8"/>
  <c r="L37" i="8"/>
  <c r="L36" i="8"/>
  <c r="F108" i="9"/>
  <c r="I49" i="9"/>
  <c r="D139" i="9"/>
  <c r="D107" i="9" s="1"/>
  <c r="D144" i="9"/>
  <c r="I144" i="9" s="1"/>
  <c r="I147" i="9"/>
  <c r="G105" i="9"/>
  <c r="H105" i="9"/>
  <c r="D105" i="9"/>
  <c r="G110" i="9"/>
  <c r="L35" i="8"/>
  <c r="K34" i="8"/>
  <c r="H34" i="8"/>
  <c r="L34" i="8" s="1"/>
  <c r="I77" i="9"/>
  <c r="I119" i="9"/>
  <c r="I117" i="9"/>
  <c r="I115" i="9"/>
  <c r="I54" i="9"/>
  <c r="I55" i="9"/>
  <c r="I73" i="9"/>
  <c r="I76" i="9"/>
  <c r="I78" i="9"/>
  <c r="I79" i="9"/>
  <c r="I74" i="9"/>
  <c r="I118" i="9"/>
  <c r="I114" i="9"/>
  <c r="I53" i="9"/>
  <c r="I52" i="9"/>
  <c r="I51" i="9"/>
  <c r="I50" i="9"/>
  <c r="C12" i="9" l="1"/>
  <c r="G104" i="9"/>
  <c r="I36" i="9"/>
  <c r="I39" i="9"/>
  <c r="I37" i="9"/>
  <c r="I106" i="9"/>
  <c r="H104" i="9"/>
  <c r="D104" i="9"/>
  <c r="I34" i="9"/>
  <c r="C104" i="9"/>
  <c r="I109" i="9"/>
  <c r="H83" i="9"/>
  <c r="H75" i="9" s="1"/>
  <c r="H35" i="9" s="1"/>
  <c r="G83" i="9"/>
  <c r="G75" i="9" s="1"/>
  <c r="G35" i="9" s="1"/>
  <c r="F83" i="9"/>
  <c r="F75" i="9" s="1"/>
  <c r="F35" i="9" s="1"/>
  <c r="E75" i="9"/>
  <c r="E35" i="9" s="1"/>
  <c r="D75" i="9"/>
  <c r="D35" i="9" s="1"/>
  <c r="I104" i="9" l="1"/>
  <c r="C83" i="9"/>
  <c r="C75" i="9" s="1"/>
  <c r="I75" i="9" l="1"/>
  <c r="C35" i="9"/>
  <c r="I83" i="9"/>
  <c r="C32" i="9" l="1"/>
  <c r="I35" i="9"/>
  <c r="I139" i="9"/>
  <c r="I141" i="9"/>
  <c r="C96" i="9" l="1"/>
  <c r="C56" i="9"/>
  <c r="D13" i="9"/>
  <c r="H11" i="9"/>
  <c r="I97" i="9"/>
  <c r="C128" i="9"/>
  <c r="D128" i="9"/>
  <c r="H128" i="9"/>
  <c r="E128" i="9"/>
  <c r="I135" i="9"/>
  <c r="G128" i="9"/>
  <c r="I121" i="9"/>
  <c r="I122" i="9"/>
  <c r="I123" i="9"/>
  <c r="I124" i="9"/>
  <c r="I125" i="9"/>
  <c r="I126" i="9"/>
  <c r="I127" i="9"/>
  <c r="D120" i="9"/>
  <c r="E120" i="9"/>
  <c r="F120" i="9"/>
  <c r="G120" i="9"/>
  <c r="H120" i="9"/>
  <c r="C120" i="9"/>
  <c r="I89" i="9"/>
  <c r="I90" i="9"/>
  <c r="I91" i="9"/>
  <c r="I92" i="9"/>
  <c r="I93" i="9"/>
  <c r="I94" i="9"/>
  <c r="I95" i="9"/>
  <c r="D88" i="9"/>
  <c r="E88" i="9"/>
  <c r="F88" i="9"/>
  <c r="G88" i="9"/>
  <c r="H88" i="9"/>
  <c r="C88" i="9"/>
  <c r="D64" i="9"/>
  <c r="E64" i="9"/>
  <c r="F64" i="9"/>
  <c r="G64" i="9"/>
  <c r="H64" i="9"/>
  <c r="C64" i="9"/>
  <c r="C112" i="9" l="1"/>
  <c r="C48" i="9"/>
  <c r="I108" i="9"/>
  <c r="D12" i="9"/>
  <c r="F11" i="9"/>
  <c r="G112" i="9"/>
  <c r="C13" i="9"/>
  <c r="E13" i="9"/>
  <c r="G11" i="9"/>
  <c r="E12" i="9"/>
  <c r="I110" i="9"/>
  <c r="C11" i="9"/>
  <c r="E11" i="9"/>
  <c r="H13" i="9"/>
  <c r="D112" i="9"/>
  <c r="G13" i="9"/>
  <c r="F13" i="9"/>
  <c r="G12" i="9"/>
  <c r="D11" i="9"/>
  <c r="F12" i="9"/>
  <c r="H112" i="9"/>
  <c r="I105" i="9"/>
  <c r="H12" i="9"/>
  <c r="I111" i="9"/>
  <c r="I107" i="9"/>
  <c r="C7" i="9"/>
  <c r="E112" i="9"/>
  <c r="I134" i="9"/>
  <c r="F128" i="9"/>
  <c r="F112" i="9" s="1"/>
  <c r="I120" i="9"/>
  <c r="I88" i="9"/>
  <c r="I112" i="9" l="1"/>
  <c r="I133" i="9"/>
  <c r="I132" i="9" l="1"/>
  <c r="I131" i="9" l="1"/>
  <c r="I130" i="9" l="1"/>
  <c r="I129" i="9" l="1"/>
  <c r="I128" i="9"/>
  <c r="D56" i="9" l="1"/>
  <c r="D48" i="9" s="1"/>
  <c r="E56" i="9"/>
  <c r="E48" i="9" s="1"/>
  <c r="F56" i="9"/>
  <c r="F48" i="9" s="1"/>
  <c r="G56" i="9"/>
  <c r="G48" i="9" s="1"/>
  <c r="H56" i="9"/>
  <c r="H48" i="9" s="1"/>
  <c r="I48" i="9" l="1"/>
  <c r="I65" i="9"/>
  <c r="I66" i="9"/>
  <c r="I67" i="9"/>
  <c r="I68" i="9"/>
  <c r="I69" i="9"/>
  <c r="I70" i="9"/>
  <c r="I71" i="9"/>
  <c r="I64" i="9" l="1"/>
  <c r="J15" i="8" l="1"/>
  <c r="I15" i="8"/>
  <c r="K15" i="8"/>
  <c r="L15" i="8"/>
  <c r="H15" i="8"/>
  <c r="H10" i="8"/>
  <c r="K9" i="8"/>
  <c r="H42" i="8"/>
  <c r="I9" i="8"/>
  <c r="L9" i="8"/>
  <c r="I10" i="8"/>
  <c r="K10" i="8"/>
  <c r="L10" i="8"/>
  <c r="I11" i="8"/>
  <c r="K11" i="8"/>
  <c r="L11" i="8"/>
  <c r="I12" i="8"/>
  <c r="J12" i="8"/>
  <c r="K12" i="8"/>
  <c r="L12" i="8"/>
  <c r="I13" i="8"/>
  <c r="J13" i="8"/>
  <c r="K13" i="8"/>
  <c r="L13" i="8"/>
  <c r="I14" i="8"/>
  <c r="J14" i="8"/>
  <c r="K14" i="8"/>
  <c r="L14" i="8"/>
  <c r="H11" i="8"/>
  <c r="H12" i="8"/>
  <c r="H13" i="8"/>
  <c r="H14" i="8"/>
  <c r="I74" i="8"/>
  <c r="J74" i="8"/>
  <c r="K74" i="8"/>
  <c r="L74" i="8"/>
  <c r="H74" i="8"/>
  <c r="I66" i="8"/>
  <c r="J66" i="8"/>
  <c r="K66" i="8"/>
  <c r="L66" i="8"/>
  <c r="H66" i="8"/>
  <c r="H58" i="8"/>
  <c r="I58" i="8"/>
  <c r="K58" i="8"/>
  <c r="L58" i="8"/>
  <c r="J58" i="8"/>
  <c r="L8" i="8" l="1"/>
  <c r="K8" i="8"/>
  <c r="J8" i="8"/>
  <c r="H8" i="8"/>
  <c r="J50" i="8"/>
  <c r="F58" i="8"/>
  <c r="F50" i="8"/>
  <c r="F42" i="8" l="1"/>
  <c r="F136" i="9" l="1"/>
  <c r="I143" i="9"/>
  <c r="G136" i="9"/>
  <c r="G96" i="9"/>
  <c r="H96" i="9"/>
  <c r="G80" i="9"/>
  <c r="G72" i="9" s="1"/>
  <c r="H80" i="9"/>
  <c r="H72" i="9" s="1"/>
  <c r="I142" i="9"/>
  <c r="I140" i="9"/>
  <c r="I138" i="9"/>
  <c r="I137" i="9"/>
  <c r="E136" i="9"/>
  <c r="D136" i="9"/>
  <c r="I103" i="9"/>
  <c r="I102" i="9"/>
  <c r="I101" i="9"/>
  <c r="I100" i="9"/>
  <c r="I99" i="9"/>
  <c r="I98" i="9"/>
  <c r="F96" i="9"/>
  <c r="E96" i="9"/>
  <c r="I87" i="9"/>
  <c r="I86" i="9"/>
  <c r="I85" i="9"/>
  <c r="I84" i="9"/>
  <c r="I82" i="9"/>
  <c r="I81" i="9"/>
  <c r="F80" i="9"/>
  <c r="F72" i="9" s="1"/>
  <c r="E80" i="9"/>
  <c r="E72" i="9" s="1"/>
  <c r="D80" i="9"/>
  <c r="D72" i="9" s="1"/>
  <c r="C80" i="9"/>
  <c r="C72" i="9" s="1"/>
  <c r="I63" i="9"/>
  <c r="I62" i="9"/>
  <c r="I61" i="9"/>
  <c r="I60" i="9"/>
  <c r="I59" i="9"/>
  <c r="I58" i="9"/>
  <c r="I57" i="9"/>
  <c r="I72" i="9" l="1"/>
  <c r="I56" i="9"/>
  <c r="D32" i="9"/>
  <c r="I80" i="9"/>
  <c r="E32" i="9"/>
  <c r="I136" i="9"/>
  <c r="H32" i="9"/>
  <c r="G32" i="9"/>
  <c r="I96" i="9"/>
  <c r="F32" i="9"/>
  <c r="I32" i="9" l="1"/>
  <c r="G7" i="9"/>
  <c r="D7" i="9"/>
  <c r="H7" i="9"/>
  <c r="F7" i="9"/>
  <c r="E7" i="9"/>
  <c r="I7" i="9" l="1"/>
  <c r="I50" i="8"/>
  <c r="K50" i="8"/>
  <c r="L50" i="8"/>
  <c r="H50" i="8"/>
  <c r="J42" i="8"/>
  <c r="I42" i="8"/>
  <c r="I8" i="8" l="1"/>
</calcChain>
</file>

<file path=xl/sharedStrings.xml><?xml version="1.0" encoding="utf-8"?>
<sst xmlns="http://schemas.openxmlformats.org/spreadsheetml/2006/main" count="600" uniqueCount="211">
  <si>
    <t>всего</t>
  </si>
  <si>
    <t>2025 год</t>
  </si>
  <si>
    <t>2026 год</t>
  </si>
  <si>
    <t>федеральный бюджет</t>
  </si>
  <si>
    <t>бюджет автономного округа</t>
  </si>
  <si>
    <t>местный бюджет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</si>
  <si>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</si>
  <si>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</si>
  <si>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</si>
  <si>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</si>
  <si>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</si>
  <si>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</si>
  <si>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</si>
  <si>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Объем финансового обеспечения по годам реализации, тыс. рублей</t>
  </si>
  <si>
    <t>2027 год</t>
  </si>
  <si>
    <t>2028 год</t>
  </si>
  <si>
    <t>2029 год</t>
  </si>
  <si>
    <t>2030 год</t>
  </si>
  <si>
    <t>5. Финансовое обеспечение муниципальной программы</t>
  </si>
  <si>
    <t>2025 г.</t>
  </si>
  <si>
    <t>2026 г.</t>
  </si>
  <si>
    <t>1.</t>
  </si>
  <si>
    <t>2.</t>
  </si>
  <si>
    <t>3.</t>
  </si>
  <si>
    <t>4.</t>
  </si>
  <si>
    <t>5.</t>
  </si>
  <si>
    <t>Единица измерения (по ОКЕИ)</t>
  </si>
  <si>
    <t>значение</t>
  </si>
  <si>
    <t>год</t>
  </si>
  <si>
    <t>2027 г.</t>
  </si>
  <si>
    <t>2028 г.</t>
  </si>
  <si>
    <t>2029 г.</t>
  </si>
  <si>
    <t>2030 г.</t>
  </si>
  <si>
    <t>4. Структура муниципальной программы</t>
  </si>
  <si>
    <t>1.1.</t>
  </si>
  <si>
    <t xml:space="preserve"> № п/п</t>
  </si>
  <si>
    <t>1.1.1.</t>
  </si>
  <si>
    <t>2.1.</t>
  </si>
  <si>
    <t>2.1.1.</t>
  </si>
  <si>
    <t>-</t>
  </si>
  <si>
    <t>2.2.</t>
  </si>
  <si>
    <t>1.2.</t>
  </si>
  <si>
    <t>1.2.1.</t>
  </si>
  <si>
    <t>1.3.</t>
  </si>
  <si>
    <t>1.3.1.</t>
  </si>
  <si>
    <t>1.4.</t>
  </si>
  <si>
    <t>2.2.1.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</si>
  <si>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</si>
  <si>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</si>
  <si>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</si>
  <si>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</si>
  <si>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</si>
  <si>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</si>
  <si>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</si>
  <si>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</si>
  <si>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</si>
  <si>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</si>
  <si>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</si>
  <si>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</si>
  <si>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На конец
2025 года</t>
  </si>
  <si>
    <t xml:space="preserve">№ </t>
  </si>
  <si>
    <t xml:space="preserve">Наименование объекта </t>
  </si>
  <si>
    <t>Мощность</t>
  </si>
  <si>
    <t>Срок строительства, проектирования (характер работ)</t>
  </si>
  <si>
    <t xml:space="preserve"> Стоимость объекта в ценах соответствующих лет с учетом периода реализации проекта (планируемый объем инвестиций)</t>
  </si>
  <si>
    <t>Источник финансирования</t>
  </si>
  <si>
    <t>Механизм реализации</t>
  </si>
  <si>
    <t>Заказчик по строительству (приобретению)</t>
  </si>
  <si>
    <t>Всего:</t>
  </si>
  <si>
    <t>Остаток стоимости на 01.01.2025</t>
  </si>
  <si>
    <t>Инвестиции (тыс.рублей)</t>
  </si>
  <si>
    <t>Межбюджетные трансферты поселениям Нефтеюганского района</t>
  </si>
  <si>
    <t xml:space="preserve">Объем налоговых расходов Нефтеюганского района </t>
  </si>
  <si>
    <t>Средства поселений</t>
  </si>
  <si>
    <t>Иные источники</t>
  </si>
  <si>
    <t xml:space="preserve">Наименование муниципальной программы, структурного элемента / источник финансового обеспечения  </t>
  </si>
  <si>
    <t xml:space="preserve">Иные источники&lt;****&gt; 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</si>
  <si>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</t>
  </si>
  <si>
    <t>Комплекс процессных мероприятий  «Обеспечение деятельности (оказание услуг)  по  организации дополнительного образования детей и спортивной подготовки»</t>
  </si>
  <si>
    <t>Создание условий, обеспечивающих возможность для систематических занятий физической культурой и спортом.</t>
  </si>
  <si>
    <t>Лыжероллерная трасса сп.Каркатеевы</t>
  </si>
  <si>
    <t>100 чел</t>
  </si>
  <si>
    <t xml:space="preserve">Физкультурно-оздоровительный комплекс 
гп. Пойковский   </t>
  </si>
  <si>
    <t>115 чел/час</t>
  </si>
  <si>
    <t>2027-2028</t>
  </si>
  <si>
    <t>80 чел/час</t>
  </si>
  <si>
    <t>2027-2029</t>
  </si>
  <si>
    <t>Физкультурно-оздоровительный комплекс сп.Чеускино</t>
  </si>
  <si>
    <t>Физкультурно-оздоровительный комплекс сп.Сентябрьский</t>
  </si>
  <si>
    <t>2. Показатели муниципальной программы</t>
  </si>
  <si>
    <t>6. Реестр документов, входящих в состав муниципальной программы</t>
  </si>
  <si>
    <t>№ п/п</t>
  </si>
  <si>
    <t xml:space="preserve">от 30.03.2015 №1809-па </t>
  </si>
  <si>
    <t>Муниципальный проект «Капитальный ремонт здания Нефтеюганского районного бюджетного учреждения дополнительного образования спортивная школа «Нептун»»</t>
  </si>
  <si>
    <t xml:space="preserve">
«ГП»
</t>
  </si>
  <si>
    <t>Срок реализации: 2025 - 2030</t>
  </si>
  <si>
    <t>Прямые инвестиции</t>
  </si>
  <si>
    <t>Департамент строительства и жилищно-коммунального комплекса Нефтеюганского района</t>
  </si>
  <si>
    <t>Муниципальная программа (всего), в том числе:</t>
  </si>
  <si>
    <t>%</t>
  </si>
  <si>
    <t>Создание в Нефтеюганском районе лыжероллерной трассы, на которой возможна организация тренировочных сборов для спортсменов проходящих спортивную подготовку по циклическим видам спорта.</t>
  </si>
  <si>
    <t>1. Направление (подпрограмма) «Развитие массовой физической культуры и спорта, школьного спорта» (всего), в том числе:</t>
  </si>
  <si>
    <t>Доля граждан, систематически занимающегося физической культурой и спортом</t>
  </si>
  <si>
    <t>«МП»</t>
  </si>
  <si>
    <t xml:space="preserve">Комплекс процессных мероприятий «Обеспечение деятельности (оказание услуг) организация занятий физической культурой и спортом» </t>
  </si>
  <si>
    <t>Комплекс процессных мероприятий «Развитие сети шаговой доступности»</t>
  </si>
  <si>
    <t>Доля граждан, систематически занимающегося физической культурой и спортом.</t>
  </si>
  <si>
    <t>Срок реализации: 2024 - 2027</t>
  </si>
  <si>
    <t xml:space="preserve">Доля обучающихся, систематически занимающихся физической культурой и спортом, в общей численности обучающихся </t>
  </si>
  <si>
    <t>Доля граждан, систематически занимающегося физической культурой и спортом.
Уровень обеспеченности населения спортивными сооружениями исходя из единовременной пропускной способности объектов спорта.</t>
  </si>
  <si>
    <t>Уровень обеспеченности населения спортивными сооружениями исходя из единовременной пропускной способности объектов спорта.</t>
  </si>
  <si>
    <t>Департамент культуры и спорта Нефтеюганского района (комитет по физической культуре и спорту)</t>
  </si>
  <si>
    <t>Цель «Создание условий, обеспечивающих жителям Нефтеюганского района возможность для систематических занятий физической культурой и спортом»</t>
  </si>
  <si>
    <t>«О порядке формирования муниципального задания на оказание 
муниципальных услуг (выполнение работ) муниципальными учреждениями Нефтеюганского района и финансовом обеспечении его выполнения»</t>
  </si>
  <si>
    <t>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игр.</t>
  </si>
  <si>
    <t xml:space="preserve">Повышение доступности и качества спортивной подготовки детей и обеспечение прогресса спортивного резерва. Развитие детско-юношеского спорта.
Создание условий для успешного выступления спортсменов Нефтеюганского района на окружных, всероссийских и международных соревнованиях. </t>
  </si>
  <si>
    <t xml:space="preserve">1.2. Комплекс процессных мероприятий «Обеспечение деятельности (оказание услуг) организация занятий физической культурой и спортом». 
2.2. Комплекс процессных мероприятий «Обеспечение деятельности (оказание услуг)  по  организации дополнительного образования детей и спортивной подготовки».
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</si>
  <si>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обороне».</t>
  </si>
  <si>
    <t>Доля обучающихся, систематически занимающихся физической культурой и спортом, в общей численности обучающихся.</t>
  </si>
  <si>
    <t xml:space="preserve">
Департамент строительства и жилищно-коммунального комплекса Нефтеюганского района</t>
  </si>
  <si>
    <t>Физкультурно-оздоровительный комплекс сп.Каркатеевы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</si>
  <si>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</si>
  <si>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 xml:space="preserve">Проведение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
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спортом. </t>
  </si>
  <si>
    <t>Доля граждан, систематически занимающегося физической культурой и спортом.
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обороне».</t>
  </si>
  <si>
    <t xml:space="preserve">2 Направление (подпрограмма) «Развитие спорта высших достижений, системы подготовки спортивного резерва и детско-юношеского спорта» </t>
  </si>
  <si>
    <t xml:space="preserve">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
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</si>
  <si>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2.1. Муниципальный проект «Капитальный ремонт здания Нефтеюганского районного бюджетного учреждения дополнительного образования спортивная школа «Нептун»» (всего), в том числе:</t>
  </si>
  <si>
    <r>
      <t>Наименование показателя</t>
    </r>
    <r>
      <rPr>
        <vertAlign val="superscript"/>
        <sz val="13"/>
        <rFont val="Times New Roman"/>
        <family val="1"/>
        <charset val="204"/>
      </rPr>
      <t xml:space="preserve">2 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</si>
  <si>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 xml:space="preserve">3 </t>
    </r>
  </si>
  <si>
    <r>
      <t>Базовое значение</t>
    </r>
    <r>
      <rPr>
        <vertAlign val="superscript"/>
        <sz val="13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</si>
  <si>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rFont val="Times New Roman"/>
        <family val="1"/>
        <charset val="204"/>
      </rPr>
      <t>5</t>
    </r>
    <r>
      <rPr>
        <sz val="13"/>
        <rFont val="Times New Roman"/>
        <family val="1"/>
        <charset val="204"/>
      </rPr>
      <t xml:space="preserve"> </t>
    </r>
  </si>
  <si>
    <r>
      <t>Документ</t>
    </r>
    <r>
      <rPr>
        <vertAlign val="superscript"/>
        <sz val="13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</si>
  <si>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rFont val="Times New Roman"/>
        <family val="1"/>
        <charset val="204"/>
      </rPr>
      <t>7</t>
    </r>
  </si>
  <si>
    <r>
      <t>Связь с показателями национальной цели</t>
    </r>
    <r>
      <rPr>
        <vertAlign val="superscript"/>
        <sz val="13"/>
        <rFont val="Times New Roman"/>
        <family val="1"/>
        <charset val="204"/>
      </rPr>
      <t>8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</si>
  <si>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12</t>
    </r>
    <r>
      <rPr>
        <sz val="13"/>
        <rFont val="Times New Roman"/>
        <family val="1"/>
        <charset val="204"/>
      </rPr>
      <t xml:space="preserve"> </t>
    </r>
  </si>
  <si>
    <r>
      <t>Плановые значения по кварталам/месяцам</t>
    </r>
    <r>
      <rPr>
        <vertAlign val="superscript"/>
        <sz val="13"/>
        <rFont val="Times New Roman"/>
        <family val="1"/>
        <charset val="204"/>
      </rPr>
      <t>10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</si>
  <si>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rFont val="Times New Roman"/>
        <family val="1"/>
        <charset val="204"/>
      </rPr>
      <t>11</t>
    </r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</si>
  <si>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</si>
  <si>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</si>
  <si>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rFont val="Times New Roman"/>
        <family val="1"/>
        <charset val="204"/>
      </rPr>
      <t>15</t>
    </r>
  </si>
  <si>
    <r>
      <t>1 Направление (подпрограмма) «Развитие массовой физической культуры и спорта, школьного спорта»</t>
    </r>
    <r>
      <rPr>
        <vertAlign val="superscript"/>
        <sz val="13"/>
        <rFont val="Times New Roman"/>
        <family val="1"/>
        <charset val="204"/>
      </rPr>
      <t>16</t>
    </r>
    <r>
      <rPr>
        <sz val="13"/>
        <rFont val="Times New Roman"/>
        <family val="1"/>
        <charset val="204"/>
      </rPr>
      <t xml:space="preserve">  </t>
    </r>
  </si>
  <si>
    <r>
      <t>Ответственный исполнитель / соисполнитель</t>
    </r>
    <r>
      <rPr>
        <vertAlign val="superscript"/>
        <sz val="13"/>
        <rFont val="Times New Roman"/>
        <family val="1"/>
        <charset val="204"/>
      </rPr>
      <t>20</t>
    </r>
  </si>
  <si>
    <r>
      <t>Тип документа</t>
    </r>
    <r>
      <rPr>
        <vertAlign val="superscript"/>
        <sz val="13"/>
        <rFont val="Times New Roman"/>
        <family val="1"/>
        <charset val="204"/>
      </rPr>
      <t>23</t>
    </r>
  </si>
  <si>
    <r>
      <t>Вид документа</t>
    </r>
    <r>
      <rPr>
        <vertAlign val="superscript"/>
        <sz val="13"/>
        <rFont val="Times New Roman"/>
        <family val="1"/>
        <charset val="204"/>
      </rPr>
      <t>24</t>
    </r>
  </si>
  <si>
    <r>
      <t>Наименование документа</t>
    </r>
    <r>
      <rPr>
        <vertAlign val="superscript"/>
        <sz val="13"/>
        <rFont val="Times New Roman"/>
        <family val="1"/>
        <charset val="204"/>
      </rPr>
      <t>25</t>
    </r>
  </si>
  <si>
    <r>
      <t>Реквизиты</t>
    </r>
    <r>
      <rPr>
        <vertAlign val="superscript"/>
        <sz val="13"/>
        <rFont val="Times New Roman"/>
        <family val="1"/>
        <charset val="204"/>
      </rPr>
      <t>26</t>
    </r>
  </si>
  <si>
    <r>
      <t>Разработчик</t>
    </r>
    <r>
      <rPr>
        <vertAlign val="superscript"/>
        <sz val="13"/>
        <rFont val="Times New Roman"/>
        <family val="1"/>
        <charset val="204"/>
      </rPr>
      <t>27</t>
    </r>
  </si>
  <si>
    <r>
      <t>Гиперссылка на текст документа</t>
    </r>
    <r>
      <rPr>
        <vertAlign val="superscript"/>
        <sz val="13"/>
        <rFont val="Times New Roman"/>
        <family val="1"/>
        <charset val="204"/>
      </rPr>
      <t>28</t>
    </r>
  </si>
  <si>
    <t>1. Цель «Создание условий, обеспечивающих жителям Нефтеюганского района возможность для систематических занятий физической культурой и спортом»</t>
  </si>
  <si>
    <t>Департамент культуры и спорта Нефтеюганского района (комитет по физической культуре и спорту) / Департамент строительства и жилищно-коммунального комплекса Нефтеюганского района</t>
  </si>
  <si>
    <r>
      <t xml:space="preserve">  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Приводятся показатели уровня муниципальной программы.
 </t>
    </r>
    <r>
      <rPr>
        <vertAlign val="superscript"/>
        <sz val="9"/>
        <rFont val="Times New Roman"/>
        <family val="1"/>
        <charset val="204"/>
      </rPr>
      <t xml:space="preserve"> 3</t>
    </r>
    <r>
      <rPr>
        <sz val="9"/>
        <rFont val="Times New Roman"/>
        <family val="1"/>
        <charset val="204"/>
      </rPr>
      <t xml:space="preserve">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 </t>
    </r>
    <r>
      <rPr>
        <vertAlign val="superscript"/>
        <sz val="9"/>
        <rFont val="Times New Roman"/>
        <family val="1"/>
        <charset val="204"/>
      </rPr>
      <t xml:space="preserve"> 4</t>
    </r>
    <r>
      <rPr>
        <sz val="9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  </t>
    </r>
    <r>
      <rPr>
        <vertAlign val="superscript"/>
        <sz val="9"/>
        <rFont val="Times New Roman"/>
        <family val="1"/>
        <charset val="204"/>
      </rPr>
      <t>5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6</t>
    </r>
    <r>
      <rPr>
        <sz val="9"/>
        <rFont val="Times New Roman"/>
        <family val="1"/>
        <charset val="204"/>
      </rPr>
      <t xml:space="preserve"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  </t>
    </r>
    <r>
      <rPr>
        <vertAlign val="superscript"/>
        <sz val="9"/>
        <rFont val="Times New Roman"/>
        <family val="1"/>
        <charset val="204"/>
      </rPr>
      <t>7</t>
    </r>
    <r>
      <rPr>
        <sz val="9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 </t>
    </r>
    <r>
      <rPr>
        <vertAlign val="superscript"/>
        <sz val="9"/>
        <rFont val="Times New Roman"/>
        <family val="1"/>
        <charset val="204"/>
      </rPr>
      <t>8</t>
    </r>
    <r>
      <rPr>
        <sz val="9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  </t>
    </r>
    <r>
      <rPr>
        <vertAlign val="superscript"/>
        <sz val="9"/>
        <rFont val="Times New Roman"/>
        <family val="1"/>
        <charset val="204"/>
      </rPr>
      <t>9</t>
    </r>
    <r>
      <rPr>
        <sz val="9"/>
        <rFont val="Times New Roman"/>
        <family val="1"/>
        <charset val="204"/>
      </rPr>
      <t xml:space="preserve"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
</t>
    </r>
  </si>
  <si>
    <r>
      <t xml:space="preserve"> </t>
    </r>
    <r>
      <rPr>
        <vertAlign val="superscript"/>
        <sz val="9"/>
        <rFont val="Times New Roman"/>
        <family val="1"/>
        <charset val="204"/>
      </rPr>
      <t xml:space="preserve"> 10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12</t>
    </r>
    <r>
      <rPr>
        <sz val="9"/>
        <rFont val="Times New Roman"/>
        <family val="1"/>
        <charset val="204"/>
      </rPr>
      <t xml:space="preserve">Заполняется в соответствии с разделом 2.
</t>
    </r>
  </si>
  <si>
    <t>Ответственный за реализацию: Департамент культуры и спорта Нефтеюганского района (комитет по физической культуре и спорту) / Департамент строительства и жилищно-коммунального комплекса Нефтеюганского района</t>
  </si>
  <si>
    <t>Пропаганда спортивного образа жизни для всех возрастных категорий и социальных групп граждан.</t>
  </si>
  <si>
    <t xml:space="preserve">Ответственный за реализацию: Департамент культуры и спорта Нефтеюганского района (комитет по физической культуре и спорту) / Департамент строительства и жилищно-коммунального комплекса Нефтеюганского района </t>
  </si>
  <si>
    <t>Доля граждан, систематически занимающегося физической культурой и спортом.
Доля обучающихся, систематически занимающихся физической культурой и спортом, в общей численности обучающихся.
Уровень обеспеченности населения спортивными сооружениями исходя из единовременной пропускной способности объектов спорта.
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обороне».</t>
  </si>
  <si>
    <t xml:space="preserve">Ответственный за реализацию: Департамент культуры и спорта Нефтеюганского района (комитет по физической культуре и спорту) </t>
  </si>
  <si>
    <t>Доля граждан, систематически занимающегося физической культурой и спортом.
Доля обучающихся, систематически занимающихся физической культурой и спортом, в общей численности обучающихся.</t>
  </si>
  <si>
    <t xml:space="preserve">Обеспечение доступа жителям Нефтеюганского района к спортивной инфраструктуре. </t>
  </si>
  <si>
    <t xml:space="preserve">Департамент культуры и спорта Нефтеюганского района (комитет 
по физической культуре и спорту) / Департамент строительства и жилищно-коммунального комплекса Нефтеюганского района </t>
  </si>
  <si>
    <t xml:space="preserve">Департамент культуры и спорта Нефтеюганского района (комитет по физической культуре и спорту) / Департамент строительства и жилищно-коммунального комплекса Нефтеюганского района </t>
  </si>
  <si>
    <t>2. Направление (подпрограмма) «Развитие спорта высших достижений, системы подготовки спортивного резерва и детско-юношеского спорта» (всего), в том числе:</t>
  </si>
  <si>
    <t>2.2. Комплекс процессных мероприятий «Обеспечение деятельности (оказание услуг)  по организации дополнительного образования детей и спортивной подготовки»  (всего), в том числе:</t>
  </si>
  <si>
    <r>
      <t xml:space="preserve">  </t>
    </r>
    <r>
      <rPr>
        <vertAlign val="superscript"/>
        <sz val="9"/>
        <rFont val="Times New Roman"/>
        <family val="1"/>
        <charset val="204"/>
      </rPr>
      <t>23</t>
    </r>
    <r>
      <rPr>
        <sz val="9"/>
        <rFont val="Times New Roman"/>
        <family val="1"/>
        <charset val="204"/>
      </rPr>
      <t xml:space="preserve">Указывается тип документа, входящего в состав муниципальной программы, в соответствии с перечнем, определенным пунктом 8 порядка.
  </t>
    </r>
    <r>
      <rPr>
        <vertAlign val="superscript"/>
        <sz val="9"/>
        <rFont val="Times New Roman"/>
        <family val="1"/>
        <charset val="204"/>
      </rPr>
      <t>24</t>
    </r>
    <r>
      <rPr>
        <sz val="9"/>
        <rFont val="Times New Roman"/>
        <family val="1"/>
        <charset val="204"/>
      </rPr>
      <t xml:space="preserve">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
  </t>
    </r>
    <r>
      <rPr>
        <vertAlign val="superscript"/>
        <sz val="9"/>
        <rFont val="Times New Roman"/>
        <family val="1"/>
        <charset val="204"/>
      </rPr>
      <t>25</t>
    </r>
    <r>
      <rPr>
        <sz val="9"/>
        <rFont val="Times New Roman"/>
        <family val="1"/>
        <charset val="204"/>
      </rPr>
      <t xml:space="preserve">Указывается наименование принятого (утвержденного) документа.
  </t>
    </r>
    <r>
      <rPr>
        <vertAlign val="superscript"/>
        <sz val="9"/>
        <rFont val="Times New Roman"/>
        <family val="1"/>
        <charset val="204"/>
      </rPr>
      <t>26</t>
    </r>
    <r>
      <rPr>
        <sz val="9"/>
        <rFont val="Times New Roman"/>
        <family val="1"/>
        <charset val="204"/>
      </rPr>
      <t xml:space="preserve">Указывается дата и номер принятого (утвержденного) документа.
  </t>
    </r>
    <r>
      <rPr>
        <vertAlign val="superscript"/>
        <sz val="9"/>
        <rFont val="Times New Roman"/>
        <family val="1"/>
        <charset val="204"/>
      </rPr>
      <t>27</t>
    </r>
    <r>
      <rPr>
        <sz val="9"/>
        <rFont val="Times New Roman"/>
        <family val="1"/>
        <charset val="204"/>
      </rPr>
      <t xml:space="preserve">Указывается наименование структурного подразделения администрации Нефтеюганского района (организации), ответственного за разработку документа.
  </t>
    </r>
    <r>
      <rPr>
        <vertAlign val="superscript"/>
        <sz val="9"/>
        <rFont val="Times New Roman"/>
        <family val="1"/>
        <charset val="204"/>
      </rPr>
      <t>28</t>
    </r>
    <r>
      <rPr>
        <sz val="9"/>
        <rFont val="Times New Roman"/>
        <family val="1"/>
        <charset val="204"/>
      </rPr>
      <t xml:space="preserve">Указывается гиперссылка на текст документа на официальном сайте в сети интернет или в иные информационные источники (в случае размещения).
</t>
    </r>
  </si>
  <si>
    <t>7. Перечень создаваемых объектов на 2025 год и на плановый период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 соглашениями</t>
  </si>
  <si>
    <t>Всего по разделу II</t>
  </si>
  <si>
    <r>
      <t xml:space="preserve"> </t>
    </r>
    <r>
      <rPr>
        <vertAlign val="superscript"/>
        <sz val="9"/>
        <rFont val="Times New Roman"/>
        <family val="1"/>
        <charset val="204"/>
      </rPr>
      <t>29</t>
    </r>
    <r>
      <rPr>
        <sz val="9"/>
        <rFont val="Times New Roman"/>
        <family val="1"/>
        <charset val="204"/>
      </rPr>
      <t>В разделе II включаются объекты, планируемые к созданию в период реализации муниципальной программы, не обеспеченные финансированием.</t>
    </r>
  </si>
  <si>
    <t>Всего, в том числе:</t>
  </si>
  <si>
    <r>
      <t xml:space="preserve">  </t>
    </r>
    <r>
      <rPr>
        <vertAlign val="superscript"/>
        <sz val="9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  </t>
    </r>
    <r>
      <rPr>
        <vertAlign val="superscript"/>
        <sz val="9"/>
        <rFont val="Times New Roman"/>
        <family val="1"/>
        <charset val="204"/>
      </rPr>
      <t>14</t>
    </r>
    <r>
      <rPr>
        <sz val="9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  </t>
    </r>
    <r>
      <rPr>
        <vertAlign val="superscript"/>
        <sz val="9"/>
        <rFont val="Times New Roman"/>
        <family val="1"/>
        <charset val="204"/>
      </rPr>
      <t>15</t>
    </r>
    <r>
      <rPr>
        <sz val="9"/>
        <rFont val="Times New Roman"/>
        <family val="1"/>
        <charset val="204"/>
      </rPr>
      <t xml:space="preserve">Указываются наименования показателей уровня муниципальной программы, на достижение которых направлен структурный элемент.
  </t>
    </r>
    <r>
      <rPr>
        <vertAlign val="superscript"/>
        <sz val="9"/>
        <rFont val="Times New Roman"/>
        <family val="1"/>
        <charset val="204"/>
      </rPr>
      <t>16</t>
    </r>
    <r>
      <rPr>
        <sz val="9"/>
        <rFont val="Times New Roman"/>
        <family val="1"/>
        <charset val="204"/>
      </rPr>
      <t xml:space="preserve">Приводится при необходимости.
  </t>
    </r>
    <r>
      <rPr>
        <vertAlign val="superscript"/>
        <sz val="9"/>
        <rFont val="Times New Roman"/>
        <family val="1"/>
        <charset val="204"/>
      </rPr>
      <t>17</t>
    </r>
    <r>
      <rPr>
        <sz val="9"/>
        <rFont val="Times New Roman"/>
        <family val="1"/>
        <charset val="204"/>
      </rPr>
      <t xml:space="preserve">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
  </t>
    </r>
    <r>
      <rPr>
        <vertAlign val="superscript"/>
        <sz val="9"/>
        <rFont val="Times New Roman"/>
        <family val="1"/>
        <charset val="204"/>
      </rPr>
      <t>18</t>
    </r>
    <r>
      <rPr>
        <sz val="9"/>
        <rFont val="Times New Roman"/>
        <family val="1"/>
        <charset val="204"/>
      </rPr>
      <t xml:space="preserve">Указывается куратор муниципального проекта в соответствии с паспортом проекта.
</t>
    </r>
  </si>
  <si>
    <t>https://nefteyuganskij-r86.gosweb.gosuslugi.ru/ofitsialno/dokumenty/npa_administraciya/postanovlenia_admin/?cc=3932&amp;document_search=&amp;document_category=&amp;document_publication_date=</t>
  </si>
  <si>
    <t xml:space="preserve">
«ГП»
</t>
  </si>
  <si>
    <t>2025г</t>
  </si>
  <si>
    <t>2026г</t>
  </si>
  <si>
    <t>2027г</t>
  </si>
  <si>
    <t>2028г</t>
  </si>
  <si>
    <t>В период реализации программы 
2029 - 2030гг</t>
  </si>
  <si>
    <t>Порядок</t>
  </si>
  <si>
    <t xml:space="preserve">Постановление администрации Нефтеюганского района </t>
  </si>
  <si>
    <t>Создание комфортных и безопасных условий для занятий физической культуры и спортом, а также, для привлечения наибольшего количества жителей систематически занимающихся физической культурой и спортом.</t>
  </si>
  <si>
    <t>Срок реализации: 2024-2027</t>
  </si>
  <si>
    <t>Внедрение новой модели создания общедоступной инфраструктуры для массового спорта, способствующей привлечению негосударственного сектора в решение задач развития массового спорта, формирование «активной среды»</t>
  </si>
  <si>
    <t>Повышение доступности спортивной инфраструктуры, в том числе создание «умных» спортивных площадок</t>
  </si>
  <si>
    <r>
      <t>Муниципальный проект «Лыжероллерная трасса сп. Каркатеевы»
(Михалев Владлен Геннадьевич)</t>
    </r>
    <r>
      <rPr>
        <vertAlign val="superscript"/>
        <sz val="13"/>
        <rFont val="Times New Roman"/>
        <family val="1"/>
        <charset val="204"/>
      </rPr>
      <t>18</t>
    </r>
  </si>
  <si>
    <t>1.3.2.</t>
  </si>
  <si>
    <t>1.4.1.</t>
  </si>
  <si>
    <t>1.1. Региональный проект «Бизнес спринт (Я выбираю спорт)» (всего), в том числе:</t>
  </si>
  <si>
    <t>Ответственный за реализацию: Департамент культуры и спорта Нефтеюганского района (комитет по физической культуре и спорту)</t>
  </si>
  <si>
    <t>I. Объекты, создаваемые в 2025 финансовом году и плановом периоде 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соглашениями</t>
  </si>
  <si>
    <t>Всего по разделу I</t>
  </si>
  <si>
    <t>«Умные» спортивны площадки</t>
  </si>
  <si>
    <t>II. Объекты, планируемые к созданию в период реализации муниципальной программы 2025 - 2030 годов29</t>
  </si>
  <si>
    <t>Муниципальная программа «Развитие физической культуры и спорта»</t>
  </si>
  <si>
    <t>паспорт муниципальной программы</t>
  </si>
  <si>
    <t>https://nefteyuganskij-r86.gosweb.gosuslugi.ru/deyatelnost/proekty-i-programmy/mp-na-2025-2026-gody-i-na-period-do-2030-goda/</t>
  </si>
  <si>
    <t xml:space="preserve">О муниципальной программе Нефтеюганского района 
«Развитие физической культуры и спорта»
</t>
  </si>
  <si>
    <t>от 02.11.2024 № 1871-па-нпа</t>
  </si>
  <si>
    <t>не определена</t>
  </si>
  <si>
    <t>2022-2027</t>
  </si>
  <si>
    <r>
      <t>Региональный проект «Бизнес спринт (Я выбираю спорт)»</t>
    </r>
    <r>
      <rPr>
        <vertAlign val="superscript"/>
        <sz val="13"/>
        <rFont val="Times New Roman"/>
        <family val="1"/>
        <charset val="204"/>
      </rPr>
      <t xml:space="preserve">17 </t>
    </r>
  </si>
  <si>
    <t>Доля граждан, систематически занимающегося физической культурой и спортом.
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обороне».
Доля обучающихся, систематически занимающихся физической культурой и спортом, в общей численности обучающихся.</t>
  </si>
  <si>
    <r>
      <t>В том числе по ответственным исполнителям / соисполнителям</t>
    </r>
    <r>
      <rPr>
        <b/>
        <vertAlign val="superscript"/>
        <sz val="13"/>
        <rFont val="Times New Roman"/>
        <family val="1"/>
        <charset val="204"/>
      </rPr>
      <t>21</t>
    </r>
  </si>
  <si>
    <t xml:space="preserve">Департамент культуры и спорта Нефтеюганского района (комитет по физической культуре и спорту) </t>
  </si>
  <si>
    <t>1.2.  Муниципальный проект «Лыжероллерная трасса сп. Каркатеевы» (всего), в том числе:</t>
  </si>
  <si>
    <t>1.3. Комплекс процессных мероприятий «Обеспечение деятельности (оказание услуг) организация занятий физической культурой и спортом» (всего), в том числе:</t>
  </si>
  <si>
    <t>1.4. Комплекс процессных мероприятий «Развитие сети шаговой доступности» (всего), в том числе:</t>
  </si>
  <si>
    <r>
      <t xml:space="preserve">**указываются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 </t>
    </r>
    <r>
      <rPr>
        <vertAlign val="superscript"/>
        <sz val="9"/>
        <rFont val="Times New Roman"/>
        <family val="1"/>
        <charset val="204"/>
      </rPr>
      <t>20</t>
    </r>
    <r>
      <rPr>
        <sz val="9"/>
        <rFont val="Times New Roman"/>
        <family val="1"/>
        <charset val="204"/>
      </rPr>
      <t xml:space="preserve">Указывается наименование исполнительного органа минимальной власти Нефтеюганского района ответственного за реализацию структурного элемента.
</t>
    </r>
    <r>
      <rPr>
        <vertAlign val="superscript"/>
        <sz val="9"/>
        <rFont val="Times New Roman"/>
        <family val="1"/>
        <charset val="204"/>
      </rPr>
      <t xml:space="preserve"> 21</t>
    </r>
    <r>
      <rPr>
        <sz val="9"/>
        <rFont val="Times New Roman"/>
        <family val="1"/>
        <charset val="204"/>
      </rPr>
      <t xml:space="preserve">Заполняется в случае наличия в муниципальной программе соисполнителей.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
 </t>
    </r>
    <r>
      <rPr>
        <vertAlign val="superscript"/>
        <sz val="9"/>
        <rFont val="Times New Roman"/>
        <family val="1"/>
        <charset val="204"/>
      </rPr>
      <t xml:space="preserve"> 22</t>
    </r>
    <r>
      <rPr>
        <sz val="9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
 </t>
    </r>
    <r>
      <rPr>
        <vertAlign val="superscript"/>
        <sz val="9"/>
        <rFont val="Times New Roman"/>
        <family val="1"/>
        <charset val="204"/>
      </rPr>
      <t xml:space="preserve"> 23</t>
    </r>
    <r>
      <rPr>
        <sz val="9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</si>
  <si>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t>Департамент культуры и спорта Нефтеюганского района (комитет 
по физической культуре и спорту)</t>
  </si>
  <si>
    <t>Постановление Правительства Ханты-Мансийского автономного округа-Югры от 10.11.2023 №564-п «О государственной программе 
Ханты-Мансийского автономного округа – Югры 
«Развитие физической культуры и спорта»</t>
  </si>
  <si>
    <t>Распоряжение Правительства Ханты-Мансийского автономного округа - Югры от 15.03.2013 № 92-рп «Об оценке эффективности деятельности органов местного самоуправления городских округов и муниципальных районов Ханты-Мансийского автономного округа - Югры»</t>
  </si>
  <si>
    <t>Распоряжение Правительства Российской Федерации от 30.06.2014 № 1165-р «Об утверждении плана мероприятий по поэтапному внедрению Всероссийского физкультурно-спортивного комплекса «Готов к труду и обороне»</t>
  </si>
  <si>
    <t>Срок реализации: 2022 - 2027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</si>
</sst>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000\ _₽_-;\-* #,##0.00000\ _₽_-;_-* &quot;-&quot;?????\ _₽_-;_-@_-"/>
    <numFmt numFmtId="166" formatCode="0.00000"/>
    <numFmt numFmtId="167" formatCode="#,##0.00000"/>
    <numFmt numFmtId="168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3"/>
      <name val="Calibri"/>
      <family val="2"/>
      <scheme val="minor"/>
    </font>
    <font>
      <vertAlign val="superscript"/>
      <sz val="13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u/>
      <sz val="13"/>
      <color theme="10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</cellStyleXfs>
  <cellXfs count="136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8" fontId="5" fillId="0" borderId="7" xfId="0" applyNumberFormat="1" applyFont="1" applyBorder="1" applyAlignment="1">
      <alignment horizontal="center" vertical="center" wrapText="1"/>
    </xf>
    <xf numFmtId="168" fontId="5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0" fontId="5" fillId="0" borderId="3" xfId="0" applyFont="1" applyBorder="1"/>
    <xf numFmtId="0" fontId="5" fillId="0" borderId="3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43" fontId="6" fillId="0" borderId="1" xfId="2" applyFont="1" applyFill="1" applyBorder="1" applyAlignment="1">
      <alignment horizontal="left" vertical="center" wrapText="1"/>
    </xf>
    <xf numFmtId="43" fontId="5" fillId="0" borderId="1" xfId="2" applyFont="1" applyFill="1" applyBorder="1" applyAlignment="1">
      <alignment horizontal="left" vertical="center" wrapText="1"/>
    </xf>
    <xf numFmtId="166" fontId="5" fillId="0" borderId="0" xfId="0" applyNumberFormat="1" applyFont="1"/>
    <xf numFmtId="165" fontId="5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8" fillId="0" borderId="0" xfId="0" applyFont="1"/>
    <xf numFmtId="0" fontId="5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167" fontId="5" fillId="0" borderId="0" xfId="0" applyNumberFormat="1" applyFont="1" applyFill="1"/>
    <xf numFmtId="165" fontId="5" fillId="0" borderId="0" xfId="0" applyNumberFormat="1" applyFont="1" applyFill="1"/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/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 wrapText="1"/>
    </xf>
    <xf numFmtId="165" fontId="5" fillId="0" borderId="6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165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3" fontId="5" fillId="0" borderId="4" xfId="2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2" fillId="0" borderId="1" xfId="4" applyFont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5" fillId="0" borderId="0" xfId="4" applyFont="1" applyFill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3" fontId="5" fillId="0" borderId="1" xfId="2" applyFont="1" applyFill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/>
    </xf>
    <xf numFmtId="167" fontId="5" fillId="0" borderId="2" xfId="0" applyNumberFormat="1" applyFont="1" applyBorder="1" applyAlignment="1">
      <alignment horizontal="center" vertical="center"/>
    </xf>
    <xf numFmtId="167" fontId="5" fillId="0" borderId="15" xfId="0" applyNumberFormat="1" applyFont="1" applyBorder="1" applyAlignment="1">
      <alignment horizontal="center" vertical="center"/>
    </xf>
    <xf numFmtId="167" fontId="5" fillId="0" borderId="7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center" wrapText="1"/>
    </xf>
    <xf numFmtId="164" fontId="5" fillId="2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2 2 2 3 2 2" xfId="3"/>
    <cellStyle name="Обычный 2 3" xfId="1"/>
    <cellStyle name="Финансовый 2 3" xfId="2"/>
  </cellStyles>
  <dxfs count="0"/>
  <tableStyles count="0" defaultTableStyle="TableStyleMedium2" defaultPivotStyle="PivotStyleLight16"/>
  <colors>
    <mruColors>
      <color rgb="FFFFA7E8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nefteyuganskij-r86.gosweb.gosuslugi.ru/deyatelnost/proekty-i-programmy/mp-na-2025-2026-gody-i-na-period-do-2030-goda/" TargetMode="External"/><Relationship Id="rId1" Type="http://schemas.openxmlformats.org/officeDocument/2006/relationships/hyperlink" Target="https://nefteyuganskij-r86.gosweb.gosuslugi.ru/ofitsialno/dokumenty/npa_administraciya/postanovlenia_admin/?cc=3932&amp;document_search=&amp;document_category=&amp;document_publication_date=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zoomScale="90" zoomScaleNormal="90" zoomScaleSheetLayoutView="72" workbookViewId="0">
      <pane ySplit="7" topLeftCell="A8" activePane="bottomLeft" state="frozen"/>
      <selection pane="bottomLeft" activeCell="M13" sqref="M13"/>
    </sheetView>
  </sheetViews>
  <sheetFormatPr defaultRowHeight="16.5" x14ac:dyDescent="0.25"/>
  <cols>
    <col min="1" max="1" width="5.5703125" style="2" customWidth="1"/>
    <col min="2" max="2" width="52.5703125" style="2" customWidth="1"/>
    <col min="3" max="3" width="13.28515625" style="2" customWidth="1"/>
    <col min="4" max="4" width="12.7109375" style="3" customWidth="1"/>
    <col min="5" max="5" width="13.42578125" style="2" customWidth="1"/>
    <col min="6" max="6" width="13.28515625" style="2" customWidth="1"/>
    <col min="7" max="7" width="13.140625" style="2" customWidth="1"/>
    <col min="8" max="8" width="12.7109375" style="2" customWidth="1"/>
    <col min="9" max="9" width="16" style="2" customWidth="1"/>
    <col min="10" max="10" width="14.5703125" style="2" customWidth="1"/>
    <col min="11" max="12" width="16" style="2" customWidth="1"/>
    <col min="13" max="13" width="40.85546875" style="2" customWidth="1"/>
    <col min="14" max="14" width="33.28515625" style="2" customWidth="1"/>
    <col min="15" max="15" width="32.28515625" style="2" customWidth="1"/>
    <col min="16" max="16384" width="9.140625" style="2"/>
  </cols>
  <sheetData>
    <row r="1" spans="1:24" x14ac:dyDescent="0.25">
      <c r="M1" s="4"/>
    </row>
    <row r="2" spans="1:24" x14ac:dyDescent="0.25">
      <c r="A2" s="5"/>
    </row>
    <row r="3" spans="1:24" x14ac:dyDescent="0.25">
      <c r="A3" s="80" t="s">
        <v>89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</row>
    <row r="4" spans="1:24" x14ac:dyDescent="0.25">
      <c r="A4" s="6"/>
    </row>
    <row r="5" spans="1:24" x14ac:dyDescent="0.25">
      <c r="A5" s="6"/>
    </row>
    <row r="6" spans="1:24" ht="34.5" customHeight="1" x14ac:dyDescent="0.25">
      <c r="A6" s="81" t="s">
        <v>35</v>
      </c>
      <c r="B6" s="81" t="s">
        <v>127</v>
      </c>
      <c r="C6" s="84" t="s">
        <v>128</v>
      </c>
      <c r="D6" s="84" t="s">
        <v>26</v>
      </c>
      <c r="E6" s="82" t="s">
        <v>129</v>
      </c>
      <c r="F6" s="83"/>
      <c r="G6" s="81" t="s">
        <v>130</v>
      </c>
      <c r="H6" s="81"/>
      <c r="I6" s="81"/>
      <c r="J6" s="81"/>
      <c r="K6" s="81"/>
      <c r="L6" s="81"/>
      <c r="M6" s="81" t="s">
        <v>131</v>
      </c>
      <c r="N6" s="81" t="s">
        <v>132</v>
      </c>
      <c r="O6" s="81" t="s">
        <v>133</v>
      </c>
    </row>
    <row r="7" spans="1:24" ht="87" customHeight="1" x14ac:dyDescent="0.25">
      <c r="A7" s="81"/>
      <c r="B7" s="81"/>
      <c r="C7" s="85"/>
      <c r="D7" s="85"/>
      <c r="E7" s="57" t="s">
        <v>27</v>
      </c>
      <c r="F7" s="27" t="s">
        <v>28</v>
      </c>
      <c r="G7" s="27" t="s">
        <v>19</v>
      </c>
      <c r="H7" s="27" t="s">
        <v>20</v>
      </c>
      <c r="I7" s="27" t="s">
        <v>29</v>
      </c>
      <c r="J7" s="27" t="s">
        <v>30</v>
      </c>
      <c r="K7" s="27" t="s">
        <v>31</v>
      </c>
      <c r="L7" s="27" t="s">
        <v>32</v>
      </c>
      <c r="M7" s="81"/>
      <c r="N7" s="81"/>
      <c r="O7" s="81"/>
    </row>
    <row r="8" spans="1:24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8">
        <v>12</v>
      </c>
      <c r="M8" s="27">
        <v>13</v>
      </c>
      <c r="N8" s="27">
        <v>14</v>
      </c>
      <c r="O8" s="27">
        <v>15</v>
      </c>
    </row>
    <row r="9" spans="1:24" ht="44.25" customHeight="1" x14ac:dyDescent="0.25">
      <c r="A9" s="81" t="s">
        <v>148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</row>
    <row r="10" spans="1:24" ht="147" customHeight="1" x14ac:dyDescent="0.25">
      <c r="A10" s="7" t="s">
        <v>21</v>
      </c>
      <c r="B10" s="8" t="s">
        <v>102</v>
      </c>
      <c r="C10" s="7" t="s">
        <v>94</v>
      </c>
      <c r="D10" s="7" t="s">
        <v>99</v>
      </c>
      <c r="E10" s="9">
        <v>55.7</v>
      </c>
      <c r="F10" s="7">
        <v>2023</v>
      </c>
      <c r="G10" s="9">
        <v>61</v>
      </c>
      <c r="H10" s="9">
        <v>61</v>
      </c>
      <c r="I10" s="9">
        <v>61</v>
      </c>
      <c r="J10" s="9">
        <v>61</v>
      </c>
      <c r="K10" s="9">
        <v>61</v>
      </c>
      <c r="L10" s="10">
        <v>61</v>
      </c>
      <c r="M10" s="32" t="s">
        <v>207</v>
      </c>
      <c r="N10" s="8" t="s">
        <v>111</v>
      </c>
      <c r="O10" s="27" t="s">
        <v>39</v>
      </c>
      <c r="Q10" s="87"/>
      <c r="R10" s="87"/>
      <c r="S10" s="87"/>
      <c r="T10" s="87"/>
      <c r="U10" s="87"/>
      <c r="V10" s="87"/>
      <c r="W10" s="87"/>
      <c r="X10" s="87"/>
    </row>
    <row r="11" spans="1:24" ht="141" customHeight="1" x14ac:dyDescent="0.25">
      <c r="A11" s="27" t="s">
        <v>22</v>
      </c>
      <c r="B11" s="11" t="s">
        <v>121</v>
      </c>
      <c r="C11" s="7" t="s">
        <v>94</v>
      </c>
      <c r="D11" s="7" t="s">
        <v>99</v>
      </c>
      <c r="E11" s="12">
        <v>55.3</v>
      </c>
      <c r="F11" s="27">
        <v>2023</v>
      </c>
      <c r="G11" s="27">
        <v>57.2</v>
      </c>
      <c r="H11" s="27">
        <v>57.2</v>
      </c>
      <c r="I11" s="27">
        <v>57.2</v>
      </c>
      <c r="J11" s="27">
        <v>57.2</v>
      </c>
      <c r="K11" s="27">
        <v>57.2</v>
      </c>
      <c r="L11" s="27">
        <v>57.2</v>
      </c>
      <c r="M11" s="32" t="s">
        <v>207</v>
      </c>
      <c r="N11" s="8" t="s">
        <v>149</v>
      </c>
      <c r="O11" s="27" t="s">
        <v>39</v>
      </c>
      <c r="Q11" s="88"/>
      <c r="R11" s="88"/>
      <c r="S11" s="88"/>
      <c r="T11" s="88"/>
      <c r="U11" s="88"/>
      <c r="V11" s="88"/>
      <c r="W11" s="88"/>
      <c r="X11" s="88"/>
    </row>
    <row r="12" spans="1:24" ht="138.75" customHeight="1" x14ac:dyDescent="0.25">
      <c r="A12" s="27" t="s">
        <v>23</v>
      </c>
      <c r="B12" s="8" t="s">
        <v>77</v>
      </c>
      <c r="C12" s="27" t="s">
        <v>103</v>
      </c>
      <c r="D12" s="7" t="s">
        <v>99</v>
      </c>
      <c r="E12" s="27">
        <v>92.5</v>
      </c>
      <c r="F12" s="27">
        <v>2023</v>
      </c>
      <c r="G12" s="27">
        <v>42.5</v>
      </c>
      <c r="H12" s="27">
        <v>42.5</v>
      </c>
      <c r="I12" s="27">
        <v>42.5</v>
      </c>
      <c r="J12" s="27">
        <v>42.5</v>
      </c>
      <c r="K12" s="27">
        <v>42.5</v>
      </c>
      <c r="L12" s="27">
        <v>42.5</v>
      </c>
      <c r="M12" s="8" t="s">
        <v>209</v>
      </c>
      <c r="N12" s="8" t="s">
        <v>111</v>
      </c>
      <c r="O12" s="27" t="s">
        <v>39</v>
      </c>
    </row>
    <row r="13" spans="1:24" ht="152.25" customHeight="1" x14ac:dyDescent="0.25">
      <c r="A13" s="27" t="s">
        <v>24</v>
      </c>
      <c r="B13" s="8" t="s">
        <v>108</v>
      </c>
      <c r="C13" s="27" t="s">
        <v>103</v>
      </c>
      <c r="D13" s="7" t="s">
        <v>99</v>
      </c>
      <c r="E13" s="27">
        <v>96.1</v>
      </c>
      <c r="F13" s="27">
        <v>2023</v>
      </c>
      <c r="G13" s="27">
        <v>96.4</v>
      </c>
      <c r="H13" s="27">
        <v>96.4</v>
      </c>
      <c r="I13" s="27">
        <v>96.4</v>
      </c>
      <c r="J13" s="27">
        <v>96.4</v>
      </c>
      <c r="K13" s="27">
        <v>96.4</v>
      </c>
      <c r="L13" s="27">
        <v>96.4</v>
      </c>
      <c r="M13" s="8" t="s">
        <v>208</v>
      </c>
      <c r="N13" s="8" t="s">
        <v>111</v>
      </c>
      <c r="O13" s="27" t="s">
        <v>39</v>
      </c>
    </row>
    <row r="14" spans="1:24" x14ac:dyDescent="0.25">
      <c r="M14" s="13"/>
    </row>
    <row r="15" spans="1:24" ht="305.25" customHeight="1" x14ac:dyDescent="0.25">
      <c r="A15" s="14"/>
      <c r="B15" s="86" t="s">
        <v>150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</row>
    <row r="16" spans="1:24" x14ac:dyDescent="0.25">
      <c r="A16" s="15"/>
    </row>
  </sheetData>
  <mergeCells count="14">
    <mergeCell ref="B15:L15"/>
    <mergeCell ref="Q10:X10"/>
    <mergeCell ref="Q11:X11"/>
    <mergeCell ref="N6:N7"/>
    <mergeCell ref="O6:O7"/>
    <mergeCell ref="A9:O9"/>
    <mergeCell ref="A3:M3"/>
    <mergeCell ref="A6:A7"/>
    <mergeCell ref="B6:B7"/>
    <mergeCell ref="G6:L6"/>
    <mergeCell ref="M6:M7"/>
    <mergeCell ref="E6:F6"/>
    <mergeCell ref="C6:C7"/>
    <mergeCell ref="D6:D7"/>
  </mergeCells>
  <phoneticPr fontId="3" type="noConversion"/>
  <pageMargins left="0.39370078740157483" right="0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zoomScaleNormal="100" workbookViewId="0">
      <selection activeCell="C8" sqref="C8"/>
    </sheetView>
  </sheetViews>
  <sheetFormatPr defaultRowHeight="16.5" x14ac:dyDescent="0.25"/>
  <cols>
    <col min="1" max="1" width="6.28515625" style="2" customWidth="1"/>
    <col min="2" max="2" width="31.42578125" style="2" customWidth="1"/>
    <col min="3" max="3" width="9.85546875" style="2" customWidth="1"/>
    <col min="4" max="4" width="10.42578125" style="2" customWidth="1"/>
    <col min="5" max="15" width="6.42578125" style="2" customWidth="1"/>
    <col min="16" max="16" width="14.85546875" style="2" customWidth="1"/>
    <col min="17" max="17" width="55.85546875" style="2" customWidth="1"/>
    <col min="18" max="16384" width="9.140625" style="2"/>
  </cols>
  <sheetData>
    <row r="2" spans="1:19" ht="19.5" x14ac:dyDescent="0.25">
      <c r="A2" s="90" t="s">
        <v>136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1:19" ht="19.5" x14ac:dyDescent="0.25">
      <c r="A4" s="81" t="s">
        <v>35</v>
      </c>
      <c r="B4" s="81" t="s">
        <v>47</v>
      </c>
      <c r="C4" s="81" t="s">
        <v>134</v>
      </c>
      <c r="D4" s="81" t="s">
        <v>26</v>
      </c>
      <c r="E4" s="91" t="s">
        <v>135</v>
      </c>
      <c r="F4" s="91"/>
      <c r="G4" s="91"/>
      <c r="H4" s="91"/>
      <c r="I4" s="91"/>
      <c r="J4" s="91"/>
      <c r="K4" s="91"/>
      <c r="L4" s="91"/>
      <c r="M4" s="91"/>
      <c r="N4" s="91"/>
      <c r="O4" s="91"/>
      <c r="P4" s="81" t="s">
        <v>59</v>
      </c>
    </row>
    <row r="5" spans="1:19" ht="54.75" customHeight="1" x14ac:dyDescent="0.25">
      <c r="A5" s="81"/>
      <c r="B5" s="81"/>
      <c r="C5" s="81"/>
      <c r="D5" s="81"/>
      <c r="E5" s="27" t="s">
        <v>48</v>
      </c>
      <c r="F5" s="27" t="s">
        <v>49</v>
      </c>
      <c r="G5" s="27" t="s">
        <v>50</v>
      </c>
      <c r="H5" s="27" t="s">
        <v>51</v>
      </c>
      <c r="I5" s="27" t="s">
        <v>52</v>
      </c>
      <c r="J5" s="27" t="s">
        <v>53</v>
      </c>
      <c r="K5" s="27" t="s">
        <v>54</v>
      </c>
      <c r="L5" s="27" t="s">
        <v>55</v>
      </c>
      <c r="M5" s="27" t="s">
        <v>56</v>
      </c>
      <c r="N5" s="27" t="s">
        <v>57</v>
      </c>
      <c r="O5" s="27" t="s">
        <v>58</v>
      </c>
      <c r="P5" s="81"/>
    </row>
    <row r="6" spans="1:19" x14ac:dyDescent="0.25">
      <c r="A6" s="27">
        <v>1</v>
      </c>
      <c r="B6" s="27">
        <v>2</v>
      </c>
      <c r="C6" s="27">
        <v>3</v>
      </c>
      <c r="D6" s="27">
        <v>4</v>
      </c>
      <c r="E6" s="27">
        <v>5</v>
      </c>
      <c r="F6" s="27">
        <v>6</v>
      </c>
      <c r="G6" s="27">
        <v>7</v>
      </c>
      <c r="H6" s="27">
        <v>8</v>
      </c>
      <c r="I6" s="27">
        <v>9</v>
      </c>
      <c r="J6" s="27">
        <v>10</v>
      </c>
      <c r="K6" s="27">
        <v>11</v>
      </c>
      <c r="L6" s="27">
        <v>12</v>
      </c>
      <c r="M6" s="27">
        <v>13</v>
      </c>
      <c r="N6" s="27">
        <v>14</v>
      </c>
      <c r="O6" s="27">
        <v>15</v>
      </c>
      <c r="P6" s="27">
        <v>16</v>
      </c>
    </row>
    <row r="7" spans="1:19" ht="37.5" customHeight="1" x14ac:dyDescent="0.25">
      <c r="A7" s="27" t="s">
        <v>21</v>
      </c>
      <c r="B7" s="82" t="s">
        <v>112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3"/>
      <c r="Q7" s="16"/>
    </row>
    <row r="8" spans="1:19" ht="86.25" customHeight="1" x14ac:dyDescent="0.25">
      <c r="A8" s="27" t="s">
        <v>34</v>
      </c>
      <c r="B8" s="8" t="s">
        <v>106</v>
      </c>
      <c r="C8" s="7" t="s">
        <v>170</v>
      </c>
      <c r="D8" s="27" t="s">
        <v>99</v>
      </c>
      <c r="E8" s="19" t="s">
        <v>39</v>
      </c>
      <c r="F8" s="19" t="s">
        <v>39</v>
      </c>
      <c r="G8" s="19" t="s">
        <v>39</v>
      </c>
      <c r="H8" s="19" t="s">
        <v>39</v>
      </c>
      <c r="I8" s="19" t="s">
        <v>39</v>
      </c>
      <c r="J8" s="19" t="s">
        <v>39</v>
      </c>
      <c r="K8" s="19" t="s">
        <v>39</v>
      </c>
      <c r="L8" s="19" t="s">
        <v>39</v>
      </c>
      <c r="M8" s="19" t="s">
        <v>39</v>
      </c>
      <c r="N8" s="19" t="s">
        <v>39</v>
      </c>
      <c r="O8" s="19" t="s">
        <v>39</v>
      </c>
      <c r="P8" s="9">
        <v>61</v>
      </c>
      <c r="Q8" s="17"/>
      <c r="R8" s="18"/>
      <c r="S8" s="18"/>
    </row>
    <row r="9" spans="1:19" ht="104.25" customHeight="1" x14ac:dyDescent="0.25">
      <c r="A9" s="27" t="s">
        <v>41</v>
      </c>
      <c r="B9" s="8" t="s">
        <v>110</v>
      </c>
      <c r="C9" s="7" t="s">
        <v>170</v>
      </c>
      <c r="D9" s="27" t="s">
        <v>99</v>
      </c>
      <c r="E9" s="19" t="s">
        <v>39</v>
      </c>
      <c r="F9" s="19" t="s">
        <v>39</v>
      </c>
      <c r="G9" s="19" t="s">
        <v>39</v>
      </c>
      <c r="H9" s="19" t="s">
        <v>39</v>
      </c>
      <c r="I9" s="19" t="s">
        <v>39</v>
      </c>
      <c r="J9" s="19" t="s">
        <v>39</v>
      </c>
      <c r="K9" s="19" t="s">
        <v>39</v>
      </c>
      <c r="L9" s="19" t="s">
        <v>39</v>
      </c>
      <c r="M9" s="19" t="s">
        <v>39</v>
      </c>
      <c r="N9" s="19" t="s">
        <v>39</v>
      </c>
      <c r="O9" s="19" t="s">
        <v>39</v>
      </c>
      <c r="P9" s="12">
        <v>57.2</v>
      </c>
    </row>
    <row r="10" spans="1:19" ht="183" customHeight="1" x14ac:dyDescent="0.25">
      <c r="A10" s="27" t="s">
        <v>43</v>
      </c>
      <c r="B10" s="8" t="s">
        <v>117</v>
      </c>
      <c r="C10" s="27" t="s">
        <v>103</v>
      </c>
      <c r="D10" s="27" t="s">
        <v>99</v>
      </c>
      <c r="E10" s="19" t="s">
        <v>39</v>
      </c>
      <c r="F10" s="19" t="s">
        <v>39</v>
      </c>
      <c r="G10" s="19" t="s">
        <v>39</v>
      </c>
      <c r="H10" s="19" t="s">
        <v>39</v>
      </c>
      <c r="I10" s="19" t="s">
        <v>39</v>
      </c>
      <c r="J10" s="19" t="s">
        <v>39</v>
      </c>
      <c r="K10" s="19" t="s">
        <v>39</v>
      </c>
      <c r="L10" s="19" t="s">
        <v>39</v>
      </c>
      <c r="M10" s="19" t="s">
        <v>39</v>
      </c>
      <c r="N10" s="19" t="s">
        <v>39</v>
      </c>
      <c r="O10" s="19" t="s">
        <v>39</v>
      </c>
      <c r="P10" s="12">
        <v>42.5</v>
      </c>
    </row>
    <row r="11" spans="1:19" ht="99" x14ac:dyDescent="0.25">
      <c r="A11" s="19" t="s">
        <v>45</v>
      </c>
      <c r="B11" s="8" t="s">
        <v>118</v>
      </c>
      <c r="C11" s="27" t="s">
        <v>103</v>
      </c>
      <c r="D11" s="19" t="s">
        <v>99</v>
      </c>
      <c r="E11" s="19" t="s">
        <v>39</v>
      </c>
      <c r="F11" s="19" t="s">
        <v>39</v>
      </c>
      <c r="G11" s="19" t="s">
        <v>39</v>
      </c>
      <c r="H11" s="19" t="s">
        <v>39</v>
      </c>
      <c r="I11" s="19" t="s">
        <v>39</v>
      </c>
      <c r="J11" s="19" t="s">
        <v>39</v>
      </c>
      <c r="K11" s="19" t="s">
        <v>39</v>
      </c>
      <c r="L11" s="19" t="s">
        <v>39</v>
      </c>
      <c r="M11" s="19" t="s">
        <v>39</v>
      </c>
      <c r="N11" s="19" t="s">
        <v>39</v>
      </c>
      <c r="O11" s="19" t="s">
        <v>39</v>
      </c>
      <c r="P11" s="19">
        <v>96.4</v>
      </c>
    </row>
    <row r="13" spans="1:19" ht="74.25" customHeight="1" x14ac:dyDescent="0.25">
      <c r="B13" s="86" t="s">
        <v>151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</row>
  </sheetData>
  <mergeCells count="9">
    <mergeCell ref="B13:P13"/>
    <mergeCell ref="B7:P7"/>
    <mergeCell ref="P4:P5"/>
    <mergeCell ref="A2:N2"/>
    <mergeCell ref="A4:A5"/>
    <mergeCell ref="B4:B5"/>
    <mergeCell ref="C4:C5"/>
    <mergeCell ref="D4:D5"/>
    <mergeCell ref="E4:O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2"/>
  <sheetViews>
    <sheetView tabSelected="1" topLeftCell="A9" zoomScale="90" zoomScaleNormal="90" workbookViewId="0">
      <selection activeCell="G11" sqref="G11"/>
    </sheetView>
  </sheetViews>
  <sheetFormatPr defaultRowHeight="16.5" x14ac:dyDescent="0.25"/>
  <cols>
    <col min="1" max="1" width="8.7109375" style="2" customWidth="1"/>
    <col min="2" max="2" width="43.42578125" style="2" customWidth="1"/>
    <col min="3" max="4" width="43" style="2" customWidth="1"/>
    <col min="5" max="16384" width="9.140625" style="2"/>
  </cols>
  <sheetData>
    <row r="2" spans="1:6" x14ac:dyDescent="0.25">
      <c r="A2" s="90" t="s">
        <v>33</v>
      </c>
      <c r="B2" s="90"/>
      <c r="C2" s="90"/>
      <c r="D2" s="90"/>
      <c r="E2" s="1"/>
      <c r="F2" s="1"/>
    </row>
    <row r="4" spans="1:6" ht="53.25" customHeight="1" x14ac:dyDescent="0.25">
      <c r="A4" s="72" t="s">
        <v>35</v>
      </c>
      <c r="B4" s="72" t="s">
        <v>137</v>
      </c>
      <c r="C4" s="72" t="s">
        <v>138</v>
      </c>
      <c r="D4" s="74" t="s">
        <v>139</v>
      </c>
    </row>
    <row r="5" spans="1:6" ht="18" customHeight="1" x14ac:dyDescent="0.25">
      <c r="A5" s="72">
        <v>1</v>
      </c>
      <c r="B5" s="72">
        <v>2</v>
      </c>
      <c r="C5" s="73">
        <v>3</v>
      </c>
      <c r="D5" s="73">
        <v>4</v>
      </c>
    </row>
    <row r="6" spans="1:6" ht="19.5" customHeight="1" x14ac:dyDescent="0.25">
      <c r="A6" s="72" t="s">
        <v>21</v>
      </c>
      <c r="B6" s="82" t="s">
        <v>140</v>
      </c>
      <c r="C6" s="89"/>
      <c r="D6" s="83"/>
    </row>
    <row r="7" spans="1:6" ht="42" customHeight="1" x14ac:dyDescent="0.25">
      <c r="A7" s="72" t="s">
        <v>34</v>
      </c>
      <c r="B7" s="82" t="s">
        <v>198</v>
      </c>
      <c r="C7" s="89"/>
      <c r="D7" s="83"/>
    </row>
    <row r="8" spans="1:6" ht="123.75" customHeight="1" x14ac:dyDescent="0.25">
      <c r="A8" s="72"/>
      <c r="B8" s="77" t="s">
        <v>186</v>
      </c>
      <c r="C8" s="82" t="s">
        <v>179</v>
      </c>
      <c r="D8" s="83"/>
    </row>
    <row r="9" spans="1:6" ht="123.75" customHeight="1" x14ac:dyDescent="0.25">
      <c r="A9" s="72" t="s">
        <v>36</v>
      </c>
      <c r="B9" s="8" t="s">
        <v>180</v>
      </c>
      <c r="C9" s="8" t="s">
        <v>181</v>
      </c>
      <c r="D9" s="8" t="s">
        <v>109</v>
      </c>
    </row>
    <row r="10" spans="1:6" ht="42" customHeight="1" x14ac:dyDescent="0.25">
      <c r="A10" s="74" t="s">
        <v>41</v>
      </c>
      <c r="B10" s="81" t="s">
        <v>182</v>
      </c>
      <c r="C10" s="81"/>
      <c r="D10" s="81"/>
    </row>
    <row r="11" spans="1:6" ht="126" customHeight="1" x14ac:dyDescent="0.25">
      <c r="A11" s="20"/>
      <c r="B11" s="8" t="s">
        <v>152</v>
      </c>
      <c r="C11" s="92" t="s">
        <v>210</v>
      </c>
      <c r="D11" s="92"/>
    </row>
    <row r="12" spans="1:6" ht="135" customHeight="1" x14ac:dyDescent="0.25">
      <c r="A12" s="74" t="s">
        <v>42</v>
      </c>
      <c r="B12" s="8" t="s">
        <v>153</v>
      </c>
      <c r="C12" s="8" t="s">
        <v>100</v>
      </c>
      <c r="D12" s="8" t="s">
        <v>109</v>
      </c>
    </row>
    <row r="13" spans="1:6" ht="39.75" customHeight="1" x14ac:dyDescent="0.25">
      <c r="A13" s="74" t="s">
        <v>43</v>
      </c>
      <c r="B13" s="81" t="s">
        <v>104</v>
      </c>
      <c r="C13" s="81"/>
      <c r="D13" s="81"/>
    </row>
    <row r="14" spans="1:6" ht="130.5" customHeight="1" x14ac:dyDescent="0.25">
      <c r="A14" s="74"/>
      <c r="B14" s="8" t="s">
        <v>154</v>
      </c>
      <c r="C14" s="92" t="s">
        <v>95</v>
      </c>
      <c r="D14" s="92"/>
    </row>
    <row r="15" spans="1:6" ht="340.5" customHeight="1" x14ac:dyDescent="0.25">
      <c r="A15" s="74" t="s">
        <v>44</v>
      </c>
      <c r="B15" s="8" t="s">
        <v>153</v>
      </c>
      <c r="C15" s="8" t="s">
        <v>122</v>
      </c>
      <c r="D15" s="8" t="s">
        <v>155</v>
      </c>
    </row>
    <row r="16" spans="1:6" ht="197.25" customHeight="1" x14ac:dyDescent="0.25">
      <c r="A16" s="74" t="s">
        <v>183</v>
      </c>
      <c r="B16" s="8" t="s">
        <v>115</v>
      </c>
      <c r="C16" s="8" t="s">
        <v>114</v>
      </c>
      <c r="D16" s="8" t="s">
        <v>106</v>
      </c>
    </row>
    <row r="17" spans="1:4" ht="39.75" customHeight="1" x14ac:dyDescent="0.25">
      <c r="A17" s="74" t="s">
        <v>45</v>
      </c>
      <c r="B17" s="81" t="s">
        <v>105</v>
      </c>
      <c r="C17" s="81"/>
      <c r="D17" s="81"/>
    </row>
    <row r="18" spans="1:4" ht="81.75" customHeight="1" x14ac:dyDescent="0.25">
      <c r="A18" s="74"/>
      <c r="B18" s="8" t="s">
        <v>156</v>
      </c>
      <c r="C18" s="92" t="s">
        <v>95</v>
      </c>
      <c r="D18" s="92"/>
    </row>
    <row r="19" spans="1:4" ht="198" x14ac:dyDescent="0.25">
      <c r="A19" s="74" t="s">
        <v>184</v>
      </c>
      <c r="B19" s="8" t="s">
        <v>153</v>
      </c>
      <c r="C19" s="8" t="s">
        <v>79</v>
      </c>
      <c r="D19" s="8" t="s">
        <v>123</v>
      </c>
    </row>
    <row r="20" spans="1:4" ht="49.5" customHeight="1" x14ac:dyDescent="0.25">
      <c r="A20" s="74"/>
      <c r="B20" s="82" t="s">
        <v>124</v>
      </c>
      <c r="C20" s="89"/>
      <c r="D20" s="83"/>
    </row>
    <row r="21" spans="1:4" ht="33.75" customHeight="1" x14ac:dyDescent="0.25">
      <c r="A21" s="74" t="s">
        <v>37</v>
      </c>
      <c r="B21" s="81" t="s">
        <v>93</v>
      </c>
      <c r="C21" s="81"/>
      <c r="D21" s="81"/>
    </row>
    <row r="22" spans="1:4" ht="120" customHeight="1" x14ac:dyDescent="0.25">
      <c r="A22" s="74"/>
      <c r="B22" s="8" t="s">
        <v>152</v>
      </c>
      <c r="C22" s="92" t="s">
        <v>107</v>
      </c>
      <c r="D22" s="92"/>
    </row>
    <row r="23" spans="1:4" ht="120" customHeight="1" x14ac:dyDescent="0.25">
      <c r="A23" s="74" t="s">
        <v>38</v>
      </c>
      <c r="B23" s="8" t="s">
        <v>158</v>
      </c>
      <c r="C23" s="8" t="s">
        <v>178</v>
      </c>
      <c r="D23" s="8" t="s">
        <v>157</v>
      </c>
    </row>
    <row r="24" spans="1:4" ht="37.5" customHeight="1" x14ac:dyDescent="0.25">
      <c r="A24" s="74" t="s">
        <v>40</v>
      </c>
      <c r="B24" s="93" t="s">
        <v>78</v>
      </c>
      <c r="C24" s="93"/>
      <c r="D24" s="93"/>
    </row>
    <row r="25" spans="1:4" ht="130.5" customHeight="1" x14ac:dyDescent="0.25">
      <c r="A25" s="74"/>
      <c r="B25" s="8" t="s">
        <v>152</v>
      </c>
      <c r="C25" s="92" t="s">
        <v>95</v>
      </c>
      <c r="D25" s="92"/>
    </row>
    <row r="26" spans="1:4" ht="287.25" customHeight="1" x14ac:dyDescent="0.25">
      <c r="A26" s="74" t="s">
        <v>46</v>
      </c>
      <c r="B26" s="8" t="s">
        <v>158</v>
      </c>
      <c r="C26" s="8" t="s">
        <v>125</v>
      </c>
      <c r="D26" s="8" t="s">
        <v>199</v>
      </c>
    </row>
    <row r="27" spans="1:4" ht="15.75" customHeight="1" x14ac:dyDescent="0.25"/>
    <row r="28" spans="1:4" ht="119.25" customHeight="1" x14ac:dyDescent="0.25">
      <c r="B28" s="86" t="s">
        <v>168</v>
      </c>
      <c r="C28" s="86"/>
      <c r="D28" s="86"/>
    </row>
    <row r="29" spans="1:4" ht="15.75" customHeight="1" x14ac:dyDescent="0.25"/>
    <row r="30" spans="1:4" ht="15.75" customHeight="1" x14ac:dyDescent="0.25"/>
    <row r="31" spans="1:4" ht="15.75" customHeight="1" x14ac:dyDescent="0.25"/>
    <row r="32" spans="1:4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6.5" customHeight="1" x14ac:dyDescent="0.25"/>
  </sheetData>
  <mergeCells count="16">
    <mergeCell ref="B28:D28"/>
    <mergeCell ref="A2:D2"/>
    <mergeCell ref="B6:D6"/>
    <mergeCell ref="B13:D13"/>
    <mergeCell ref="B10:D10"/>
    <mergeCell ref="C11:D11"/>
    <mergeCell ref="B24:D24"/>
    <mergeCell ref="C25:D25"/>
    <mergeCell ref="B20:D20"/>
    <mergeCell ref="C14:D14"/>
    <mergeCell ref="B17:D17"/>
    <mergeCell ref="C18:D18"/>
    <mergeCell ref="B21:D21"/>
    <mergeCell ref="C22:D22"/>
    <mergeCell ref="B7:D7"/>
    <mergeCell ref="C8:D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62"/>
  <sheetViews>
    <sheetView zoomScaleNormal="100" workbookViewId="0">
      <pane ySplit="6" topLeftCell="A7" activePane="bottomLeft" state="frozen"/>
      <selection pane="bottomLeft" activeCell="B7" sqref="B7:B14"/>
    </sheetView>
  </sheetViews>
  <sheetFormatPr defaultRowHeight="16.5" x14ac:dyDescent="0.25"/>
  <cols>
    <col min="1" max="1" width="54.5703125" style="35" customWidth="1"/>
    <col min="2" max="2" width="38.85546875" style="35" customWidth="1"/>
    <col min="3" max="3" width="22.28515625" style="35" customWidth="1"/>
    <col min="4" max="5" width="21.85546875" style="35" customWidth="1"/>
    <col min="6" max="6" width="21.5703125" style="35" customWidth="1"/>
    <col min="7" max="7" width="21.7109375" style="35" customWidth="1"/>
    <col min="8" max="8" width="21.85546875" style="35" customWidth="1"/>
    <col min="9" max="9" width="21.7109375" style="35" customWidth="1"/>
    <col min="10" max="10" width="53.140625" style="35" customWidth="1"/>
    <col min="11" max="11" width="9.140625" style="35"/>
    <col min="12" max="12" width="14" style="35" customWidth="1"/>
    <col min="13" max="13" width="19.28515625" style="35" bestFit="1" customWidth="1"/>
    <col min="14" max="14" width="19.140625" style="35" customWidth="1"/>
    <col min="15" max="15" width="19.28515625" style="35" bestFit="1" customWidth="1"/>
    <col min="16" max="16384" width="9.140625" style="35"/>
  </cols>
  <sheetData>
    <row r="3" spans="1:15" x14ac:dyDescent="0.25">
      <c r="C3" s="58" t="s">
        <v>18</v>
      </c>
    </row>
    <row r="5" spans="1:15" ht="30.75" customHeight="1" x14ac:dyDescent="0.25">
      <c r="A5" s="94" t="s">
        <v>75</v>
      </c>
      <c r="B5" s="95" t="s">
        <v>141</v>
      </c>
      <c r="C5" s="94" t="s">
        <v>13</v>
      </c>
      <c r="D5" s="94"/>
      <c r="E5" s="94"/>
      <c r="F5" s="94"/>
      <c r="G5" s="94"/>
      <c r="H5" s="94"/>
      <c r="I5" s="94"/>
    </row>
    <row r="6" spans="1:15" ht="28.5" customHeight="1" x14ac:dyDescent="0.25">
      <c r="A6" s="94"/>
      <c r="B6" s="97"/>
      <c r="C6" s="36" t="s">
        <v>1</v>
      </c>
      <c r="D6" s="36" t="s">
        <v>2</v>
      </c>
      <c r="E6" s="36" t="s">
        <v>14</v>
      </c>
      <c r="F6" s="36" t="s">
        <v>15</v>
      </c>
      <c r="G6" s="36" t="s">
        <v>16</v>
      </c>
      <c r="H6" s="36" t="s">
        <v>17</v>
      </c>
      <c r="I6" s="36" t="s">
        <v>0</v>
      </c>
      <c r="M6" s="37"/>
      <c r="N6" s="37"/>
      <c r="O6" s="37"/>
    </row>
    <row r="7" spans="1:15" ht="36" customHeight="1" x14ac:dyDescent="0.25">
      <c r="A7" s="38" t="s">
        <v>98</v>
      </c>
      <c r="B7" s="94" t="s">
        <v>159</v>
      </c>
      <c r="C7" s="39">
        <f>C8+C9+C10+C14</f>
        <v>246702.12882000001</v>
      </c>
      <c r="D7" s="39">
        <f t="shared" ref="D7:I7" si="0">D8+D9+D10+D14</f>
        <v>277104.97076000005</v>
      </c>
      <c r="E7" s="39">
        <f t="shared" si="0"/>
        <v>350651.76955000003</v>
      </c>
      <c r="F7" s="39">
        <f t="shared" si="0"/>
        <v>183985.26955000003</v>
      </c>
      <c r="G7" s="39">
        <f t="shared" si="0"/>
        <v>183985.26955000003</v>
      </c>
      <c r="H7" s="39">
        <f t="shared" si="0"/>
        <v>183985.26955000003</v>
      </c>
      <c r="I7" s="39">
        <f t="shared" si="0"/>
        <v>1426414.67778</v>
      </c>
      <c r="J7" s="40"/>
      <c r="L7" s="41"/>
      <c r="M7" s="42"/>
      <c r="N7" s="42"/>
      <c r="O7" s="42"/>
    </row>
    <row r="8" spans="1:15" x14ac:dyDescent="0.25">
      <c r="A8" s="43" t="s">
        <v>6</v>
      </c>
      <c r="B8" s="94"/>
      <c r="C8" s="44">
        <f>C17+C25</f>
        <v>0</v>
      </c>
      <c r="D8" s="44">
        <f t="shared" ref="D8:H8" si="1">D17+D25</f>
        <v>0</v>
      </c>
      <c r="E8" s="44">
        <f t="shared" si="1"/>
        <v>39893</v>
      </c>
      <c r="F8" s="44">
        <f t="shared" si="1"/>
        <v>0</v>
      </c>
      <c r="G8" s="44">
        <f t="shared" si="1"/>
        <v>0</v>
      </c>
      <c r="H8" s="44">
        <f t="shared" si="1"/>
        <v>0</v>
      </c>
      <c r="I8" s="44">
        <f>H8+G8+F8+E8+D8+C8</f>
        <v>39893</v>
      </c>
      <c r="M8" s="42"/>
    </row>
    <row r="9" spans="1:15" x14ac:dyDescent="0.25">
      <c r="A9" s="43" t="s">
        <v>7</v>
      </c>
      <c r="B9" s="94"/>
      <c r="C9" s="44">
        <f>C18+C26</f>
        <v>10149.200000000001</v>
      </c>
      <c r="D9" s="44">
        <f t="shared" ref="D9:H9" si="2">D18+D26</f>
        <v>10149.200000000001</v>
      </c>
      <c r="E9" s="44">
        <f t="shared" si="2"/>
        <v>84236.2</v>
      </c>
      <c r="F9" s="44">
        <f t="shared" si="2"/>
        <v>0</v>
      </c>
      <c r="G9" s="44">
        <f t="shared" si="2"/>
        <v>0</v>
      </c>
      <c r="H9" s="44">
        <f t="shared" si="2"/>
        <v>0</v>
      </c>
      <c r="I9" s="44">
        <f>H9+G9+F9+E9+D9+C9</f>
        <v>104534.59999999999</v>
      </c>
      <c r="M9" s="41"/>
      <c r="N9" s="41"/>
      <c r="O9" s="41"/>
    </row>
    <row r="10" spans="1:15" x14ac:dyDescent="0.25">
      <c r="A10" s="43" t="s">
        <v>8</v>
      </c>
      <c r="B10" s="94"/>
      <c r="C10" s="44">
        <f>C19+C27</f>
        <v>229447.92882</v>
      </c>
      <c r="D10" s="44">
        <f t="shared" ref="D10:H10" si="3">D19+D27</f>
        <v>259850.77076000004</v>
      </c>
      <c r="E10" s="44">
        <f t="shared" si="3"/>
        <v>219417.56955000001</v>
      </c>
      <c r="F10" s="44">
        <f t="shared" si="3"/>
        <v>176880.26955000003</v>
      </c>
      <c r="G10" s="44">
        <f t="shared" si="3"/>
        <v>176880.26955000003</v>
      </c>
      <c r="H10" s="44">
        <f t="shared" si="3"/>
        <v>176880.26955000003</v>
      </c>
      <c r="I10" s="44">
        <f>H10+G10+F10+E10+D10+C10</f>
        <v>1239357.0777800002</v>
      </c>
      <c r="L10" s="41"/>
      <c r="M10" s="41"/>
      <c r="N10" s="41"/>
      <c r="O10" s="41"/>
    </row>
    <row r="11" spans="1:15" ht="35.25" customHeight="1" x14ac:dyDescent="0.25">
      <c r="A11" s="43" t="s">
        <v>9</v>
      </c>
      <c r="B11" s="94"/>
      <c r="C11" s="44">
        <f t="shared" ref="C11:H13" si="4">C36+C108</f>
        <v>0</v>
      </c>
      <c r="D11" s="44">
        <f t="shared" si="4"/>
        <v>0</v>
      </c>
      <c r="E11" s="44">
        <f t="shared" si="4"/>
        <v>0</v>
      </c>
      <c r="F11" s="44">
        <f t="shared" si="4"/>
        <v>0</v>
      </c>
      <c r="G11" s="44">
        <f t="shared" si="4"/>
        <v>0</v>
      </c>
      <c r="H11" s="44">
        <f t="shared" si="4"/>
        <v>0</v>
      </c>
      <c r="I11" s="44">
        <f t="shared" ref="I11:I13" si="5">H11+G11+F11+E11+D11+C11</f>
        <v>0</v>
      </c>
      <c r="M11" s="45"/>
      <c r="N11" s="45"/>
      <c r="O11" s="45"/>
    </row>
    <row r="12" spans="1:15" ht="33" x14ac:dyDescent="0.25">
      <c r="A12" s="43" t="s">
        <v>10</v>
      </c>
      <c r="B12" s="94"/>
      <c r="C12" s="44">
        <f t="shared" si="4"/>
        <v>0</v>
      </c>
      <c r="D12" s="44">
        <f t="shared" si="4"/>
        <v>0</v>
      </c>
      <c r="E12" s="44">
        <f t="shared" si="4"/>
        <v>0</v>
      </c>
      <c r="F12" s="44">
        <f t="shared" si="4"/>
        <v>0</v>
      </c>
      <c r="G12" s="44">
        <f t="shared" si="4"/>
        <v>0</v>
      </c>
      <c r="H12" s="44">
        <f t="shared" si="4"/>
        <v>0</v>
      </c>
      <c r="I12" s="44">
        <f t="shared" si="5"/>
        <v>0</v>
      </c>
    </row>
    <row r="13" spans="1:15" x14ac:dyDescent="0.25">
      <c r="A13" s="43" t="s">
        <v>11</v>
      </c>
      <c r="B13" s="94"/>
      <c r="C13" s="44">
        <f t="shared" si="4"/>
        <v>0</v>
      </c>
      <c r="D13" s="44">
        <f t="shared" si="4"/>
        <v>0</v>
      </c>
      <c r="E13" s="44">
        <f t="shared" si="4"/>
        <v>0</v>
      </c>
      <c r="F13" s="44">
        <f t="shared" si="4"/>
        <v>0</v>
      </c>
      <c r="G13" s="44">
        <f t="shared" si="4"/>
        <v>0</v>
      </c>
      <c r="H13" s="44">
        <f t="shared" si="4"/>
        <v>0</v>
      </c>
      <c r="I13" s="44">
        <f t="shared" si="5"/>
        <v>0</v>
      </c>
    </row>
    <row r="14" spans="1:15" x14ac:dyDescent="0.25">
      <c r="A14" s="43" t="s">
        <v>12</v>
      </c>
      <c r="B14" s="94"/>
      <c r="C14" s="44">
        <f>C23+C31</f>
        <v>7105</v>
      </c>
      <c r="D14" s="44">
        <f t="shared" ref="D14:H14" si="6">D23+D31</f>
        <v>7105</v>
      </c>
      <c r="E14" s="44">
        <f t="shared" si="6"/>
        <v>7105</v>
      </c>
      <c r="F14" s="44">
        <f t="shared" si="6"/>
        <v>7105</v>
      </c>
      <c r="G14" s="44">
        <f t="shared" si="6"/>
        <v>7105</v>
      </c>
      <c r="H14" s="44">
        <f t="shared" si="6"/>
        <v>7105</v>
      </c>
      <c r="I14" s="44">
        <f>H14+G14+F14+E14+D14+C14</f>
        <v>42630</v>
      </c>
    </row>
    <row r="15" spans="1:15" x14ac:dyDescent="0.25">
      <c r="A15" s="98" t="s">
        <v>200</v>
      </c>
      <c r="B15" s="99"/>
      <c r="C15" s="99"/>
      <c r="D15" s="99"/>
      <c r="E15" s="99"/>
      <c r="F15" s="99"/>
      <c r="G15" s="99"/>
      <c r="H15" s="99"/>
      <c r="I15" s="100"/>
    </row>
    <row r="16" spans="1:15" x14ac:dyDescent="0.25">
      <c r="A16" s="38" t="s">
        <v>68</v>
      </c>
      <c r="B16" s="103" t="s">
        <v>206</v>
      </c>
      <c r="C16" s="78">
        <f>C17+C18+C19+C23</f>
        <v>239702.12882000001</v>
      </c>
      <c r="D16" s="78">
        <f t="shared" ref="D16:H16" si="7">D17+D18+D19+D23</f>
        <v>277104.97076000005</v>
      </c>
      <c r="E16" s="78">
        <f t="shared" si="7"/>
        <v>350651.76955000003</v>
      </c>
      <c r="F16" s="78">
        <f t="shared" si="7"/>
        <v>183985.26955000003</v>
      </c>
      <c r="G16" s="78">
        <f t="shared" si="7"/>
        <v>183985.26955000003</v>
      </c>
      <c r="H16" s="78">
        <f t="shared" si="7"/>
        <v>183985.26955000003</v>
      </c>
      <c r="I16" s="78">
        <f>C16+D16+E16+F16+G16+H16</f>
        <v>1419414.6777800003</v>
      </c>
      <c r="J16" s="42"/>
    </row>
    <row r="17" spans="1:10" ht="16.5" customHeight="1" x14ac:dyDescent="0.25">
      <c r="A17" s="43" t="s">
        <v>6</v>
      </c>
      <c r="B17" s="104"/>
      <c r="C17" s="79">
        <f>C41+C57+C81+C97+C121+C145</f>
        <v>0</v>
      </c>
      <c r="D17" s="79">
        <f t="shared" ref="D17:H17" si="8">D41+D57+D81+D97+D121+D145</f>
        <v>0</v>
      </c>
      <c r="E17" s="79">
        <f t="shared" si="8"/>
        <v>39893</v>
      </c>
      <c r="F17" s="79">
        <f t="shared" si="8"/>
        <v>0</v>
      </c>
      <c r="G17" s="79">
        <f t="shared" si="8"/>
        <v>0</v>
      </c>
      <c r="H17" s="79">
        <f t="shared" si="8"/>
        <v>0</v>
      </c>
      <c r="I17" s="79">
        <f t="shared" ref="I17:I23" si="9">C17+D17+E17+F17+G17+H17</f>
        <v>39893</v>
      </c>
    </row>
    <row r="18" spans="1:10" x14ac:dyDescent="0.25">
      <c r="A18" s="43" t="s">
        <v>7</v>
      </c>
      <c r="B18" s="104"/>
      <c r="C18" s="79">
        <f>C42+C58+C82+C98+C122+C146</f>
        <v>10149.200000000001</v>
      </c>
      <c r="D18" s="79">
        <f t="shared" ref="C18:H23" si="10">D42+D58+D82+D98+D122+D146</f>
        <v>10149.200000000001</v>
      </c>
      <c r="E18" s="79">
        <f t="shared" si="10"/>
        <v>84236.2</v>
      </c>
      <c r="F18" s="79">
        <f t="shared" si="10"/>
        <v>0</v>
      </c>
      <c r="G18" s="79">
        <f t="shared" si="10"/>
        <v>0</v>
      </c>
      <c r="H18" s="79">
        <f t="shared" si="10"/>
        <v>0</v>
      </c>
      <c r="I18" s="79">
        <f t="shared" si="9"/>
        <v>104534.6</v>
      </c>
      <c r="J18" s="42"/>
    </row>
    <row r="19" spans="1:10" x14ac:dyDescent="0.25">
      <c r="A19" s="43" t="s">
        <v>8</v>
      </c>
      <c r="B19" s="104"/>
      <c r="C19" s="79">
        <f>C43+C59+C83+C99+C123+C147</f>
        <v>222447.92882</v>
      </c>
      <c r="D19" s="79">
        <f t="shared" si="10"/>
        <v>259850.77076000004</v>
      </c>
      <c r="E19" s="79">
        <f t="shared" si="10"/>
        <v>219417.56955000001</v>
      </c>
      <c r="F19" s="79">
        <f t="shared" si="10"/>
        <v>176880.26955000003</v>
      </c>
      <c r="G19" s="79">
        <f t="shared" si="10"/>
        <v>176880.26955000003</v>
      </c>
      <c r="H19" s="79">
        <f t="shared" si="10"/>
        <v>176880.26955000003</v>
      </c>
      <c r="I19" s="79">
        <f t="shared" si="9"/>
        <v>1232357.0777800002</v>
      </c>
    </row>
    <row r="20" spans="1:10" ht="33" x14ac:dyDescent="0.25">
      <c r="A20" s="43" t="s">
        <v>9</v>
      </c>
      <c r="B20" s="104"/>
      <c r="C20" s="79">
        <f t="shared" si="10"/>
        <v>0</v>
      </c>
      <c r="D20" s="79">
        <f t="shared" si="10"/>
        <v>0</v>
      </c>
      <c r="E20" s="79">
        <f t="shared" si="10"/>
        <v>0</v>
      </c>
      <c r="F20" s="79">
        <f t="shared" si="10"/>
        <v>0</v>
      </c>
      <c r="G20" s="79">
        <f t="shared" si="10"/>
        <v>0</v>
      </c>
      <c r="H20" s="79">
        <f t="shared" si="10"/>
        <v>0</v>
      </c>
      <c r="I20" s="79">
        <f t="shared" si="9"/>
        <v>0</v>
      </c>
    </row>
    <row r="21" spans="1:10" ht="33" x14ac:dyDescent="0.25">
      <c r="A21" s="43" t="s">
        <v>10</v>
      </c>
      <c r="B21" s="104"/>
      <c r="C21" s="79">
        <f t="shared" si="10"/>
        <v>0</v>
      </c>
      <c r="D21" s="79">
        <f t="shared" si="10"/>
        <v>0</v>
      </c>
      <c r="E21" s="79">
        <f t="shared" si="10"/>
        <v>0</v>
      </c>
      <c r="F21" s="79">
        <f t="shared" si="10"/>
        <v>0</v>
      </c>
      <c r="G21" s="79">
        <f t="shared" si="10"/>
        <v>0</v>
      </c>
      <c r="H21" s="79">
        <f t="shared" si="10"/>
        <v>0</v>
      </c>
      <c r="I21" s="79">
        <f t="shared" si="9"/>
        <v>0</v>
      </c>
    </row>
    <row r="22" spans="1:10" x14ac:dyDescent="0.25">
      <c r="A22" s="43" t="s">
        <v>11</v>
      </c>
      <c r="B22" s="104"/>
      <c r="C22" s="79">
        <f t="shared" si="10"/>
        <v>0</v>
      </c>
      <c r="D22" s="79">
        <f t="shared" si="10"/>
        <v>0</v>
      </c>
      <c r="E22" s="79">
        <f t="shared" si="10"/>
        <v>0</v>
      </c>
      <c r="F22" s="79">
        <f t="shared" si="10"/>
        <v>0</v>
      </c>
      <c r="G22" s="79">
        <f t="shared" si="10"/>
        <v>0</v>
      </c>
      <c r="H22" s="79">
        <f t="shared" si="10"/>
        <v>0</v>
      </c>
      <c r="I22" s="79">
        <f t="shared" si="9"/>
        <v>0</v>
      </c>
    </row>
    <row r="23" spans="1:10" x14ac:dyDescent="0.25">
      <c r="A23" s="43" t="s">
        <v>12</v>
      </c>
      <c r="B23" s="105"/>
      <c r="C23" s="79">
        <f>C47+C63+C87+C103+C127+C151</f>
        <v>7105</v>
      </c>
      <c r="D23" s="79">
        <f t="shared" si="10"/>
        <v>7105</v>
      </c>
      <c r="E23" s="79">
        <f t="shared" si="10"/>
        <v>7105</v>
      </c>
      <c r="F23" s="79">
        <f t="shared" si="10"/>
        <v>7105</v>
      </c>
      <c r="G23" s="79">
        <f t="shared" si="10"/>
        <v>7105</v>
      </c>
      <c r="H23" s="79">
        <f t="shared" si="10"/>
        <v>7105</v>
      </c>
      <c r="I23" s="79">
        <f t="shared" si="9"/>
        <v>42630</v>
      </c>
    </row>
    <row r="24" spans="1:10" x14ac:dyDescent="0.25">
      <c r="A24" s="38" t="s">
        <v>68</v>
      </c>
      <c r="B24" s="95" t="s">
        <v>97</v>
      </c>
      <c r="C24" s="44">
        <f>C25+C26+C27+C31</f>
        <v>7000</v>
      </c>
      <c r="D24" s="44">
        <f t="shared" ref="D24:H24" si="11">D25+D26+D27+D31</f>
        <v>0</v>
      </c>
      <c r="E24" s="44">
        <f t="shared" si="11"/>
        <v>0</v>
      </c>
      <c r="F24" s="44">
        <f t="shared" si="11"/>
        <v>0</v>
      </c>
      <c r="G24" s="44">
        <f t="shared" si="11"/>
        <v>0</v>
      </c>
      <c r="H24" s="44">
        <f t="shared" si="11"/>
        <v>0</v>
      </c>
      <c r="I24" s="44">
        <f>C24+D24+E24+F24+G24+H24</f>
        <v>7000</v>
      </c>
    </row>
    <row r="25" spans="1:10" x14ac:dyDescent="0.25">
      <c r="A25" s="43" t="s">
        <v>6</v>
      </c>
      <c r="B25" s="96"/>
      <c r="C25" s="44">
        <f>C65+C89+C129+C153</f>
        <v>0</v>
      </c>
      <c r="D25" s="44">
        <f t="shared" ref="D25:H25" si="12">D65+D89+D129+D153</f>
        <v>0</v>
      </c>
      <c r="E25" s="44">
        <f t="shared" si="12"/>
        <v>0</v>
      </c>
      <c r="F25" s="44">
        <f t="shared" si="12"/>
        <v>0</v>
      </c>
      <c r="G25" s="44">
        <f t="shared" si="12"/>
        <v>0</v>
      </c>
      <c r="H25" s="44">
        <f t="shared" si="12"/>
        <v>0</v>
      </c>
      <c r="I25" s="44">
        <f t="shared" ref="I25:I31" si="13">C25+D25+E25+F25+G25+H25</f>
        <v>0</v>
      </c>
    </row>
    <row r="26" spans="1:10" x14ac:dyDescent="0.25">
      <c r="A26" s="43" t="s">
        <v>7</v>
      </c>
      <c r="B26" s="96"/>
      <c r="C26" s="44">
        <f t="shared" ref="C26:H31" si="14">C66+C90+C130+C154</f>
        <v>0</v>
      </c>
      <c r="D26" s="44">
        <f t="shared" si="14"/>
        <v>0</v>
      </c>
      <c r="E26" s="44">
        <f t="shared" si="14"/>
        <v>0</v>
      </c>
      <c r="F26" s="44">
        <f t="shared" si="14"/>
        <v>0</v>
      </c>
      <c r="G26" s="44">
        <f t="shared" si="14"/>
        <v>0</v>
      </c>
      <c r="H26" s="44">
        <f t="shared" si="14"/>
        <v>0</v>
      </c>
      <c r="I26" s="44">
        <f t="shared" si="13"/>
        <v>0</v>
      </c>
    </row>
    <row r="27" spans="1:10" x14ac:dyDescent="0.25">
      <c r="A27" s="43" t="s">
        <v>8</v>
      </c>
      <c r="B27" s="96"/>
      <c r="C27" s="44">
        <f t="shared" si="14"/>
        <v>7000</v>
      </c>
      <c r="D27" s="44">
        <f t="shared" si="14"/>
        <v>0</v>
      </c>
      <c r="E27" s="44">
        <f t="shared" si="14"/>
        <v>0</v>
      </c>
      <c r="F27" s="44">
        <f t="shared" si="14"/>
        <v>0</v>
      </c>
      <c r="G27" s="44">
        <f t="shared" si="14"/>
        <v>0</v>
      </c>
      <c r="H27" s="44">
        <f t="shared" si="14"/>
        <v>0</v>
      </c>
      <c r="I27" s="44">
        <f t="shared" si="13"/>
        <v>7000</v>
      </c>
    </row>
    <row r="28" spans="1:10" ht="33" x14ac:dyDescent="0.25">
      <c r="A28" s="43" t="s">
        <v>9</v>
      </c>
      <c r="B28" s="96"/>
      <c r="C28" s="44">
        <f t="shared" si="14"/>
        <v>0</v>
      </c>
      <c r="D28" s="44">
        <f t="shared" si="14"/>
        <v>0</v>
      </c>
      <c r="E28" s="44">
        <f t="shared" si="14"/>
        <v>0</v>
      </c>
      <c r="F28" s="44">
        <f t="shared" si="14"/>
        <v>0</v>
      </c>
      <c r="G28" s="44">
        <f t="shared" si="14"/>
        <v>0</v>
      </c>
      <c r="H28" s="44">
        <f t="shared" si="14"/>
        <v>0</v>
      </c>
      <c r="I28" s="44">
        <f t="shared" si="13"/>
        <v>0</v>
      </c>
    </row>
    <row r="29" spans="1:10" ht="33" x14ac:dyDescent="0.25">
      <c r="A29" s="43" t="s">
        <v>10</v>
      </c>
      <c r="B29" s="96"/>
      <c r="C29" s="44">
        <f t="shared" si="14"/>
        <v>0</v>
      </c>
      <c r="D29" s="44">
        <f t="shared" si="14"/>
        <v>0</v>
      </c>
      <c r="E29" s="44">
        <f t="shared" si="14"/>
        <v>0</v>
      </c>
      <c r="F29" s="44">
        <f t="shared" si="14"/>
        <v>0</v>
      </c>
      <c r="G29" s="44">
        <f t="shared" si="14"/>
        <v>0</v>
      </c>
      <c r="H29" s="44">
        <f t="shared" si="14"/>
        <v>0</v>
      </c>
      <c r="I29" s="44">
        <f t="shared" si="13"/>
        <v>0</v>
      </c>
    </row>
    <row r="30" spans="1:10" x14ac:dyDescent="0.25">
      <c r="A30" s="43" t="s">
        <v>11</v>
      </c>
      <c r="B30" s="96"/>
      <c r="C30" s="44">
        <f t="shared" si="14"/>
        <v>0</v>
      </c>
      <c r="D30" s="44">
        <f t="shared" si="14"/>
        <v>0</v>
      </c>
      <c r="E30" s="44">
        <f t="shared" si="14"/>
        <v>0</v>
      </c>
      <c r="F30" s="44">
        <f t="shared" si="14"/>
        <v>0</v>
      </c>
      <c r="G30" s="44">
        <f t="shared" si="14"/>
        <v>0</v>
      </c>
      <c r="H30" s="44">
        <f t="shared" si="14"/>
        <v>0</v>
      </c>
      <c r="I30" s="44">
        <f t="shared" si="13"/>
        <v>0</v>
      </c>
    </row>
    <row r="31" spans="1:10" x14ac:dyDescent="0.25">
      <c r="A31" s="43" t="s">
        <v>12</v>
      </c>
      <c r="B31" s="97"/>
      <c r="C31" s="44">
        <f t="shared" si="14"/>
        <v>0</v>
      </c>
      <c r="D31" s="44">
        <f t="shared" si="14"/>
        <v>0</v>
      </c>
      <c r="E31" s="44">
        <f t="shared" si="14"/>
        <v>0</v>
      </c>
      <c r="F31" s="44">
        <f t="shared" si="14"/>
        <v>0</v>
      </c>
      <c r="G31" s="44">
        <f t="shared" si="14"/>
        <v>0</v>
      </c>
      <c r="H31" s="44">
        <f t="shared" si="14"/>
        <v>0</v>
      </c>
      <c r="I31" s="44">
        <f t="shared" si="13"/>
        <v>0</v>
      </c>
    </row>
    <row r="32" spans="1:10" ht="57" customHeight="1" x14ac:dyDescent="0.25">
      <c r="A32" s="38" t="s">
        <v>101</v>
      </c>
      <c r="B32" s="94" t="s">
        <v>160</v>
      </c>
      <c r="C32" s="39">
        <f>C33+C34+C35+C39</f>
        <v>181532.36111</v>
      </c>
      <c r="D32" s="39">
        <f t="shared" ref="D32:H32" si="15">D33+D34+D35+D39</f>
        <v>192895.20305000001</v>
      </c>
      <c r="E32" s="39">
        <f t="shared" si="15"/>
        <v>266442.00184000004</v>
      </c>
      <c r="F32" s="39">
        <f t="shared" si="15"/>
        <v>135167.87684000001</v>
      </c>
      <c r="G32" s="39">
        <f t="shared" si="15"/>
        <v>135167.87684000001</v>
      </c>
      <c r="H32" s="39">
        <f t="shared" si="15"/>
        <v>135167.87684000001</v>
      </c>
      <c r="I32" s="39">
        <f>C32+D32+E32+F32+G32+H32</f>
        <v>1046373.1965200002</v>
      </c>
    </row>
    <row r="33" spans="1:9" x14ac:dyDescent="0.25">
      <c r="A33" s="43" t="s">
        <v>6</v>
      </c>
      <c r="B33" s="102"/>
      <c r="C33" s="44">
        <f>C49+C73+C97</f>
        <v>0</v>
      </c>
      <c r="D33" s="44">
        <f t="shared" ref="D33:H33" si="16">D49+D73+D97</f>
        <v>0</v>
      </c>
      <c r="E33" s="44">
        <f>E41+E49+E73+E97</f>
        <v>39893</v>
      </c>
      <c r="F33" s="44">
        <f t="shared" si="16"/>
        <v>0</v>
      </c>
      <c r="G33" s="44">
        <f t="shared" si="16"/>
        <v>0</v>
      </c>
      <c r="H33" s="44">
        <f t="shared" si="16"/>
        <v>0</v>
      </c>
      <c r="I33" s="39">
        <f>C33+D33+E33+F33+G33+H33</f>
        <v>39893</v>
      </c>
    </row>
    <row r="34" spans="1:9" x14ac:dyDescent="0.25">
      <c r="A34" s="43" t="s">
        <v>7</v>
      </c>
      <c r="B34" s="102"/>
      <c r="C34" s="44">
        <f t="shared" ref="C34:H39" si="17">C50+C74+C98</f>
        <v>2667.3</v>
      </c>
      <c r="D34" s="44">
        <f t="shared" si="17"/>
        <v>2667.3</v>
      </c>
      <c r="E34" s="44">
        <f>E42+E50+E74+E98</f>
        <v>76754.3</v>
      </c>
      <c r="F34" s="44">
        <f t="shared" si="17"/>
        <v>0</v>
      </c>
      <c r="G34" s="44">
        <f t="shared" si="17"/>
        <v>0</v>
      </c>
      <c r="H34" s="44">
        <f t="shared" si="17"/>
        <v>0</v>
      </c>
      <c r="I34" s="44">
        <f t="shared" ref="I34:I47" si="18">C34+D34+E34+F34+G34+H34</f>
        <v>82088.900000000009</v>
      </c>
    </row>
    <row r="35" spans="1:9" x14ac:dyDescent="0.25">
      <c r="A35" s="43" t="s">
        <v>8</v>
      </c>
      <c r="B35" s="102"/>
      <c r="C35" s="44">
        <f t="shared" si="17"/>
        <v>174870.06111000001</v>
      </c>
      <c r="D35" s="44">
        <f t="shared" si="17"/>
        <v>186232.90305000002</v>
      </c>
      <c r="E35" s="44">
        <f>E43+E51+E75+E99</f>
        <v>145799.70184000002</v>
      </c>
      <c r="F35" s="44">
        <f t="shared" si="17"/>
        <v>131172.87684000001</v>
      </c>
      <c r="G35" s="44">
        <f t="shared" si="17"/>
        <v>131172.87684000001</v>
      </c>
      <c r="H35" s="44">
        <f t="shared" si="17"/>
        <v>131172.87684000001</v>
      </c>
      <c r="I35" s="44">
        <f t="shared" si="18"/>
        <v>900421.29652000021</v>
      </c>
    </row>
    <row r="36" spans="1:9" ht="35.25" customHeight="1" x14ac:dyDescent="0.25">
      <c r="A36" s="43" t="s">
        <v>9</v>
      </c>
      <c r="B36" s="102"/>
      <c r="C36" s="44">
        <f t="shared" si="17"/>
        <v>0</v>
      </c>
      <c r="D36" s="44">
        <f t="shared" si="17"/>
        <v>0</v>
      </c>
      <c r="E36" s="44">
        <f t="shared" si="17"/>
        <v>0</v>
      </c>
      <c r="F36" s="44">
        <f t="shared" si="17"/>
        <v>0</v>
      </c>
      <c r="G36" s="44">
        <f t="shared" si="17"/>
        <v>0</v>
      </c>
      <c r="H36" s="44">
        <f t="shared" si="17"/>
        <v>0</v>
      </c>
      <c r="I36" s="44">
        <f t="shared" si="18"/>
        <v>0</v>
      </c>
    </row>
    <row r="37" spans="1:9" ht="33" x14ac:dyDescent="0.25">
      <c r="A37" s="43" t="s">
        <v>10</v>
      </c>
      <c r="B37" s="102"/>
      <c r="C37" s="44">
        <f t="shared" si="17"/>
        <v>0</v>
      </c>
      <c r="D37" s="44">
        <f t="shared" si="17"/>
        <v>0</v>
      </c>
      <c r="E37" s="44">
        <f t="shared" si="17"/>
        <v>0</v>
      </c>
      <c r="F37" s="44">
        <f t="shared" si="17"/>
        <v>0</v>
      </c>
      <c r="G37" s="44">
        <f t="shared" si="17"/>
        <v>0</v>
      </c>
      <c r="H37" s="44">
        <f t="shared" si="17"/>
        <v>0</v>
      </c>
      <c r="I37" s="44">
        <f t="shared" si="18"/>
        <v>0</v>
      </c>
    </row>
    <row r="38" spans="1:9" x14ac:dyDescent="0.25">
      <c r="A38" s="43" t="s">
        <v>11</v>
      </c>
      <c r="B38" s="102"/>
      <c r="C38" s="44">
        <f t="shared" si="17"/>
        <v>0</v>
      </c>
      <c r="D38" s="44">
        <f t="shared" si="17"/>
        <v>0</v>
      </c>
      <c r="E38" s="44">
        <f t="shared" si="17"/>
        <v>0</v>
      </c>
      <c r="F38" s="44">
        <f t="shared" si="17"/>
        <v>0</v>
      </c>
      <c r="G38" s="44">
        <f t="shared" si="17"/>
        <v>0</v>
      </c>
      <c r="H38" s="44">
        <f t="shared" si="17"/>
        <v>0</v>
      </c>
      <c r="I38" s="44">
        <f t="shared" si="18"/>
        <v>0</v>
      </c>
    </row>
    <row r="39" spans="1:9" x14ac:dyDescent="0.25">
      <c r="A39" s="43" t="s">
        <v>12</v>
      </c>
      <c r="B39" s="102"/>
      <c r="C39" s="44">
        <f t="shared" si="17"/>
        <v>3995</v>
      </c>
      <c r="D39" s="44">
        <f t="shared" si="17"/>
        <v>3995</v>
      </c>
      <c r="E39" s="44">
        <f t="shared" si="17"/>
        <v>3995</v>
      </c>
      <c r="F39" s="44">
        <f t="shared" si="17"/>
        <v>3995</v>
      </c>
      <c r="G39" s="44">
        <f t="shared" si="17"/>
        <v>3995</v>
      </c>
      <c r="H39" s="44">
        <f t="shared" si="17"/>
        <v>3995</v>
      </c>
      <c r="I39" s="44">
        <f t="shared" si="18"/>
        <v>23970</v>
      </c>
    </row>
    <row r="40" spans="1:9" s="40" customFormat="1" ht="42.75" customHeight="1" x14ac:dyDescent="0.25">
      <c r="A40" s="38" t="s">
        <v>185</v>
      </c>
      <c r="B40" s="95" t="s">
        <v>201</v>
      </c>
      <c r="C40" s="39">
        <f t="shared" ref="C40:D40" si="19">C41+C42+C43+C47</f>
        <v>0</v>
      </c>
      <c r="D40" s="39">
        <f t="shared" si="19"/>
        <v>0</v>
      </c>
      <c r="E40" s="39">
        <f>E41+E42+E43+E47</f>
        <v>119978.94736999999</v>
      </c>
      <c r="F40" s="39">
        <f t="shared" ref="F40:H40" si="20">F41+F42+F43+F47</f>
        <v>0</v>
      </c>
      <c r="G40" s="39">
        <f t="shared" si="20"/>
        <v>0</v>
      </c>
      <c r="H40" s="39">
        <f t="shared" si="20"/>
        <v>0</v>
      </c>
      <c r="I40" s="39">
        <f t="shared" si="18"/>
        <v>119978.94736999999</v>
      </c>
    </row>
    <row r="41" spans="1:9" s="40" customFormat="1" x14ac:dyDescent="0.25">
      <c r="A41" s="43" t="s">
        <v>6</v>
      </c>
      <c r="B41" s="96"/>
      <c r="C41" s="39">
        <v>0</v>
      </c>
      <c r="D41" s="39">
        <v>0</v>
      </c>
      <c r="E41" s="44">
        <v>39893</v>
      </c>
      <c r="F41" s="39">
        <v>0</v>
      </c>
      <c r="G41" s="39">
        <v>0</v>
      </c>
      <c r="H41" s="39">
        <v>0</v>
      </c>
      <c r="I41" s="44">
        <f t="shared" si="18"/>
        <v>39893</v>
      </c>
    </row>
    <row r="42" spans="1:9" s="40" customFormat="1" x14ac:dyDescent="0.25">
      <c r="A42" s="43" t="s">
        <v>7</v>
      </c>
      <c r="B42" s="96"/>
      <c r="C42" s="39">
        <v>0</v>
      </c>
      <c r="D42" s="39">
        <v>0</v>
      </c>
      <c r="E42" s="44">
        <v>74087</v>
      </c>
      <c r="F42" s="39">
        <v>0</v>
      </c>
      <c r="G42" s="39">
        <v>0</v>
      </c>
      <c r="H42" s="39">
        <v>0</v>
      </c>
      <c r="I42" s="44">
        <f t="shared" si="18"/>
        <v>74087</v>
      </c>
    </row>
    <row r="43" spans="1:9" s="40" customFormat="1" x14ac:dyDescent="0.25">
      <c r="A43" s="43" t="s">
        <v>8</v>
      </c>
      <c r="B43" s="96"/>
      <c r="C43" s="39">
        <v>0</v>
      </c>
      <c r="D43" s="39">
        <v>0</v>
      </c>
      <c r="E43" s="44">
        <v>5998.9473699999999</v>
      </c>
      <c r="F43" s="39">
        <v>0</v>
      </c>
      <c r="G43" s="39">
        <v>0</v>
      </c>
      <c r="H43" s="39">
        <v>0</v>
      </c>
      <c r="I43" s="44">
        <f t="shared" si="18"/>
        <v>5998.9473699999999</v>
      </c>
    </row>
    <row r="44" spans="1:9" s="40" customFormat="1" ht="33" x14ac:dyDescent="0.25">
      <c r="A44" s="43" t="s">
        <v>9</v>
      </c>
      <c r="B44" s="96"/>
      <c r="C44" s="39">
        <v>0</v>
      </c>
      <c r="D44" s="39">
        <v>0</v>
      </c>
      <c r="E44" s="44">
        <v>0</v>
      </c>
      <c r="F44" s="39">
        <v>0</v>
      </c>
      <c r="G44" s="39">
        <v>0</v>
      </c>
      <c r="H44" s="39">
        <v>0</v>
      </c>
      <c r="I44" s="44">
        <f t="shared" si="18"/>
        <v>0</v>
      </c>
    </row>
    <row r="45" spans="1:9" s="40" customFormat="1" ht="33" x14ac:dyDescent="0.25">
      <c r="A45" s="43" t="s">
        <v>10</v>
      </c>
      <c r="B45" s="96"/>
      <c r="C45" s="39">
        <v>0</v>
      </c>
      <c r="D45" s="39">
        <v>0</v>
      </c>
      <c r="E45" s="44">
        <v>0</v>
      </c>
      <c r="F45" s="39">
        <v>0</v>
      </c>
      <c r="G45" s="39">
        <v>0</v>
      </c>
      <c r="H45" s="39">
        <v>0</v>
      </c>
      <c r="I45" s="39">
        <f t="shared" si="18"/>
        <v>0</v>
      </c>
    </row>
    <row r="46" spans="1:9" s="40" customFormat="1" x14ac:dyDescent="0.25">
      <c r="A46" s="43" t="s">
        <v>11</v>
      </c>
      <c r="B46" s="96"/>
      <c r="C46" s="39">
        <v>0</v>
      </c>
      <c r="D46" s="39">
        <v>0</v>
      </c>
      <c r="E46" s="44">
        <v>0</v>
      </c>
      <c r="F46" s="39">
        <v>0</v>
      </c>
      <c r="G46" s="39">
        <v>0</v>
      </c>
      <c r="H46" s="39">
        <v>0</v>
      </c>
      <c r="I46" s="39">
        <f t="shared" si="18"/>
        <v>0</v>
      </c>
    </row>
    <row r="47" spans="1:9" s="40" customFormat="1" x14ac:dyDescent="0.25">
      <c r="A47" s="43" t="s">
        <v>76</v>
      </c>
      <c r="B47" s="97"/>
      <c r="C47" s="39">
        <v>0</v>
      </c>
      <c r="D47" s="39">
        <v>0</v>
      </c>
      <c r="E47" s="44">
        <v>0</v>
      </c>
      <c r="F47" s="39">
        <v>0</v>
      </c>
      <c r="G47" s="39">
        <v>0</v>
      </c>
      <c r="H47" s="39">
        <v>0</v>
      </c>
      <c r="I47" s="39">
        <f t="shared" si="18"/>
        <v>0</v>
      </c>
    </row>
    <row r="48" spans="1:9" s="40" customFormat="1" ht="42.75" customHeight="1" x14ac:dyDescent="0.25">
      <c r="A48" s="38" t="s">
        <v>202</v>
      </c>
      <c r="B48" s="95" t="s">
        <v>160</v>
      </c>
      <c r="C48" s="39">
        <f>C56+C64</f>
        <v>0</v>
      </c>
      <c r="D48" s="39">
        <f t="shared" ref="D48:H48" si="21">D56+D64</f>
        <v>0</v>
      </c>
      <c r="E48" s="39">
        <f>E56+E64</f>
        <v>0</v>
      </c>
      <c r="F48" s="39">
        <f t="shared" si="21"/>
        <v>0</v>
      </c>
      <c r="G48" s="39">
        <f t="shared" si="21"/>
        <v>0</v>
      </c>
      <c r="H48" s="39">
        <f t="shared" si="21"/>
        <v>0</v>
      </c>
      <c r="I48" s="39">
        <f>C48+D48+E48+F48+G48+H48</f>
        <v>0</v>
      </c>
    </row>
    <row r="49" spans="1:9" s="40" customFormat="1" ht="18.75" customHeight="1" x14ac:dyDescent="0.25">
      <c r="A49" s="43" t="s">
        <v>6</v>
      </c>
      <c r="B49" s="96"/>
      <c r="C49" s="44">
        <f>C57+C65</f>
        <v>0</v>
      </c>
      <c r="D49" s="44">
        <f t="shared" ref="D49:H49" si="22">D57+D65</f>
        <v>0</v>
      </c>
      <c r="E49" s="44">
        <f t="shared" si="22"/>
        <v>0</v>
      </c>
      <c r="F49" s="44">
        <f t="shared" si="22"/>
        <v>0</v>
      </c>
      <c r="G49" s="44">
        <f t="shared" si="22"/>
        <v>0</v>
      </c>
      <c r="H49" s="44">
        <f t="shared" si="22"/>
        <v>0</v>
      </c>
      <c r="I49" s="39">
        <f>C49+D49+E49+F49+G49+H49</f>
        <v>0</v>
      </c>
    </row>
    <row r="50" spans="1:9" s="40" customFormat="1" ht="18.75" customHeight="1" x14ac:dyDescent="0.25">
      <c r="A50" s="43" t="s">
        <v>7</v>
      </c>
      <c r="B50" s="96"/>
      <c r="C50" s="44">
        <f t="shared" ref="C50:G54" si="23">C58+C66</f>
        <v>0</v>
      </c>
      <c r="D50" s="44">
        <f t="shared" si="23"/>
        <v>0</v>
      </c>
      <c r="E50" s="44">
        <f t="shared" si="23"/>
        <v>0</v>
      </c>
      <c r="F50" s="44">
        <f t="shared" si="23"/>
        <v>0</v>
      </c>
      <c r="G50" s="44">
        <f t="shared" si="23"/>
        <v>0</v>
      </c>
      <c r="H50" s="44">
        <f>H58+H66</f>
        <v>0</v>
      </c>
      <c r="I50" s="39">
        <f t="shared" ref="I50:I55" si="24">C50+D50+E50+F50+G50+H50</f>
        <v>0</v>
      </c>
    </row>
    <row r="51" spans="1:9" s="40" customFormat="1" ht="18.75" customHeight="1" x14ac:dyDescent="0.25">
      <c r="A51" s="43" t="s">
        <v>8</v>
      </c>
      <c r="B51" s="96"/>
      <c r="C51" s="44">
        <f t="shared" si="23"/>
        <v>0</v>
      </c>
      <c r="D51" s="44">
        <f t="shared" ref="D51:H51" si="25">D59+D67</f>
        <v>0</v>
      </c>
      <c r="E51" s="44">
        <f t="shared" si="25"/>
        <v>0</v>
      </c>
      <c r="F51" s="44">
        <f t="shared" si="25"/>
        <v>0</v>
      </c>
      <c r="G51" s="44">
        <f t="shared" si="25"/>
        <v>0</v>
      </c>
      <c r="H51" s="44">
        <f t="shared" si="25"/>
        <v>0</v>
      </c>
      <c r="I51" s="39">
        <f t="shared" si="24"/>
        <v>0</v>
      </c>
    </row>
    <row r="52" spans="1:9" s="40" customFormat="1" ht="37.5" customHeight="1" x14ac:dyDescent="0.25">
      <c r="A52" s="43" t="s">
        <v>9</v>
      </c>
      <c r="B52" s="96"/>
      <c r="C52" s="44">
        <f t="shared" si="23"/>
        <v>0</v>
      </c>
      <c r="D52" s="44">
        <f t="shared" ref="D52:H52" si="26">D60+D68</f>
        <v>0</v>
      </c>
      <c r="E52" s="44">
        <f t="shared" si="26"/>
        <v>0</v>
      </c>
      <c r="F52" s="44">
        <f t="shared" si="26"/>
        <v>0</v>
      </c>
      <c r="G52" s="44">
        <f t="shared" si="26"/>
        <v>0</v>
      </c>
      <c r="H52" s="44">
        <f t="shared" si="26"/>
        <v>0</v>
      </c>
      <c r="I52" s="39">
        <f t="shared" si="24"/>
        <v>0</v>
      </c>
    </row>
    <row r="53" spans="1:9" s="40" customFormat="1" ht="37.5" customHeight="1" x14ac:dyDescent="0.25">
      <c r="A53" s="43" t="s">
        <v>10</v>
      </c>
      <c r="B53" s="96"/>
      <c r="C53" s="44">
        <f t="shared" si="23"/>
        <v>0</v>
      </c>
      <c r="D53" s="44">
        <f t="shared" ref="D53:H53" si="27">D61+D69</f>
        <v>0</v>
      </c>
      <c r="E53" s="44">
        <f t="shared" si="27"/>
        <v>0</v>
      </c>
      <c r="F53" s="44">
        <f t="shared" si="27"/>
        <v>0</v>
      </c>
      <c r="G53" s="44">
        <f t="shared" si="27"/>
        <v>0</v>
      </c>
      <c r="H53" s="44">
        <f t="shared" si="27"/>
        <v>0</v>
      </c>
      <c r="I53" s="39">
        <f t="shared" si="24"/>
        <v>0</v>
      </c>
    </row>
    <row r="54" spans="1:9" s="40" customFormat="1" ht="18.75" customHeight="1" x14ac:dyDescent="0.25">
      <c r="A54" s="43" t="s">
        <v>11</v>
      </c>
      <c r="B54" s="96"/>
      <c r="C54" s="44">
        <f t="shared" si="23"/>
        <v>0</v>
      </c>
      <c r="D54" s="44">
        <f t="shared" ref="D54:H54" si="28">D62+D70</f>
        <v>0</v>
      </c>
      <c r="E54" s="44">
        <f t="shared" si="28"/>
        <v>0</v>
      </c>
      <c r="F54" s="44">
        <f t="shared" si="28"/>
        <v>0</v>
      </c>
      <c r="G54" s="44">
        <f t="shared" si="28"/>
        <v>0</v>
      </c>
      <c r="H54" s="44">
        <f t="shared" si="28"/>
        <v>0</v>
      </c>
      <c r="I54" s="39">
        <f t="shared" si="24"/>
        <v>0</v>
      </c>
    </row>
    <row r="55" spans="1:9" s="40" customFormat="1" ht="18.75" customHeight="1" x14ac:dyDescent="0.25">
      <c r="A55" s="43" t="s">
        <v>76</v>
      </c>
      <c r="B55" s="97"/>
      <c r="C55" s="44">
        <f>C63+C71</f>
        <v>0</v>
      </c>
      <c r="D55" s="44">
        <f t="shared" ref="D55:H55" si="29">D63+D71</f>
        <v>0</v>
      </c>
      <c r="E55" s="44">
        <f t="shared" si="29"/>
        <v>0</v>
      </c>
      <c r="F55" s="44">
        <f t="shared" si="29"/>
        <v>0</v>
      </c>
      <c r="G55" s="44">
        <f t="shared" si="29"/>
        <v>0</v>
      </c>
      <c r="H55" s="44">
        <f t="shared" si="29"/>
        <v>0</v>
      </c>
      <c r="I55" s="39">
        <f t="shared" si="24"/>
        <v>0</v>
      </c>
    </row>
    <row r="56" spans="1:9" s="40" customFormat="1" ht="15" customHeight="1" x14ac:dyDescent="0.25">
      <c r="A56" s="38" t="s">
        <v>68</v>
      </c>
      <c r="B56" s="94" t="s">
        <v>111</v>
      </c>
      <c r="C56" s="39">
        <f>C57+C58+C59+C60+C63</f>
        <v>0</v>
      </c>
      <c r="D56" s="39">
        <f t="shared" ref="D56:I56" si="30">D57+D58+D59+D60+D63</f>
        <v>0</v>
      </c>
      <c r="E56" s="39">
        <f t="shared" si="30"/>
        <v>0</v>
      </c>
      <c r="F56" s="39">
        <f t="shared" si="30"/>
        <v>0</v>
      </c>
      <c r="G56" s="39">
        <f t="shared" si="30"/>
        <v>0</v>
      </c>
      <c r="H56" s="39">
        <f t="shared" si="30"/>
        <v>0</v>
      </c>
      <c r="I56" s="39">
        <f t="shared" si="30"/>
        <v>0</v>
      </c>
    </row>
    <row r="57" spans="1:9" x14ac:dyDescent="0.25">
      <c r="A57" s="43" t="s">
        <v>6</v>
      </c>
      <c r="B57" s="94"/>
      <c r="C57" s="44">
        <v>0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f>C57+D57+E57+F57</f>
        <v>0</v>
      </c>
    </row>
    <row r="58" spans="1:9" x14ac:dyDescent="0.25">
      <c r="A58" s="43" t="s">
        <v>7</v>
      </c>
      <c r="B58" s="94"/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f t="shared" ref="I58:I63" si="31">C58+D58+E58+F58</f>
        <v>0</v>
      </c>
    </row>
    <row r="59" spans="1:9" x14ac:dyDescent="0.25">
      <c r="A59" s="43" t="s">
        <v>8</v>
      </c>
      <c r="B59" s="94"/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f t="shared" si="31"/>
        <v>0</v>
      </c>
    </row>
    <row r="60" spans="1:9" ht="33" x14ac:dyDescent="0.25">
      <c r="A60" s="43" t="s">
        <v>9</v>
      </c>
      <c r="B60" s="94"/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f t="shared" si="31"/>
        <v>0</v>
      </c>
    </row>
    <row r="61" spans="1:9" ht="33" x14ac:dyDescent="0.25">
      <c r="A61" s="43" t="s">
        <v>10</v>
      </c>
      <c r="B61" s="94"/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f t="shared" si="31"/>
        <v>0</v>
      </c>
    </row>
    <row r="62" spans="1:9" x14ac:dyDescent="0.25">
      <c r="A62" s="43" t="s">
        <v>11</v>
      </c>
      <c r="B62" s="94"/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f t="shared" si="31"/>
        <v>0</v>
      </c>
    </row>
    <row r="63" spans="1:9" x14ac:dyDescent="0.25">
      <c r="A63" s="43" t="s">
        <v>76</v>
      </c>
      <c r="B63" s="94"/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f t="shared" si="31"/>
        <v>0</v>
      </c>
    </row>
    <row r="64" spans="1:9" x14ac:dyDescent="0.25">
      <c r="A64" s="38" t="s">
        <v>68</v>
      </c>
      <c r="B64" s="94" t="s">
        <v>97</v>
      </c>
      <c r="C64" s="39">
        <f>C65+C66+C67+C71</f>
        <v>0</v>
      </c>
      <c r="D64" s="39">
        <f t="shared" ref="D64:I64" si="32">D65+D66+D67+D71</f>
        <v>0</v>
      </c>
      <c r="E64" s="39">
        <f t="shared" si="32"/>
        <v>0</v>
      </c>
      <c r="F64" s="39">
        <f t="shared" si="32"/>
        <v>0</v>
      </c>
      <c r="G64" s="39">
        <f t="shared" si="32"/>
        <v>0</v>
      </c>
      <c r="H64" s="39">
        <f t="shared" si="32"/>
        <v>0</v>
      </c>
      <c r="I64" s="39">
        <f t="shared" si="32"/>
        <v>0</v>
      </c>
    </row>
    <row r="65" spans="1:13" x14ac:dyDescent="0.25">
      <c r="A65" s="43" t="s">
        <v>6</v>
      </c>
      <c r="B65" s="94"/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f t="shared" ref="I65:I71" si="33">C65+D65+E65+F65</f>
        <v>0</v>
      </c>
    </row>
    <row r="66" spans="1:13" x14ac:dyDescent="0.25">
      <c r="A66" s="43" t="s">
        <v>7</v>
      </c>
      <c r="B66" s="94"/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f t="shared" si="33"/>
        <v>0</v>
      </c>
    </row>
    <row r="67" spans="1:13" x14ac:dyDescent="0.25">
      <c r="A67" s="43" t="s">
        <v>8</v>
      </c>
      <c r="B67" s="94"/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f t="shared" si="33"/>
        <v>0</v>
      </c>
    </row>
    <row r="68" spans="1:13" ht="33" x14ac:dyDescent="0.25">
      <c r="A68" s="43" t="s">
        <v>9</v>
      </c>
      <c r="B68" s="94"/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f t="shared" si="33"/>
        <v>0</v>
      </c>
    </row>
    <row r="69" spans="1:13" ht="33" x14ac:dyDescent="0.25">
      <c r="A69" s="43" t="s">
        <v>10</v>
      </c>
      <c r="B69" s="94"/>
      <c r="C69" s="44">
        <v>0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f t="shared" si="33"/>
        <v>0</v>
      </c>
    </row>
    <row r="70" spans="1:13" x14ac:dyDescent="0.25">
      <c r="A70" s="43" t="s">
        <v>11</v>
      </c>
      <c r="B70" s="94"/>
      <c r="C70" s="44">
        <v>0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f t="shared" si="33"/>
        <v>0</v>
      </c>
    </row>
    <row r="71" spans="1:13" x14ac:dyDescent="0.25">
      <c r="A71" s="43" t="s">
        <v>76</v>
      </c>
      <c r="B71" s="94"/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4">
        <f t="shared" si="33"/>
        <v>0</v>
      </c>
    </row>
    <row r="72" spans="1:13" s="47" customFormat="1" ht="69.75" customHeight="1" x14ac:dyDescent="0.25">
      <c r="A72" s="38" t="s">
        <v>203</v>
      </c>
      <c r="B72" s="95" t="s">
        <v>149</v>
      </c>
      <c r="C72" s="46">
        <f>C80+C88</f>
        <v>178198.23611</v>
      </c>
      <c r="D72" s="46">
        <f t="shared" ref="D72:H72" si="34">D80+D88</f>
        <v>189561.07805000001</v>
      </c>
      <c r="E72" s="46">
        <f t="shared" si="34"/>
        <v>143128.92947</v>
      </c>
      <c r="F72" s="46">
        <f t="shared" si="34"/>
        <v>135167.87684000001</v>
      </c>
      <c r="G72" s="46">
        <f t="shared" si="34"/>
        <v>135167.87684000001</v>
      </c>
      <c r="H72" s="46">
        <f t="shared" si="34"/>
        <v>135167.87684000001</v>
      </c>
      <c r="I72" s="39">
        <f>C72+D72+E72+F72+G72+H72</f>
        <v>916391.87415000016</v>
      </c>
    </row>
    <row r="73" spans="1:13" s="47" customFormat="1" ht="21" customHeight="1" x14ac:dyDescent="0.25">
      <c r="A73" s="43" t="s">
        <v>6</v>
      </c>
      <c r="B73" s="96"/>
      <c r="C73" s="48">
        <f>C81+C89</f>
        <v>0</v>
      </c>
      <c r="D73" s="48">
        <f t="shared" ref="D73:H73" si="35">D81+D89</f>
        <v>0</v>
      </c>
      <c r="E73" s="48">
        <f t="shared" si="35"/>
        <v>0</v>
      </c>
      <c r="F73" s="48">
        <f t="shared" si="35"/>
        <v>0</v>
      </c>
      <c r="G73" s="48">
        <f t="shared" si="35"/>
        <v>0</v>
      </c>
      <c r="H73" s="48">
        <f t="shared" si="35"/>
        <v>0</v>
      </c>
      <c r="I73" s="44">
        <f t="shared" ref="I73:I79" si="36">C73+D73+E73+F73+G73+H73</f>
        <v>0</v>
      </c>
    </row>
    <row r="74" spans="1:13" s="47" customFormat="1" ht="21" customHeight="1" x14ac:dyDescent="0.25">
      <c r="A74" s="43" t="s">
        <v>7</v>
      </c>
      <c r="B74" s="96"/>
      <c r="C74" s="48">
        <f t="shared" ref="C74:H79" si="37">C82+C90</f>
        <v>0</v>
      </c>
      <c r="D74" s="48">
        <f t="shared" si="37"/>
        <v>0</v>
      </c>
      <c r="E74" s="48">
        <f t="shared" si="37"/>
        <v>0</v>
      </c>
      <c r="F74" s="48">
        <f t="shared" si="37"/>
        <v>0</v>
      </c>
      <c r="G74" s="48">
        <f t="shared" si="37"/>
        <v>0</v>
      </c>
      <c r="H74" s="48">
        <f t="shared" si="37"/>
        <v>0</v>
      </c>
      <c r="I74" s="44">
        <f t="shared" si="36"/>
        <v>0</v>
      </c>
    </row>
    <row r="75" spans="1:13" s="47" customFormat="1" ht="21" customHeight="1" x14ac:dyDescent="0.25">
      <c r="A75" s="43" t="s">
        <v>8</v>
      </c>
      <c r="B75" s="96"/>
      <c r="C75" s="48">
        <f t="shared" si="37"/>
        <v>174203.23611</v>
      </c>
      <c r="D75" s="48">
        <f t="shared" si="37"/>
        <v>185566.07805000001</v>
      </c>
      <c r="E75" s="48">
        <f t="shared" si="37"/>
        <v>139133.92947</v>
      </c>
      <c r="F75" s="48">
        <f t="shared" si="37"/>
        <v>131172.87684000001</v>
      </c>
      <c r="G75" s="48">
        <f t="shared" si="37"/>
        <v>131172.87684000001</v>
      </c>
      <c r="H75" s="48">
        <f t="shared" si="37"/>
        <v>131172.87684000001</v>
      </c>
      <c r="I75" s="44">
        <f t="shared" si="36"/>
        <v>892421.87415000016</v>
      </c>
    </row>
    <row r="76" spans="1:13" s="47" customFormat="1" ht="36.75" customHeight="1" x14ac:dyDescent="0.25">
      <c r="A76" s="43" t="s">
        <v>9</v>
      </c>
      <c r="B76" s="96"/>
      <c r="C76" s="48">
        <f t="shared" si="37"/>
        <v>0</v>
      </c>
      <c r="D76" s="48">
        <f t="shared" si="37"/>
        <v>0</v>
      </c>
      <c r="E76" s="48">
        <f t="shared" si="37"/>
        <v>0</v>
      </c>
      <c r="F76" s="48">
        <f t="shared" si="37"/>
        <v>0</v>
      </c>
      <c r="G76" s="48">
        <f t="shared" si="37"/>
        <v>0</v>
      </c>
      <c r="H76" s="48">
        <f t="shared" si="37"/>
        <v>0</v>
      </c>
      <c r="I76" s="44">
        <f t="shared" si="36"/>
        <v>0</v>
      </c>
    </row>
    <row r="77" spans="1:13" s="47" customFormat="1" ht="36.75" customHeight="1" x14ac:dyDescent="0.25">
      <c r="A77" s="43" t="s">
        <v>10</v>
      </c>
      <c r="B77" s="96"/>
      <c r="C77" s="48">
        <f t="shared" si="37"/>
        <v>0</v>
      </c>
      <c r="D77" s="48">
        <f t="shared" si="37"/>
        <v>0</v>
      </c>
      <c r="E77" s="48">
        <f t="shared" si="37"/>
        <v>0</v>
      </c>
      <c r="F77" s="48">
        <f t="shared" si="37"/>
        <v>0</v>
      </c>
      <c r="G77" s="48">
        <f t="shared" si="37"/>
        <v>0</v>
      </c>
      <c r="H77" s="48">
        <f t="shared" si="37"/>
        <v>0</v>
      </c>
      <c r="I77" s="44">
        <f t="shared" si="36"/>
        <v>0</v>
      </c>
    </row>
    <row r="78" spans="1:13" s="47" customFormat="1" ht="21" customHeight="1" x14ac:dyDescent="0.25">
      <c r="A78" s="43" t="s">
        <v>11</v>
      </c>
      <c r="B78" s="96"/>
      <c r="C78" s="48">
        <f t="shared" si="37"/>
        <v>0</v>
      </c>
      <c r="D78" s="48">
        <f t="shared" si="37"/>
        <v>0</v>
      </c>
      <c r="E78" s="48">
        <f t="shared" si="37"/>
        <v>0</v>
      </c>
      <c r="F78" s="48">
        <f t="shared" si="37"/>
        <v>0</v>
      </c>
      <c r="G78" s="48">
        <f t="shared" si="37"/>
        <v>0</v>
      </c>
      <c r="H78" s="48">
        <f t="shared" si="37"/>
        <v>0</v>
      </c>
      <c r="I78" s="44">
        <f t="shared" si="36"/>
        <v>0</v>
      </c>
    </row>
    <row r="79" spans="1:13" s="47" customFormat="1" ht="21" customHeight="1" x14ac:dyDescent="0.25">
      <c r="A79" s="43" t="s">
        <v>76</v>
      </c>
      <c r="B79" s="97"/>
      <c r="C79" s="48">
        <f t="shared" si="37"/>
        <v>3995</v>
      </c>
      <c r="D79" s="48">
        <f t="shared" si="37"/>
        <v>3995</v>
      </c>
      <c r="E79" s="48">
        <f t="shared" si="37"/>
        <v>3995</v>
      </c>
      <c r="F79" s="48">
        <f t="shared" si="37"/>
        <v>3995</v>
      </c>
      <c r="G79" s="48">
        <f t="shared" si="37"/>
        <v>3995</v>
      </c>
      <c r="H79" s="48">
        <f t="shared" si="37"/>
        <v>3995</v>
      </c>
      <c r="I79" s="44">
        <f t="shared" si="36"/>
        <v>23970</v>
      </c>
    </row>
    <row r="80" spans="1:13" x14ac:dyDescent="0.25">
      <c r="A80" s="38" t="s">
        <v>68</v>
      </c>
      <c r="B80" s="94" t="s">
        <v>111</v>
      </c>
      <c r="C80" s="39">
        <f t="shared" ref="C80:H80" si="38">C81+C82+C83+C87</f>
        <v>178198.23611</v>
      </c>
      <c r="D80" s="39">
        <f t="shared" si="38"/>
        <v>189561.07805000001</v>
      </c>
      <c r="E80" s="39">
        <f t="shared" si="38"/>
        <v>143128.92947</v>
      </c>
      <c r="F80" s="39">
        <f t="shared" si="38"/>
        <v>135167.87684000001</v>
      </c>
      <c r="G80" s="39">
        <f t="shared" si="38"/>
        <v>135167.87684000001</v>
      </c>
      <c r="H80" s="39">
        <f t="shared" si="38"/>
        <v>135167.87684000001</v>
      </c>
      <c r="I80" s="39">
        <f>C80+D80+E80+F80+G80+H80</f>
        <v>916391.87415000016</v>
      </c>
      <c r="M80" s="41"/>
    </row>
    <row r="81" spans="1:9" x14ac:dyDescent="0.25">
      <c r="A81" s="43" t="s">
        <v>6</v>
      </c>
      <c r="B81" s="94"/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f t="shared" ref="I81:I103" si="39">C81+D81+E81+F81</f>
        <v>0</v>
      </c>
    </row>
    <row r="82" spans="1:9" x14ac:dyDescent="0.25">
      <c r="A82" s="43" t="s">
        <v>7</v>
      </c>
      <c r="B82" s="94"/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f t="shared" si="39"/>
        <v>0</v>
      </c>
    </row>
    <row r="83" spans="1:9" x14ac:dyDescent="0.25">
      <c r="A83" s="43" t="s">
        <v>8</v>
      </c>
      <c r="B83" s="94"/>
      <c r="C83" s="44">
        <f>119558.90233+130+54514.33378</f>
        <v>174203.23611</v>
      </c>
      <c r="D83" s="44">
        <v>185566.07805000001</v>
      </c>
      <c r="E83" s="44">
        <v>139133.92947</v>
      </c>
      <c r="F83" s="44">
        <f>127121.07533+130+3921.80151</f>
        <v>131172.87684000001</v>
      </c>
      <c r="G83" s="44">
        <f>127121.07533+130+3921.80151</f>
        <v>131172.87684000001</v>
      </c>
      <c r="H83" s="44">
        <f>127121.07533+130+3921.80151</f>
        <v>131172.87684000001</v>
      </c>
      <c r="I83" s="44">
        <f>C83+D83+E83+F83+G83+H83</f>
        <v>892421.87415000016</v>
      </c>
    </row>
    <row r="84" spans="1:9" ht="33" x14ac:dyDescent="0.25">
      <c r="A84" s="43" t="s">
        <v>9</v>
      </c>
      <c r="B84" s="94"/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f t="shared" si="39"/>
        <v>0</v>
      </c>
    </row>
    <row r="85" spans="1:9" ht="33" x14ac:dyDescent="0.25">
      <c r="A85" s="43" t="s">
        <v>10</v>
      </c>
      <c r="B85" s="94"/>
      <c r="C85" s="44">
        <v>0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f t="shared" si="39"/>
        <v>0</v>
      </c>
    </row>
    <row r="86" spans="1:9" x14ac:dyDescent="0.25">
      <c r="A86" s="43" t="s">
        <v>11</v>
      </c>
      <c r="B86" s="94"/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f t="shared" si="39"/>
        <v>0</v>
      </c>
    </row>
    <row r="87" spans="1:9" x14ac:dyDescent="0.25">
      <c r="A87" s="43" t="s">
        <v>76</v>
      </c>
      <c r="B87" s="94"/>
      <c r="C87" s="44">
        <v>3995</v>
      </c>
      <c r="D87" s="44">
        <v>3995</v>
      </c>
      <c r="E87" s="44">
        <v>3995</v>
      </c>
      <c r="F87" s="44">
        <v>3995</v>
      </c>
      <c r="G87" s="44">
        <v>3995</v>
      </c>
      <c r="H87" s="44">
        <v>3995</v>
      </c>
      <c r="I87" s="44">
        <f t="shared" si="39"/>
        <v>15980</v>
      </c>
    </row>
    <row r="88" spans="1:9" x14ac:dyDescent="0.25">
      <c r="A88" s="38" t="s">
        <v>68</v>
      </c>
      <c r="B88" s="94" t="s">
        <v>119</v>
      </c>
      <c r="C88" s="39">
        <f>C89+C90+C91+C95</f>
        <v>0</v>
      </c>
      <c r="D88" s="39">
        <f t="shared" ref="D88:H88" si="40">D89+D90+D91+D95</f>
        <v>0</v>
      </c>
      <c r="E88" s="39">
        <f t="shared" si="40"/>
        <v>0</v>
      </c>
      <c r="F88" s="39">
        <f t="shared" si="40"/>
        <v>0</v>
      </c>
      <c r="G88" s="39">
        <f t="shared" si="40"/>
        <v>0</v>
      </c>
      <c r="H88" s="39">
        <f t="shared" si="40"/>
        <v>0</v>
      </c>
      <c r="I88" s="39">
        <f>C88+D88+E88+F88+G88+H88</f>
        <v>0</v>
      </c>
    </row>
    <row r="89" spans="1:9" x14ac:dyDescent="0.25">
      <c r="A89" s="43" t="s">
        <v>6</v>
      </c>
      <c r="B89" s="94"/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4">
        <f t="shared" ref="I89:I95" si="41">C89+D89+E89+F89+G89+H89</f>
        <v>0</v>
      </c>
    </row>
    <row r="90" spans="1:9" x14ac:dyDescent="0.25">
      <c r="A90" s="43" t="s">
        <v>7</v>
      </c>
      <c r="B90" s="94"/>
      <c r="C90" s="44">
        <v>0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f t="shared" si="41"/>
        <v>0</v>
      </c>
    </row>
    <row r="91" spans="1:9" x14ac:dyDescent="0.25">
      <c r="A91" s="43" t="s">
        <v>8</v>
      </c>
      <c r="B91" s="94"/>
      <c r="C91" s="44">
        <v>0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44">
        <f t="shared" si="41"/>
        <v>0</v>
      </c>
    </row>
    <row r="92" spans="1:9" ht="33" x14ac:dyDescent="0.25">
      <c r="A92" s="43" t="s">
        <v>9</v>
      </c>
      <c r="B92" s="94"/>
      <c r="C92" s="44">
        <v>0</v>
      </c>
      <c r="D92" s="44">
        <v>0</v>
      </c>
      <c r="E92" s="44">
        <v>0</v>
      </c>
      <c r="F92" s="44">
        <v>0</v>
      </c>
      <c r="G92" s="44">
        <v>0</v>
      </c>
      <c r="H92" s="44">
        <v>0</v>
      </c>
      <c r="I92" s="44">
        <f t="shared" si="41"/>
        <v>0</v>
      </c>
    </row>
    <row r="93" spans="1:9" ht="33" x14ac:dyDescent="0.25">
      <c r="A93" s="43" t="s">
        <v>10</v>
      </c>
      <c r="B93" s="94"/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f t="shared" si="41"/>
        <v>0</v>
      </c>
    </row>
    <row r="94" spans="1:9" x14ac:dyDescent="0.25">
      <c r="A94" s="43" t="s">
        <v>11</v>
      </c>
      <c r="B94" s="94"/>
      <c r="C94" s="44">
        <v>0</v>
      </c>
      <c r="D94" s="44">
        <v>0</v>
      </c>
      <c r="E94" s="44">
        <v>0</v>
      </c>
      <c r="F94" s="44">
        <v>0</v>
      </c>
      <c r="G94" s="44">
        <v>0</v>
      </c>
      <c r="H94" s="44">
        <v>0</v>
      </c>
      <c r="I94" s="44">
        <f t="shared" si="41"/>
        <v>0</v>
      </c>
    </row>
    <row r="95" spans="1:9" x14ac:dyDescent="0.25">
      <c r="A95" s="43" t="s">
        <v>76</v>
      </c>
      <c r="B95" s="94"/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4">
        <f t="shared" si="41"/>
        <v>0</v>
      </c>
    </row>
    <row r="96" spans="1:9" ht="62.25" customHeight="1" x14ac:dyDescent="0.25">
      <c r="A96" s="38" t="s">
        <v>204</v>
      </c>
      <c r="B96" s="94" t="s">
        <v>111</v>
      </c>
      <c r="C96" s="39">
        <f>C97+C98+C99+C103</f>
        <v>3334.125</v>
      </c>
      <c r="D96" s="39">
        <f>D97+D98+D99+D103</f>
        <v>3334.125</v>
      </c>
      <c r="E96" s="39">
        <f t="shared" ref="E96:H96" si="42">E97+E98+E99+E103</f>
        <v>3334.125</v>
      </c>
      <c r="F96" s="39">
        <f t="shared" si="42"/>
        <v>0</v>
      </c>
      <c r="G96" s="39">
        <f t="shared" si="42"/>
        <v>0</v>
      </c>
      <c r="H96" s="39">
        <f t="shared" si="42"/>
        <v>0</v>
      </c>
      <c r="I96" s="39">
        <f t="shared" si="39"/>
        <v>10002.375</v>
      </c>
    </row>
    <row r="97" spans="1:9" x14ac:dyDescent="0.25">
      <c r="A97" s="43" t="s">
        <v>6</v>
      </c>
      <c r="B97" s="102"/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4">
        <f>C97+D97+E97+F97</f>
        <v>0</v>
      </c>
    </row>
    <row r="98" spans="1:9" x14ac:dyDescent="0.25">
      <c r="A98" s="43" t="s">
        <v>7</v>
      </c>
      <c r="B98" s="102"/>
      <c r="C98" s="44">
        <v>2667.3</v>
      </c>
      <c r="D98" s="44">
        <v>2667.3</v>
      </c>
      <c r="E98" s="44">
        <v>2667.3</v>
      </c>
      <c r="F98" s="44">
        <v>0</v>
      </c>
      <c r="G98" s="44">
        <v>0</v>
      </c>
      <c r="H98" s="44">
        <v>0</v>
      </c>
      <c r="I98" s="44">
        <f t="shared" si="39"/>
        <v>8001.9000000000005</v>
      </c>
    </row>
    <row r="99" spans="1:9" x14ac:dyDescent="0.25">
      <c r="A99" s="43" t="s">
        <v>8</v>
      </c>
      <c r="B99" s="102"/>
      <c r="C99" s="44">
        <v>666.82500000000005</v>
      </c>
      <c r="D99" s="44">
        <v>666.82500000000005</v>
      </c>
      <c r="E99" s="44">
        <v>666.82500000000005</v>
      </c>
      <c r="F99" s="44">
        <v>0</v>
      </c>
      <c r="G99" s="44">
        <v>0</v>
      </c>
      <c r="H99" s="44">
        <v>0</v>
      </c>
      <c r="I99" s="44">
        <f t="shared" si="39"/>
        <v>2000.4750000000001</v>
      </c>
    </row>
    <row r="100" spans="1:9" ht="33" x14ac:dyDescent="0.25">
      <c r="A100" s="43" t="s">
        <v>9</v>
      </c>
      <c r="B100" s="102"/>
      <c r="C100" s="44">
        <v>0</v>
      </c>
      <c r="D100" s="44">
        <v>0</v>
      </c>
      <c r="E100" s="44">
        <v>0</v>
      </c>
      <c r="F100" s="44">
        <v>0</v>
      </c>
      <c r="G100" s="44">
        <v>0</v>
      </c>
      <c r="H100" s="44">
        <v>0</v>
      </c>
      <c r="I100" s="44">
        <f t="shared" si="39"/>
        <v>0</v>
      </c>
    </row>
    <row r="101" spans="1:9" ht="33" x14ac:dyDescent="0.25">
      <c r="A101" s="43" t="s">
        <v>10</v>
      </c>
      <c r="B101" s="102"/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4">
        <f t="shared" si="39"/>
        <v>0</v>
      </c>
    </row>
    <row r="102" spans="1:9" x14ac:dyDescent="0.25">
      <c r="A102" s="43" t="s">
        <v>11</v>
      </c>
      <c r="B102" s="102"/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f t="shared" si="39"/>
        <v>0</v>
      </c>
    </row>
    <row r="103" spans="1:9" x14ac:dyDescent="0.25">
      <c r="A103" s="43" t="s">
        <v>76</v>
      </c>
      <c r="B103" s="102"/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f t="shared" si="39"/>
        <v>0</v>
      </c>
    </row>
    <row r="104" spans="1:9" ht="66" x14ac:dyDescent="0.25">
      <c r="A104" s="38" t="s">
        <v>161</v>
      </c>
      <c r="B104" s="94" t="s">
        <v>149</v>
      </c>
      <c r="C104" s="39">
        <f>C105+C106+C107+C111</f>
        <v>65169.76771</v>
      </c>
      <c r="D104" s="39">
        <f t="shared" ref="D104:H104" si="43">D105+D106+D107+D111</f>
        <v>84209.76771</v>
      </c>
      <c r="E104" s="39">
        <f t="shared" si="43"/>
        <v>84209.76771</v>
      </c>
      <c r="F104" s="39">
        <f t="shared" si="43"/>
        <v>48817.39271</v>
      </c>
      <c r="G104" s="39">
        <f t="shared" si="43"/>
        <v>48817.39271</v>
      </c>
      <c r="H104" s="39">
        <f t="shared" si="43"/>
        <v>48817.39271</v>
      </c>
      <c r="I104" s="39">
        <f>C104+D104+E104+F104+G104+H104</f>
        <v>380041.48125999997</v>
      </c>
    </row>
    <row r="105" spans="1:9" ht="18" customHeight="1" x14ac:dyDescent="0.25">
      <c r="A105" s="43" t="s">
        <v>6</v>
      </c>
      <c r="B105" s="94"/>
      <c r="C105" s="39">
        <f>C113+C137</f>
        <v>0</v>
      </c>
      <c r="D105" s="39">
        <f t="shared" ref="D105:H105" si="44">D113+D137</f>
        <v>0</v>
      </c>
      <c r="E105" s="39">
        <f t="shared" si="44"/>
        <v>0</v>
      </c>
      <c r="F105" s="39">
        <f t="shared" si="44"/>
        <v>0</v>
      </c>
      <c r="G105" s="39">
        <f t="shared" si="44"/>
        <v>0</v>
      </c>
      <c r="H105" s="39">
        <f t="shared" si="44"/>
        <v>0</v>
      </c>
      <c r="I105" s="44">
        <f>C105+D105+E105+F105+G105+H105</f>
        <v>0</v>
      </c>
    </row>
    <row r="106" spans="1:9" ht="18" customHeight="1" x14ac:dyDescent="0.25">
      <c r="A106" s="43" t="s">
        <v>7</v>
      </c>
      <c r="B106" s="94"/>
      <c r="C106" s="44">
        <f>C114+C138</f>
        <v>7481.9</v>
      </c>
      <c r="D106" s="44">
        <f t="shared" ref="D106:H106" si="45">D114+D138</f>
        <v>7481.9</v>
      </c>
      <c r="E106" s="44">
        <f t="shared" si="45"/>
        <v>7481.9</v>
      </c>
      <c r="F106" s="44">
        <f t="shared" si="45"/>
        <v>0</v>
      </c>
      <c r="G106" s="44">
        <f t="shared" si="45"/>
        <v>0</v>
      </c>
      <c r="H106" s="44">
        <f t="shared" si="45"/>
        <v>0</v>
      </c>
      <c r="I106" s="44">
        <f>C106+D106+E106+F106+G106+H106</f>
        <v>22445.699999999997</v>
      </c>
    </row>
    <row r="107" spans="1:9" ht="18" customHeight="1" x14ac:dyDescent="0.25">
      <c r="A107" s="43" t="s">
        <v>8</v>
      </c>
      <c r="B107" s="94"/>
      <c r="C107" s="44">
        <f>C115+C139</f>
        <v>54577.867709999999</v>
      </c>
      <c r="D107" s="44">
        <f t="shared" ref="D107:H107" si="46">D115+D139</f>
        <v>73617.867710000006</v>
      </c>
      <c r="E107" s="44">
        <f t="shared" si="46"/>
        <v>73617.867710000006</v>
      </c>
      <c r="F107" s="44">
        <f t="shared" si="46"/>
        <v>45707.39271</v>
      </c>
      <c r="G107" s="44">
        <f t="shared" si="46"/>
        <v>45707.39271</v>
      </c>
      <c r="H107" s="44">
        <f t="shared" si="46"/>
        <v>45707.39271</v>
      </c>
      <c r="I107" s="44">
        <f t="shared" ref="I107:I111" si="47">C107+D107+E107+F107+G107+H107</f>
        <v>338935.78125999996</v>
      </c>
    </row>
    <row r="108" spans="1:9" ht="33" x14ac:dyDescent="0.25">
      <c r="A108" s="43" t="s">
        <v>9</v>
      </c>
      <c r="B108" s="94"/>
      <c r="C108" s="44">
        <f t="shared" ref="C108:H108" si="48">C116+C140</f>
        <v>0</v>
      </c>
      <c r="D108" s="44">
        <f t="shared" si="48"/>
        <v>0</v>
      </c>
      <c r="E108" s="44">
        <f t="shared" si="48"/>
        <v>0</v>
      </c>
      <c r="F108" s="44">
        <f t="shared" si="48"/>
        <v>0</v>
      </c>
      <c r="G108" s="44">
        <f t="shared" si="48"/>
        <v>0</v>
      </c>
      <c r="H108" s="44">
        <f t="shared" si="48"/>
        <v>0</v>
      </c>
      <c r="I108" s="44">
        <f t="shared" si="47"/>
        <v>0</v>
      </c>
    </row>
    <row r="109" spans="1:9" ht="32.25" customHeight="1" x14ac:dyDescent="0.25">
      <c r="A109" s="43" t="s">
        <v>10</v>
      </c>
      <c r="B109" s="94"/>
      <c r="C109" s="44">
        <f t="shared" ref="C109:H109" si="49">C117+C141</f>
        <v>0</v>
      </c>
      <c r="D109" s="44">
        <f t="shared" si="49"/>
        <v>0</v>
      </c>
      <c r="E109" s="44">
        <f t="shared" si="49"/>
        <v>0</v>
      </c>
      <c r="F109" s="44">
        <f t="shared" si="49"/>
        <v>0</v>
      </c>
      <c r="G109" s="44">
        <f t="shared" si="49"/>
        <v>0</v>
      </c>
      <c r="H109" s="44">
        <f t="shared" si="49"/>
        <v>0</v>
      </c>
      <c r="I109" s="44">
        <f>C109+D109+E109+F109+G109+H109</f>
        <v>0</v>
      </c>
    </row>
    <row r="110" spans="1:9" ht="18" customHeight="1" x14ac:dyDescent="0.25">
      <c r="A110" s="43" t="s">
        <v>11</v>
      </c>
      <c r="B110" s="94"/>
      <c r="C110" s="44">
        <f t="shared" ref="C110:H110" si="50">C118+C142</f>
        <v>0</v>
      </c>
      <c r="D110" s="44">
        <f t="shared" si="50"/>
        <v>0</v>
      </c>
      <c r="E110" s="44">
        <f t="shared" si="50"/>
        <v>0</v>
      </c>
      <c r="F110" s="44">
        <f t="shared" si="50"/>
        <v>0</v>
      </c>
      <c r="G110" s="44">
        <f t="shared" si="50"/>
        <v>0</v>
      </c>
      <c r="H110" s="44">
        <f t="shared" si="50"/>
        <v>0</v>
      </c>
      <c r="I110" s="44">
        <f t="shared" si="47"/>
        <v>0</v>
      </c>
    </row>
    <row r="111" spans="1:9" ht="18" customHeight="1" x14ac:dyDescent="0.25">
      <c r="A111" s="43" t="s">
        <v>12</v>
      </c>
      <c r="B111" s="94"/>
      <c r="C111" s="44">
        <f t="shared" ref="C111:H111" si="51">C119+C143</f>
        <v>3110</v>
      </c>
      <c r="D111" s="44">
        <f t="shared" si="51"/>
        <v>3110</v>
      </c>
      <c r="E111" s="44">
        <f t="shared" si="51"/>
        <v>3110</v>
      </c>
      <c r="F111" s="44">
        <f t="shared" si="51"/>
        <v>3110</v>
      </c>
      <c r="G111" s="44">
        <f t="shared" si="51"/>
        <v>3110</v>
      </c>
      <c r="H111" s="44">
        <f t="shared" si="51"/>
        <v>3110</v>
      </c>
      <c r="I111" s="44">
        <f t="shared" si="47"/>
        <v>18660</v>
      </c>
    </row>
    <row r="112" spans="1:9" ht="88.5" customHeight="1" x14ac:dyDescent="0.25">
      <c r="A112" s="38" t="s">
        <v>126</v>
      </c>
      <c r="B112" s="95" t="s">
        <v>149</v>
      </c>
      <c r="C112" s="39">
        <f>C120+C128</f>
        <v>7000</v>
      </c>
      <c r="D112" s="39">
        <f t="shared" ref="D112:H112" si="52">D120+D128</f>
        <v>0</v>
      </c>
      <c r="E112" s="39">
        <f t="shared" si="52"/>
        <v>0</v>
      </c>
      <c r="F112" s="39">
        <f t="shared" si="52"/>
        <v>0</v>
      </c>
      <c r="G112" s="39">
        <f t="shared" si="52"/>
        <v>0</v>
      </c>
      <c r="H112" s="39">
        <f t="shared" si="52"/>
        <v>0</v>
      </c>
      <c r="I112" s="39">
        <f>C112+D112+E112+F112+G112+H112</f>
        <v>7000</v>
      </c>
    </row>
    <row r="113" spans="1:9" ht="21.75" customHeight="1" x14ac:dyDescent="0.25">
      <c r="A113" s="43" t="s">
        <v>6</v>
      </c>
      <c r="B113" s="96"/>
      <c r="C113" s="44">
        <f>C121+C129</f>
        <v>0</v>
      </c>
      <c r="D113" s="44">
        <f t="shared" ref="D113:H113" si="53">D121+D129</f>
        <v>0</v>
      </c>
      <c r="E113" s="44">
        <f t="shared" si="53"/>
        <v>0</v>
      </c>
      <c r="F113" s="44">
        <f t="shared" si="53"/>
        <v>0</v>
      </c>
      <c r="G113" s="44">
        <f t="shared" si="53"/>
        <v>0</v>
      </c>
      <c r="H113" s="44">
        <f t="shared" si="53"/>
        <v>0</v>
      </c>
      <c r="I113" s="39">
        <f>C113+D113+E113+F113+G113+H113</f>
        <v>0</v>
      </c>
    </row>
    <row r="114" spans="1:9" ht="21.75" customHeight="1" x14ac:dyDescent="0.25">
      <c r="A114" s="43" t="s">
        <v>7</v>
      </c>
      <c r="B114" s="96"/>
      <c r="C114" s="44">
        <f t="shared" ref="C114:H114" si="54">C122+C130</f>
        <v>0</v>
      </c>
      <c r="D114" s="44">
        <f t="shared" si="54"/>
        <v>0</v>
      </c>
      <c r="E114" s="44">
        <f t="shared" si="54"/>
        <v>0</v>
      </c>
      <c r="F114" s="44">
        <f t="shared" si="54"/>
        <v>0</v>
      </c>
      <c r="G114" s="44">
        <f t="shared" si="54"/>
        <v>0</v>
      </c>
      <c r="H114" s="44">
        <f t="shared" si="54"/>
        <v>0</v>
      </c>
      <c r="I114" s="39">
        <f t="shared" ref="I114:I119" si="55">C114+D114+E114+F114+G114+H114</f>
        <v>0</v>
      </c>
    </row>
    <row r="115" spans="1:9" ht="21.75" customHeight="1" x14ac:dyDescent="0.25">
      <c r="A115" s="43" t="s">
        <v>8</v>
      </c>
      <c r="B115" s="96"/>
      <c r="C115" s="44">
        <f t="shared" ref="C115:H115" si="56">C123+C131</f>
        <v>7000</v>
      </c>
      <c r="D115" s="44">
        <f t="shared" si="56"/>
        <v>0</v>
      </c>
      <c r="E115" s="44">
        <f t="shared" si="56"/>
        <v>0</v>
      </c>
      <c r="F115" s="44">
        <f t="shared" si="56"/>
        <v>0</v>
      </c>
      <c r="G115" s="44">
        <f t="shared" si="56"/>
        <v>0</v>
      </c>
      <c r="H115" s="44">
        <f t="shared" si="56"/>
        <v>0</v>
      </c>
      <c r="I115" s="44">
        <f t="shared" si="55"/>
        <v>7000</v>
      </c>
    </row>
    <row r="116" spans="1:9" ht="36" customHeight="1" x14ac:dyDescent="0.25">
      <c r="A116" s="43" t="s">
        <v>9</v>
      </c>
      <c r="B116" s="96"/>
      <c r="C116" s="44">
        <f t="shared" ref="C116:H116" si="57">C124+C132</f>
        <v>0</v>
      </c>
      <c r="D116" s="44">
        <f t="shared" si="57"/>
        <v>0</v>
      </c>
      <c r="E116" s="44">
        <f t="shared" si="57"/>
        <v>0</v>
      </c>
      <c r="F116" s="44">
        <f t="shared" si="57"/>
        <v>0</v>
      </c>
      <c r="G116" s="44">
        <f t="shared" si="57"/>
        <v>0</v>
      </c>
      <c r="H116" s="44">
        <f t="shared" si="57"/>
        <v>0</v>
      </c>
      <c r="I116" s="39">
        <f t="shared" si="55"/>
        <v>0</v>
      </c>
    </row>
    <row r="117" spans="1:9" ht="36" customHeight="1" x14ac:dyDescent="0.25">
      <c r="A117" s="43" t="s">
        <v>10</v>
      </c>
      <c r="B117" s="96"/>
      <c r="C117" s="44">
        <f t="shared" ref="C117:H117" si="58">C125+C133</f>
        <v>0</v>
      </c>
      <c r="D117" s="44">
        <f t="shared" si="58"/>
        <v>0</v>
      </c>
      <c r="E117" s="44">
        <f t="shared" si="58"/>
        <v>0</v>
      </c>
      <c r="F117" s="44">
        <f t="shared" si="58"/>
        <v>0</v>
      </c>
      <c r="G117" s="44">
        <f t="shared" si="58"/>
        <v>0</v>
      </c>
      <c r="H117" s="44">
        <f t="shared" si="58"/>
        <v>0</v>
      </c>
      <c r="I117" s="39">
        <f t="shared" si="55"/>
        <v>0</v>
      </c>
    </row>
    <row r="118" spans="1:9" ht="21.75" customHeight="1" x14ac:dyDescent="0.25">
      <c r="A118" s="43" t="s">
        <v>11</v>
      </c>
      <c r="B118" s="96"/>
      <c r="C118" s="44">
        <f t="shared" ref="C118:H118" si="59">C126+C134</f>
        <v>0</v>
      </c>
      <c r="D118" s="44">
        <f t="shared" si="59"/>
        <v>0</v>
      </c>
      <c r="E118" s="44">
        <f t="shared" si="59"/>
        <v>0</v>
      </c>
      <c r="F118" s="44">
        <f t="shared" si="59"/>
        <v>0</v>
      </c>
      <c r="G118" s="44">
        <f t="shared" si="59"/>
        <v>0</v>
      </c>
      <c r="H118" s="44">
        <f t="shared" si="59"/>
        <v>0</v>
      </c>
      <c r="I118" s="39">
        <f t="shared" si="55"/>
        <v>0</v>
      </c>
    </row>
    <row r="119" spans="1:9" ht="21.75" customHeight="1" x14ac:dyDescent="0.25">
      <c r="A119" s="43" t="s">
        <v>76</v>
      </c>
      <c r="B119" s="97"/>
      <c r="C119" s="44">
        <f t="shared" ref="C119:H119" si="60">C127+C135</f>
        <v>0</v>
      </c>
      <c r="D119" s="44">
        <f t="shared" si="60"/>
        <v>0</v>
      </c>
      <c r="E119" s="44">
        <f t="shared" si="60"/>
        <v>0</v>
      </c>
      <c r="F119" s="44">
        <f t="shared" si="60"/>
        <v>0</v>
      </c>
      <c r="G119" s="44">
        <f t="shared" si="60"/>
        <v>0</v>
      </c>
      <c r="H119" s="44">
        <f t="shared" si="60"/>
        <v>0</v>
      </c>
      <c r="I119" s="39">
        <f t="shared" si="55"/>
        <v>0</v>
      </c>
    </row>
    <row r="120" spans="1:9" x14ac:dyDescent="0.25">
      <c r="A120" s="38" t="s">
        <v>68</v>
      </c>
      <c r="B120" s="94" t="s">
        <v>111</v>
      </c>
      <c r="C120" s="39">
        <f>C121+C122+C123+C127</f>
        <v>0</v>
      </c>
      <c r="D120" s="39">
        <f t="shared" ref="D120:H120" si="61">D121+D122+D123+D127</f>
        <v>0</v>
      </c>
      <c r="E120" s="39">
        <f t="shared" si="61"/>
        <v>0</v>
      </c>
      <c r="F120" s="39">
        <f t="shared" si="61"/>
        <v>0</v>
      </c>
      <c r="G120" s="39">
        <f t="shared" si="61"/>
        <v>0</v>
      </c>
      <c r="H120" s="39">
        <f t="shared" si="61"/>
        <v>0</v>
      </c>
      <c r="I120" s="39">
        <f>H120+G120+F120+E120+D120+C120</f>
        <v>0</v>
      </c>
    </row>
    <row r="121" spans="1:9" x14ac:dyDescent="0.25">
      <c r="A121" s="43" t="s">
        <v>6</v>
      </c>
      <c r="B121" s="94"/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f t="shared" ref="I121:I127" si="62">H121+G121+F121+E121+D121+C121</f>
        <v>0</v>
      </c>
    </row>
    <row r="122" spans="1:9" x14ac:dyDescent="0.25">
      <c r="A122" s="43" t="s">
        <v>7</v>
      </c>
      <c r="B122" s="94"/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4">
        <f t="shared" si="62"/>
        <v>0</v>
      </c>
    </row>
    <row r="123" spans="1:9" x14ac:dyDescent="0.25">
      <c r="A123" s="43" t="s">
        <v>8</v>
      </c>
      <c r="B123" s="94"/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f t="shared" si="62"/>
        <v>0</v>
      </c>
    </row>
    <row r="124" spans="1:9" ht="33" x14ac:dyDescent="0.25">
      <c r="A124" s="43" t="s">
        <v>9</v>
      </c>
      <c r="B124" s="94"/>
      <c r="C124" s="44">
        <v>0</v>
      </c>
      <c r="D124" s="44">
        <v>0</v>
      </c>
      <c r="E124" s="44">
        <v>0</v>
      </c>
      <c r="F124" s="44">
        <v>0</v>
      </c>
      <c r="G124" s="44">
        <v>0</v>
      </c>
      <c r="H124" s="44">
        <v>0</v>
      </c>
      <c r="I124" s="44">
        <f t="shared" si="62"/>
        <v>0</v>
      </c>
    </row>
    <row r="125" spans="1:9" ht="33" x14ac:dyDescent="0.25">
      <c r="A125" s="43" t="s">
        <v>10</v>
      </c>
      <c r="B125" s="94"/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f t="shared" si="62"/>
        <v>0</v>
      </c>
    </row>
    <row r="126" spans="1:9" x14ac:dyDescent="0.25">
      <c r="A126" s="43" t="s">
        <v>11</v>
      </c>
      <c r="B126" s="94"/>
      <c r="C126" s="44">
        <v>0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f t="shared" si="62"/>
        <v>0</v>
      </c>
    </row>
    <row r="127" spans="1:9" x14ac:dyDescent="0.25">
      <c r="A127" s="43" t="s">
        <v>76</v>
      </c>
      <c r="B127" s="94"/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4">
        <f t="shared" si="62"/>
        <v>0</v>
      </c>
    </row>
    <row r="128" spans="1:9" x14ac:dyDescent="0.25">
      <c r="A128" s="38" t="s">
        <v>68</v>
      </c>
      <c r="B128" s="94" t="s">
        <v>97</v>
      </c>
      <c r="C128" s="39">
        <f>C129+C130+C131+C135</f>
        <v>7000</v>
      </c>
      <c r="D128" s="39">
        <f t="shared" ref="D128:H128" si="63">D129+D130+D131+D135</f>
        <v>0</v>
      </c>
      <c r="E128" s="39">
        <f t="shared" si="63"/>
        <v>0</v>
      </c>
      <c r="F128" s="39">
        <f t="shared" si="63"/>
        <v>0</v>
      </c>
      <c r="G128" s="39">
        <f t="shared" si="63"/>
        <v>0</v>
      </c>
      <c r="H128" s="39">
        <f t="shared" si="63"/>
        <v>0</v>
      </c>
      <c r="I128" s="39">
        <f>C128+D128+E128+F128+G128+H128</f>
        <v>7000</v>
      </c>
    </row>
    <row r="129" spans="1:9" x14ac:dyDescent="0.25">
      <c r="A129" s="43" t="s">
        <v>6</v>
      </c>
      <c r="B129" s="94"/>
      <c r="C129" s="44">
        <v>0</v>
      </c>
      <c r="D129" s="44">
        <v>0</v>
      </c>
      <c r="E129" s="44">
        <v>0</v>
      </c>
      <c r="F129" s="44">
        <v>0</v>
      </c>
      <c r="G129" s="44">
        <v>0</v>
      </c>
      <c r="H129" s="44">
        <v>0</v>
      </c>
      <c r="I129" s="44">
        <f t="shared" ref="I129:I135" si="64">C129+D129+E129+F129+G129+H129</f>
        <v>0</v>
      </c>
    </row>
    <row r="130" spans="1:9" x14ac:dyDescent="0.25">
      <c r="A130" s="43" t="s">
        <v>7</v>
      </c>
      <c r="B130" s="94"/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4">
        <f t="shared" si="64"/>
        <v>0</v>
      </c>
    </row>
    <row r="131" spans="1:9" x14ac:dyDescent="0.25">
      <c r="A131" s="43" t="s">
        <v>8</v>
      </c>
      <c r="B131" s="94"/>
      <c r="C131" s="44">
        <v>7000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f t="shared" si="64"/>
        <v>7000</v>
      </c>
    </row>
    <row r="132" spans="1:9" ht="33" x14ac:dyDescent="0.25">
      <c r="A132" s="43" t="s">
        <v>9</v>
      </c>
      <c r="B132" s="94"/>
      <c r="C132" s="44">
        <v>0</v>
      </c>
      <c r="D132" s="44">
        <v>0</v>
      </c>
      <c r="E132" s="44">
        <v>0</v>
      </c>
      <c r="F132" s="44">
        <v>0</v>
      </c>
      <c r="G132" s="44">
        <v>0</v>
      </c>
      <c r="H132" s="44">
        <v>0</v>
      </c>
      <c r="I132" s="44">
        <f t="shared" si="64"/>
        <v>0</v>
      </c>
    </row>
    <row r="133" spans="1:9" ht="33" x14ac:dyDescent="0.25">
      <c r="A133" s="43" t="s">
        <v>10</v>
      </c>
      <c r="B133" s="94"/>
      <c r="C133" s="44">
        <v>0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f t="shared" si="64"/>
        <v>0</v>
      </c>
    </row>
    <row r="134" spans="1:9" x14ac:dyDescent="0.25">
      <c r="A134" s="43" t="s">
        <v>11</v>
      </c>
      <c r="B134" s="94"/>
      <c r="C134" s="44">
        <v>0</v>
      </c>
      <c r="D134" s="44">
        <v>0</v>
      </c>
      <c r="E134" s="44">
        <v>0</v>
      </c>
      <c r="F134" s="44">
        <v>0</v>
      </c>
      <c r="G134" s="44">
        <v>0</v>
      </c>
      <c r="H134" s="44">
        <v>0</v>
      </c>
      <c r="I134" s="44">
        <f t="shared" si="64"/>
        <v>0</v>
      </c>
    </row>
    <row r="135" spans="1:9" x14ac:dyDescent="0.25">
      <c r="A135" s="43" t="s">
        <v>76</v>
      </c>
      <c r="B135" s="94"/>
      <c r="C135" s="44">
        <v>0</v>
      </c>
      <c r="D135" s="44">
        <v>0</v>
      </c>
      <c r="E135" s="44">
        <v>0</v>
      </c>
      <c r="F135" s="44">
        <v>0</v>
      </c>
      <c r="G135" s="44">
        <v>0</v>
      </c>
      <c r="H135" s="44">
        <v>0</v>
      </c>
      <c r="I135" s="44">
        <f t="shared" si="64"/>
        <v>0</v>
      </c>
    </row>
    <row r="136" spans="1:9" ht="86.25" customHeight="1" x14ac:dyDescent="0.25">
      <c r="A136" s="38" t="s">
        <v>162</v>
      </c>
      <c r="B136" s="94" t="s">
        <v>111</v>
      </c>
      <c r="C136" s="39">
        <f>C137+C138+C139+C143</f>
        <v>58169.76771</v>
      </c>
      <c r="D136" s="39">
        <f t="shared" ref="D136:G136" si="65">D137+D138+D139+D143</f>
        <v>84209.76771</v>
      </c>
      <c r="E136" s="39">
        <f t="shared" si="65"/>
        <v>84209.76771</v>
      </c>
      <c r="F136" s="39">
        <f t="shared" si="65"/>
        <v>48817.39271</v>
      </c>
      <c r="G136" s="39">
        <f t="shared" si="65"/>
        <v>48817.39271</v>
      </c>
      <c r="H136" s="39">
        <f>H137+H138+H139+H143</f>
        <v>48817.39271</v>
      </c>
      <c r="I136" s="39">
        <f>C136+D136+E136+F136+G136+H136</f>
        <v>373041.48125999997</v>
      </c>
    </row>
    <row r="137" spans="1:9" x14ac:dyDescent="0.25">
      <c r="A137" s="43" t="s">
        <v>6</v>
      </c>
      <c r="B137" s="102"/>
      <c r="C137" s="44">
        <f>C145+C153</f>
        <v>0</v>
      </c>
      <c r="D137" s="44">
        <f t="shared" ref="D137:H137" si="66">D145+D153</f>
        <v>0</v>
      </c>
      <c r="E137" s="44">
        <f t="shared" si="66"/>
        <v>0</v>
      </c>
      <c r="F137" s="44">
        <f t="shared" si="66"/>
        <v>0</v>
      </c>
      <c r="G137" s="44">
        <f t="shared" si="66"/>
        <v>0</v>
      </c>
      <c r="H137" s="44">
        <f t="shared" si="66"/>
        <v>0</v>
      </c>
      <c r="I137" s="44">
        <f t="shared" ref="I137:I142" si="67">C137+D137+E137+F137</f>
        <v>0</v>
      </c>
    </row>
    <row r="138" spans="1:9" x14ac:dyDescent="0.25">
      <c r="A138" s="43" t="s">
        <v>7</v>
      </c>
      <c r="B138" s="102"/>
      <c r="C138" s="44">
        <f t="shared" ref="C138:H143" si="68">C146+C154</f>
        <v>7481.9</v>
      </c>
      <c r="D138" s="44">
        <f t="shared" si="68"/>
        <v>7481.9</v>
      </c>
      <c r="E138" s="44">
        <f t="shared" si="68"/>
        <v>7481.9</v>
      </c>
      <c r="F138" s="44">
        <f t="shared" si="68"/>
        <v>0</v>
      </c>
      <c r="G138" s="44">
        <f t="shared" si="68"/>
        <v>0</v>
      </c>
      <c r="H138" s="44">
        <f t="shared" si="68"/>
        <v>0</v>
      </c>
      <c r="I138" s="44">
        <f t="shared" si="67"/>
        <v>22445.699999999997</v>
      </c>
    </row>
    <row r="139" spans="1:9" x14ac:dyDescent="0.25">
      <c r="A139" s="43" t="s">
        <v>8</v>
      </c>
      <c r="B139" s="102"/>
      <c r="C139" s="44">
        <f t="shared" si="68"/>
        <v>47577.867709999999</v>
      </c>
      <c r="D139" s="44">
        <f t="shared" si="68"/>
        <v>73617.867710000006</v>
      </c>
      <c r="E139" s="44">
        <f t="shared" si="68"/>
        <v>73617.867710000006</v>
      </c>
      <c r="F139" s="44">
        <f t="shared" si="68"/>
        <v>45707.39271</v>
      </c>
      <c r="G139" s="44">
        <f t="shared" si="68"/>
        <v>45707.39271</v>
      </c>
      <c r="H139" s="44">
        <f t="shared" si="68"/>
        <v>45707.39271</v>
      </c>
      <c r="I139" s="44">
        <f>C139+D139+E139+F139+G139+H139</f>
        <v>331935.78125999996</v>
      </c>
    </row>
    <row r="140" spans="1:9" ht="33" x14ac:dyDescent="0.25">
      <c r="A140" s="43" t="s">
        <v>9</v>
      </c>
      <c r="B140" s="102"/>
      <c r="C140" s="44">
        <f t="shared" si="68"/>
        <v>0</v>
      </c>
      <c r="D140" s="44">
        <f t="shared" si="68"/>
        <v>0</v>
      </c>
      <c r="E140" s="44">
        <f t="shared" si="68"/>
        <v>0</v>
      </c>
      <c r="F140" s="44">
        <f t="shared" si="68"/>
        <v>0</v>
      </c>
      <c r="G140" s="44">
        <f t="shared" si="68"/>
        <v>0</v>
      </c>
      <c r="H140" s="44">
        <f t="shared" si="68"/>
        <v>0</v>
      </c>
      <c r="I140" s="44">
        <f t="shared" si="67"/>
        <v>0</v>
      </c>
    </row>
    <row r="141" spans="1:9" ht="33" x14ac:dyDescent="0.25">
      <c r="A141" s="43" t="s">
        <v>10</v>
      </c>
      <c r="B141" s="102"/>
      <c r="C141" s="44">
        <f t="shared" si="68"/>
        <v>0</v>
      </c>
      <c r="D141" s="44">
        <f t="shared" si="68"/>
        <v>0</v>
      </c>
      <c r="E141" s="44">
        <f t="shared" si="68"/>
        <v>0</v>
      </c>
      <c r="F141" s="44">
        <f t="shared" si="68"/>
        <v>0</v>
      </c>
      <c r="G141" s="44">
        <f t="shared" si="68"/>
        <v>0</v>
      </c>
      <c r="H141" s="44">
        <f t="shared" si="68"/>
        <v>0</v>
      </c>
      <c r="I141" s="44">
        <f>C141+D141+E141+F141+G141+H141</f>
        <v>0</v>
      </c>
    </row>
    <row r="142" spans="1:9" x14ac:dyDescent="0.25">
      <c r="A142" s="43" t="s">
        <v>11</v>
      </c>
      <c r="B142" s="102"/>
      <c r="C142" s="44">
        <f t="shared" si="68"/>
        <v>0</v>
      </c>
      <c r="D142" s="44">
        <f t="shared" si="68"/>
        <v>0</v>
      </c>
      <c r="E142" s="44">
        <f t="shared" si="68"/>
        <v>0</v>
      </c>
      <c r="F142" s="44">
        <f t="shared" si="68"/>
        <v>0</v>
      </c>
      <c r="G142" s="44">
        <f t="shared" si="68"/>
        <v>0</v>
      </c>
      <c r="H142" s="44">
        <f t="shared" si="68"/>
        <v>0</v>
      </c>
      <c r="I142" s="44">
        <f t="shared" si="67"/>
        <v>0</v>
      </c>
    </row>
    <row r="143" spans="1:9" x14ac:dyDescent="0.25">
      <c r="A143" s="43" t="s">
        <v>76</v>
      </c>
      <c r="B143" s="102"/>
      <c r="C143" s="44">
        <f>C151+C159</f>
        <v>3110</v>
      </c>
      <c r="D143" s="44">
        <f t="shared" si="68"/>
        <v>3110</v>
      </c>
      <c r="E143" s="44">
        <f t="shared" si="68"/>
        <v>3110</v>
      </c>
      <c r="F143" s="44">
        <f t="shared" si="68"/>
        <v>3110</v>
      </c>
      <c r="G143" s="44">
        <f t="shared" si="68"/>
        <v>3110</v>
      </c>
      <c r="H143" s="44">
        <f t="shared" si="68"/>
        <v>3110</v>
      </c>
      <c r="I143" s="44">
        <f>C143+D143+E143+F143+G143+H143</f>
        <v>18660</v>
      </c>
    </row>
    <row r="144" spans="1:9" x14ac:dyDescent="0.25">
      <c r="A144" s="38" t="s">
        <v>68</v>
      </c>
      <c r="B144" s="94" t="s">
        <v>111</v>
      </c>
      <c r="C144" s="39">
        <f>C145+C146+C147+C151</f>
        <v>58169.76771</v>
      </c>
      <c r="D144" s="39">
        <f t="shared" ref="D144:H144" si="69">D145+D146+D147+D151</f>
        <v>84209.76771</v>
      </c>
      <c r="E144" s="39">
        <f t="shared" si="69"/>
        <v>84209.76771</v>
      </c>
      <c r="F144" s="39">
        <f t="shared" si="69"/>
        <v>48817.39271</v>
      </c>
      <c r="G144" s="39">
        <f t="shared" si="69"/>
        <v>48817.39271</v>
      </c>
      <c r="H144" s="39">
        <f t="shared" si="69"/>
        <v>48817.39271</v>
      </c>
      <c r="I144" s="39">
        <f t="shared" ref="I144:I150" si="70">C144+D144+E144+F144+G144+H144</f>
        <v>373041.48125999997</v>
      </c>
    </row>
    <row r="145" spans="1:9" x14ac:dyDescent="0.25">
      <c r="A145" s="43" t="s">
        <v>6</v>
      </c>
      <c r="B145" s="94"/>
      <c r="C145" s="44"/>
      <c r="D145" s="44"/>
      <c r="E145" s="44"/>
      <c r="F145" s="44"/>
      <c r="G145" s="44"/>
      <c r="H145" s="44"/>
      <c r="I145" s="44">
        <f t="shared" si="70"/>
        <v>0</v>
      </c>
    </row>
    <row r="146" spans="1:9" x14ac:dyDescent="0.25">
      <c r="A146" s="43" t="s">
        <v>7</v>
      </c>
      <c r="B146" s="94"/>
      <c r="C146" s="44">
        <v>7481.9</v>
      </c>
      <c r="D146" s="44">
        <v>7481.9</v>
      </c>
      <c r="E146" s="44">
        <v>7481.9</v>
      </c>
      <c r="F146" s="44">
        <v>0</v>
      </c>
      <c r="G146" s="44">
        <v>0</v>
      </c>
      <c r="H146" s="44">
        <v>0</v>
      </c>
      <c r="I146" s="44">
        <f t="shared" si="70"/>
        <v>22445.699999999997</v>
      </c>
    </row>
    <row r="147" spans="1:9" x14ac:dyDescent="0.25">
      <c r="A147" s="43" t="s">
        <v>8</v>
      </c>
      <c r="B147" s="94"/>
      <c r="C147" s="44">
        <v>47577.867709999999</v>
      </c>
      <c r="D147" s="44">
        <v>73617.867710000006</v>
      </c>
      <c r="E147" s="44">
        <v>73617.867710000006</v>
      </c>
      <c r="F147" s="44">
        <v>45707.39271</v>
      </c>
      <c r="G147" s="44">
        <v>45707.39271</v>
      </c>
      <c r="H147" s="44">
        <v>45707.39271</v>
      </c>
      <c r="I147" s="44">
        <f t="shared" si="70"/>
        <v>331935.78125999996</v>
      </c>
    </row>
    <row r="148" spans="1:9" ht="33" x14ac:dyDescent="0.25">
      <c r="A148" s="43" t="s">
        <v>9</v>
      </c>
      <c r="B148" s="94"/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4">
        <f t="shared" si="70"/>
        <v>0</v>
      </c>
    </row>
    <row r="149" spans="1:9" ht="33" x14ac:dyDescent="0.25">
      <c r="A149" s="43" t="s">
        <v>10</v>
      </c>
      <c r="B149" s="94"/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4">
        <f t="shared" si="70"/>
        <v>0</v>
      </c>
    </row>
    <row r="150" spans="1:9" x14ac:dyDescent="0.25">
      <c r="A150" s="43" t="s">
        <v>11</v>
      </c>
      <c r="B150" s="94"/>
      <c r="C150" s="44">
        <v>0</v>
      </c>
      <c r="D150" s="44">
        <v>0</v>
      </c>
      <c r="E150" s="44">
        <v>0</v>
      </c>
      <c r="F150" s="44">
        <v>0</v>
      </c>
      <c r="G150" s="44">
        <v>0</v>
      </c>
      <c r="H150" s="44">
        <v>0</v>
      </c>
      <c r="I150" s="44">
        <f t="shared" si="70"/>
        <v>0</v>
      </c>
    </row>
    <row r="151" spans="1:9" x14ac:dyDescent="0.25">
      <c r="A151" s="43" t="s">
        <v>76</v>
      </c>
      <c r="B151" s="94"/>
      <c r="C151" s="44">
        <v>3110</v>
      </c>
      <c r="D151" s="44">
        <v>3110</v>
      </c>
      <c r="E151" s="44">
        <v>3110</v>
      </c>
      <c r="F151" s="44">
        <v>3110</v>
      </c>
      <c r="G151" s="44">
        <v>3110</v>
      </c>
      <c r="H151" s="44">
        <v>3110</v>
      </c>
      <c r="I151" s="44">
        <f>C151+D151+E151+F151+G151+H151</f>
        <v>18660</v>
      </c>
    </row>
    <row r="152" spans="1:9" x14ac:dyDescent="0.25">
      <c r="A152" s="38" t="s">
        <v>68</v>
      </c>
      <c r="B152" s="94" t="s">
        <v>97</v>
      </c>
      <c r="C152" s="39">
        <v>0</v>
      </c>
      <c r="D152" s="39">
        <v>0</v>
      </c>
      <c r="E152" s="39">
        <v>0</v>
      </c>
      <c r="F152" s="39">
        <v>0</v>
      </c>
      <c r="G152" s="39">
        <v>0</v>
      </c>
      <c r="H152" s="39">
        <v>0</v>
      </c>
      <c r="I152" s="39">
        <f>C152+D152+E152+F152+G152+H152</f>
        <v>0</v>
      </c>
    </row>
    <row r="153" spans="1:9" x14ac:dyDescent="0.25">
      <c r="A153" s="43" t="s">
        <v>6</v>
      </c>
      <c r="B153" s="94"/>
      <c r="C153" s="44">
        <v>0</v>
      </c>
      <c r="D153" s="44">
        <v>0</v>
      </c>
      <c r="E153" s="44">
        <v>0</v>
      </c>
      <c r="F153" s="44">
        <v>0</v>
      </c>
      <c r="G153" s="44">
        <v>0</v>
      </c>
      <c r="H153" s="44">
        <v>0</v>
      </c>
      <c r="I153" s="44">
        <f t="shared" ref="I153:I159" si="71">C153+D153+E153+F153+G153+H153</f>
        <v>0</v>
      </c>
    </row>
    <row r="154" spans="1:9" x14ac:dyDescent="0.25">
      <c r="A154" s="43" t="s">
        <v>7</v>
      </c>
      <c r="B154" s="94"/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4">
        <f t="shared" si="71"/>
        <v>0</v>
      </c>
    </row>
    <row r="155" spans="1:9" x14ac:dyDescent="0.25">
      <c r="A155" s="43" t="s">
        <v>8</v>
      </c>
      <c r="B155" s="94"/>
      <c r="C155" s="44">
        <v>0</v>
      </c>
      <c r="D155" s="44">
        <v>0</v>
      </c>
      <c r="E155" s="44">
        <v>0</v>
      </c>
      <c r="F155" s="44">
        <v>0</v>
      </c>
      <c r="G155" s="44">
        <v>0</v>
      </c>
      <c r="H155" s="44">
        <v>0</v>
      </c>
      <c r="I155" s="44">
        <f t="shared" si="71"/>
        <v>0</v>
      </c>
    </row>
    <row r="156" spans="1:9" ht="33" x14ac:dyDescent="0.25">
      <c r="A156" s="43" t="s">
        <v>9</v>
      </c>
      <c r="B156" s="94"/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4">
        <f t="shared" si="71"/>
        <v>0</v>
      </c>
    </row>
    <row r="157" spans="1:9" ht="33" x14ac:dyDescent="0.25">
      <c r="A157" s="43" t="s">
        <v>10</v>
      </c>
      <c r="B157" s="94"/>
      <c r="C157" s="44">
        <v>0</v>
      </c>
      <c r="D157" s="44">
        <v>0</v>
      </c>
      <c r="E157" s="44">
        <v>0</v>
      </c>
      <c r="F157" s="44">
        <v>0</v>
      </c>
      <c r="G157" s="44">
        <v>0</v>
      </c>
      <c r="H157" s="44">
        <v>0</v>
      </c>
      <c r="I157" s="44">
        <f t="shared" si="71"/>
        <v>0</v>
      </c>
    </row>
    <row r="158" spans="1:9" x14ac:dyDescent="0.25">
      <c r="A158" s="43" t="s">
        <v>11</v>
      </c>
      <c r="B158" s="94"/>
      <c r="C158" s="44">
        <v>0</v>
      </c>
      <c r="D158" s="44">
        <v>0</v>
      </c>
      <c r="E158" s="44">
        <v>0</v>
      </c>
      <c r="F158" s="44">
        <v>0</v>
      </c>
      <c r="G158" s="44">
        <v>0</v>
      </c>
      <c r="H158" s="44">
        <v>0</v>
      </c>
      <c r="I158" s="44">
        <f t="shared" si="71"/>
        <v>0</v>
      </c>
    </row>
    <row r="159" spans="1:9" x14ac:dyDescent="0.25">
      <c r="A159" s="43" t="s">
        <v>76</v>
      </c>
      <c r="B159" s="94"/>
      <c r="C159" s="44">
        <v>0</v>
      </c>
      <c r="D159" s="44">
        <v>0</v>
      </c>
      <c r="E159" s="44">
        <v>0</v>
      </c>
      <c r="F159" s="44">
        <v>0</v>
      </c>
      <c r="G159" s="44">
        <v>0</v>
      </c>
      <c r="H159" s="44">
        <v>0</v>
      </c>
      <c r="I159" s="44">
        <f t="shared" si="71"/>
        <v>0</v>
      </c>
    </row>
    <row r="160" spans="1:9" x14ac:dyDescent="0.25">
      <c r="A160" s="49"/>
      <c r="B160" s="50"/>
      <c r="C160" s="51"/>
      <c r="D160" s="51"/>
      <c r="E160" s="51"/>
      <c r="F160" s="51"/>
      <c r="G160" s="51"/>
      <c r="H160" s="51"/>
      <c r="I160" s="51"/>
    </row>
    <row r="162" spans="1:9" ht="117" customHeight="1" x14ac:dyDescent="0.25">
      <c r="A162" s="101" t="s">
        <v>205</v>
      </c>
      <c r="B162" s="101"/>
      <c r="C162" s="101"/>
      <c r="D162" s="101"/>
      <c r="E162" s="101"/>
      <c r="F162" s="101"/>
      <c r="G162" s="101"/>
      <c r="H162" s="101"/>
      <c r="I162" s="101"/>
    </row>
  </sheetData>
  <autoFilter ref="A3:A162"/>
  <mergeCells count="24">
    <mergeCell ref="A162:I162"/>
    <mergeCell ref="B7:B14"/>
    <mergeCell ref="B32:B39"/>
    <mergeCell ref="B80:B87"/>
    <mergeCell ref="B96:B103"/>
    <mergeCell ref="B104:B111"/>
    <mergeCell ref="B136:B143"/>
    <mergeCell ref="B56:B63"/>
    <mergeCell ref="B88:B95"/>
    <mergeCell ref="B120:B127"/>
    <mergeCell ref="B128:B135"/>
    <mergeCell ref="B144:B151"/>
    <mergeCell ref="B152:B159"/>
    <mergeCell ref="B40:B47"/>
    <mergeCell ref="B16:B23"/>
    <mergeCell ref="A5:A6"/>
    <mergeCell ref="B48:B55"/>
    <mergeCell ref="B72:B79"/>
    <mergeCell ref="B112:B119"/>
    <mergeCell ref="C5:I5"/>
    <mergeCell ref="B64:B71"/>
    <mergeCell ref="B5:B6"/>
    <mergeCell ref="A15:I15"/>
    <mergeCell ref="B24:B31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zoomScaleNormal="100" workbookViewId="0">
      <selection activeCell="K7" sqref="K7"/>
    </sheetView>
  </sheetViews>
  <sheetFormatPr defaultRowHeight="17.25" x14ac:dyDescent="0.3"/>
  <cols>
    <col min="1" max="1" width="6.7109375" style="31" customWidth="1"/>
    <col min="2" max="3" width="21.140625" style="31" customWidth="1"/>
    <col min="4" max="4" width="27.140625" style="31" customWidth="1"/>
    <col min="5" max="6" width="21.140625" style="31" customWidth="1"/>
    <col min="7" max="7" width="24.42578125" style="2" customWidth="1"/>
    <col min="8" max="16384" width="9.140625" style="31"/>
  </cols>
  <sheetData>
    <row r="1" spans="1:17" x14ac:dyDescent="0.3">
      <c r="A1" s="106" t="s">
        <v>90</v>
      </c>
      <c r="B1" s="106"/>
      <c r="C1" s="106"/>
      <c r="D1" s="106"/>
      <c r="E1" s="106"/>
      <c r="F1" s="106"/>
      <c r="G1" s="106"/>
    </row>
    <row r="2" spans="1:17" ht="45" customHeight="1" x14ac:dyDescent="0.3">
      <c r="A2" s="27" t="s">
        <v>91</v>
      </c>
      <c r="B2" s="27" t="s">
        <v>142</v>
      </c>
      <c r="C2" s="27" t="s">
        <v>143</v>
      </c>
      <c r="D2" s="27" t="s">
        <v>144</v>
      </c>
      <c r="E2" s="27" t="s">
        <v>145</v>
      </c>
      <c r="F2" s="27" t="s">
        <v>146</v>
      </c>
      <c r="G2" s="65" t="s">
        <v>147</v>
      </c>
    </row>
    <row r="3" spans="1:17" x14ac:dyDescent="0.3">
      <c r="A3" s="29">
        <v>1</v>
      </c>
      <c r="B3" s="29">
        <v>2</v>
      </c>
      <c r="C3" s="29">
        <v>3</v>
      </c>
      <c r="D3" s="29">
        <v>4</v>
      </c>
      <c r="E3" s="29">
        <v>5</v>
      </c>
      <c r="F3" s="29">
        <v>6</v>
      </c>
      <c r="G3" s="66">
        <v>7</v>
      </c>
    </row>
    <row r="4" spans="1:17" x14ac:dyDescent="0.3">
      <c r="A4" s="109" t="s">
        <v>191</v>
      </c>
      <c r="B4" s="110"/>
      <c r="C4" s="110"/>
      <c r="D4" s="110"/>
      <c r="E4" s="110"/>
      <c r="F4" s="110"/>
      <c r="G4" s="111"/>
    </row>
    <row r="5" spans="1:17" ht="114" customHeight="1" x14ac:dyDescent="0.3">
      <c r="A5" s="60" t="s">
        <v>21</v>
      </c>
      <c r="B5" s="59" t="s">
        <v>192</v>
      </c>
      <c r="C5" s="59" t="s">
        <v>177</v>
      </c>
      <c r="D5" s="59" t="s">
        <v>194</v>
      </c>
      <c r="E5" s="59" t="s">
        <v>195</v>
      </c>
      <c r="F5" s="59" t="s">
        <v>111</v>
      </c>
      <c r="G5" s="67" t="s">
        <v>193</v>
      </c>
    </row>
    <row r="6" spans="1:17" s="33" customFormat="1" ht="73.5" customHeight="1" x14ac:dyDescent="0.3">
      <c r="A6" s="107" t="s">
        <v>116</v>
      </c>
      <c r="B6" s="108"/>
      <c r="C6" s="108"/>
      <c r="D6" s="108"/>
      <c r="E6" s="108"/>
      <c r="F6" s="108"/>
      <c r="G6" s="108"/>
      <c r="K6" s="30"/>
      <c r="L6" s="30"/>
      <c r="M6" s="30"/>
      <c r="N6" s="30"/>
      <c r="O6" s="30"/>
      <c r="P6" s="30"/>
      <c r="Q6" s="30"/>
    </row>
    <row r="7" spans="1:17" ht="216" customHeight="1" x14ac:dyDescent="0.3">
      <c r="A7" s="60" t="s">
        <v>21</v>
      </c>
      <c r="B7" s="59" t="s">
        <v>176</v>
      </c>
      <c r="C7" s="59" t="s">
        <v>177</v>
      </c>
      <c r="D7" s="59" t="s">
        <v>113</v>
      </c>
      <c r="E7" s="59" t="s">
        <v>92</v>
      </c>
      <c r="F7" s="59" t="s">
        <v>111</v>
      </c>
      <c r="G7" s="68" t="s">
        <v>169</v>
      </c>
      <c r="K7" s="11"/>
      <c r="L7" s="11"/>
      <c r="M7" s="11"/>
      <c r="N7" s="11"/>
      <c r="O7" s="11"/>
      <c r="P7" s="11"/>
      <c r="Q7" s="11"/>
    </row>
    <row r="8" spans="1:17" x14ac:dyDescent="0.3">
      <c r="A8" s="2"/>
      <c r="B8" s="2"/>
      <c r="C8" s="2"/>
      <c r="D8" s="2"/>
      <c r="E8" s="2"/>
      <c r="F8" s="2"/>
      <c r="K8" s="11"/>
      <c r="L8" s="11"/>
      <c r="M8" s="11"/>
      <c r="N8" s="11"/>
      <c r="O8" s="11"/>
      <c r="P8" s="11"/>
      <c r="Q8" s="11"/>
    </row>
    <row r="9" spans="1:17" ht="108.75" customHeight="1" x14ac:dyDescent="0.3">
      <c r="A9" s="86" t="s">
        <v>163</v>
      </c>
      <c r="B9" s="86"/>
      <c r="C9" s="86"/>
      <c r="D9" s="86"/>
      <c r="E9" s="86"/>
      <c r="F9" s="86"/>
      <c r="G9" s="86"/>
      <c r="K9" s="11"/>
      <c r="L9" s="11"/>
      <c r="M9" s="11"/>
      <c r="N9" s="11"/>
      <c r="O9" s="11"/>
      <c r="P9" s="11"/>
      <c r="Q9" s="11"/>
    </row>
    <row r="10" spans="1:17" x14ac:dyDescent="0.3">
      <c r="A10" s="2"/>
      <c r="B10" s="2"/>
      <c r="C10" s="2"/>
      <c r="D10" s="2"/>
      <c r="E10" s="2"/>
      <c r="F10" s="2"/>
    </row>
  </sheetData>
  <mergeCells count="4">
    <mergeCell ref="A1:G1"/>
    <mergeCell ref="A6:G6"/>
    <mergeCell ref="A9:G9"/>
    <mergeCell ref="A4:G4"/>
  </mergeCells>
  <hyperlinks>
    <hyperlink ref="G7" r:id="rId1"/>
    <hyperlink ref="G5" r:id="rId2"/>
  </hyperlinks>
  <pageMargins left="0.70866141732283472" right="0.70866141732283472" top="0.74803149606299213" bottom="0.74803149606299213" header="0.31496062992125984" footer="0.31496062992125984"/>
  <pageSetup paperSize="9" scale="65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view="pageBreakPreview" zoomScale="80" zoomScaleNormal="80" zoomScaleSheetLayoutView="80" workbookViewId="0">
      <pane ySplit="6" topLeftCell="A7" activePane="bottomLeft" state="frozen"/>
      <selection pane="bottomLeft" activeCell="D42" sqref="D42:D49"/>
    </sheetView>
  </sheetViews>
  <sheetFormatPr defaultRowHeight="16.5" x14ac:dyDescent="0.25"/>
  <cols>
    <col min="1" max="1" width="6.42578125" style="2" customWidth="1"/>
    <col min="2" max="2" width="21.140625" style="2" customWidth="1"/>
    <col min="3" max="3" width="15.140625" style="2" customWidth="1"/>
    <col min="4" max="4" width="18" style="2" customWidth="1"/>
    <col min="5" max="5" width="23.7109375" style="2" customWidth="1"/>
    <col min="6" max="6" width="20.7109375" style="2" customWidth="1"/>
    <col min="7" max="7" width="35.42578125" style="2" customWidth="1"/>
    <col min="8" max="8" width="17.42578125" style="2" customWidth="1"/>
    <col min="9" max="9" width="16.5703125" style="2" customWidth="1"/>
    <col min="10" max="10" width="20.85546875" style="2" customWidth="1"/>
    <col min="11" max="11" width="17.42578125" style="2" customWidth="1"/>
    <col min="12" max="12" width="19.42578125" style="2" customWidth="1"/>
    <col min="13" max="13" width="17.42578125" style="2" customWidth="1"/>
    <col min="14" max="14" width="18.42578125" style="2" customWidth="1"/>
    <col min="15" max="15" width="16.42578125" style="2" customWidth="1"/>
    <col min="16" max="16" width="21.28515625" style="2" customWidth="1"/>
    <col min="17" max="17" width="16.28515625" style="2" customWidth="1"/>
    <col min="18" max="16384" width="9.140625" style="2"/>
  </cols>
  <sheetData>
    <row r="1" spans="1:14" x14ac:dyDescent="0.25">
      <c r="N1" s="4"/>
    </row>
    <row r="2" spans="1:14" x14ac:dyDescent="0.25">
      <c r="A2" s="22"/>
    </row>
    <row r="3" spans="1:14" ht="51" customHeight="1" x14ac:dyDescent="0.25">
      <c r="A3" s="80" t="s">
        <v>164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 x14ac:dyDescent="0.25">
      <c r="A4" s="6"/>
    </row>
    <row r="5" spans="1:14" ht="29.25" customHeight="1" x14ac:dyDescent="0.25">
      <c r="A5" s="81" t="s">
        <v>60</v>
      </c>
      <c r="B5" s="81" t="s">
        <v>61</v>
      </c>
      <c r="C5" s="81" t="s">
        <v>62</v>
      </c>
      <c r="D5" s="81" t="s">
        <v>63</v>
      </c>
      <c r="E5" s="81" t="s">
        <v>64</v>
      </c>
      <c r="F5" s="81" t="s">
        <v>69</v>
      </c>
      <c r="G5" s="81" t="s">
        <v>65</v>
      </c>
      <c r="H5" s="82" t="s">
        <v>70</v>
      </c>
      <c r="I5" s="89"/>
      <c r="J5" s="83"/>
      <c r="K5" s="71"/>
      <c r="L5" s="71"/>
      <c r="M5" s="81" t="s">
        <v>66</v>
      </c>
      <c r="N5" s="81" t="s">
        <v>67</v>
      </c>
    </row>
    <row r="6" spans="1:14" ht="106.5" customHeight="1" x14ac:dyDescent="0.25">
      <c r="A6" s="81"/>
      <c r="B6" s="81"/>
      <c r="C6" s="81"/>
      <c r="D6" s="81"/>
      <c r="E6" s="81"/>
      <c r="F6" s="81"/>
      <c r="G6" s="81"/>
      <c r="H6" s="69" t="s">
        <v>171</v>
      </c>
      <c r="I6" s="69" t="s">
        <v>172</v>
      </c>
      <c r="J6" s="69" t="s">
        <v>173</v>
      </c>
      <c r="K6" s="69" t="s">
        <v>174</v>
      </c>
      <c r="L6" s="70" t="s">
        <v>175</v>
      </c>
      <c r="M6" s="81"/>
      <c r="N6" s="81"/>
    </row>
    <row r="7" spans="1:14" x14ac:dyDescent="0.25">
      <c r="A7" s="69">
        <v>1</v>
      </c>
      <c r="B7" s="69">
        <v>2</v>
      </c>
      <c r="C7" s="69">
        <v>3</v>
      </c>
      <c r="D7" s="69">
        <v>4</v>
      </c>
      <c r="E7" s="69">
        <v>5</v>
      </c>
      <c r="F7" s="69">
        <v>6</v>
      </c>
      <c r="G7" s="69">
        <v>7</v>
      </c>
      <c r="H7" s="69">
        <v>8</v>
      </c>
      <c r="I7" s="69">
        <v>9</v>
      </c>
      <c r="J7" s="69">
        <v>10</v>
      </c>
      <c r="K7" s="69">
        <v>11</v>
      </c>
      <c r="L7" s="69">
        <v>12</v>
      </c>
      <c r="M7" s="69">
        <v>13</v>
      </c>
      <c r="N7" s="69">
        <v>14</v>
      </c>
    </row>
    <row r="8" spans="1:14" ht="29.25" customHeight="1" x14ac:dyDescent="0.25">
      <c r="A8" s="114" t="s">
        <v>167</v>
      </c>
      <c r="B8" s="115"/>
      <c r="C8" s="115"/>
      <c r="D8" s="115"/>
      <c r="E8" s="115"/>
      <c r="F8" s="128"/>
      <c r="G8" s="23" t="s">
        <v>0</v>
      </c>
      <c r="H8" s="62">
        <f>SUM(H9:H15)</f>
        <v>0</v>
      </c>
      <c r="I8" s="62">
        <f>SUM(I9:I15)</f>
        <v>0</v>
      </c>
      <c r="J8" s="62">
        <f>SUM(J9:J15)</f>
        <v>119978.94736999999</v>
      </c>
      <c r="K8" s="62">
        <f>SUM(K9:K15)</f>
        <v>0</v>
      </c>
      <c r="L8" s="62">
        <f>SUM(L9:L15)</f>
        <v>0</v>
      </c>
      <c r="M8" s="131"/>
      <c r="N8" s="131"/>
    </row>
    <row r="9" spans="1:14" ht="20.25" customHeight="1" x14ac:dyDescent="0.25">
      <c r="A9" s="116"/>
      <c r="B9" s="80"/>
      <c r="C9" s="80"/>
      <c r="D9" s="80"/>
      <c r="E9" s="80"/>
      <c r="F9" s="129"/>
      <c r="G9" s="24" t="s">
        <v>3</v>
      </c>
      <c r="H9" s="63">
        <f t="shared" ref="H9:I15" si="0">H43+H51+H59+H67+H75</f>
        <v>0</v>
      </c>
      <c r="I9" s="63">
        <f t="shared" si="0"/>
        <v>0</v>
      </c>
      <c r="J9" s="63">
        <v>39893</v>
      </c>
      <c r="K9" s="63">
        <f t="shared" ref="K9:L15" si="1">K43+K51+K59+K67+K75</f>
        <v>0</v>
      </c>
      <c r="L9" s="63">
        <f t="shared" si="1"/>
        <v>0</v>
      </c>
      <c r="M9" s="131"/>
      <c r="N9" s="131"/>
    </row>
    <row r="10" spans="1:14" ht="23.25" customHeight="1" x14ac:dyDescent="0.25">
      <c r="A10" s="116"/>
      <c r="B10" s="80"/>
      <c r="C10" s="80"/>
      <c r="D10" s="80"/>
      <c r="E10" s="80"/>
      <c r="F10" s="129"/>
      <c r="G10" s="61" t="s">
        <v>4</v>
      </c>
      <c r="H10" s="63">
        <f t="shared" si="0"/>
        <v>0</v>
      </c>
      <c r="I10" s="63">
        <f t="shared" si="0"/>
        <v>0</v>
      </c>
      <c r="J10" s="63">
        <v>74087</v>
      </c>
      <c r="K10" s="63">
        <f t="shared" si="1"/>
        <v>0</v>
      </c>
      <c r="L10" s="63">
        <f t="shared" si="1"/>
        <v>0</v>
      </c>
      <c r="M10" s="131"/>
      <c r="N10" s="131"/>
    </row>
    <row r="11" spans="1:14" ht="23.25" customHeight="1" x14ac:dyDescent="0.25">
      <c r="A11" s="116"/>
      <c r="B11" s="80"/>
      <c r="C11" s="80"/>
      <c r="D11" s="80"/>
      <c r="E11" s="80"/>
      <c r="F11" s="129"/>
      <c r="G11" s="61" t="s">
        <v>5</v>
      </c>
      <c r="H11" s="63">
        <f t="shared" si="0"/>
        <v>0</v>
      </c>
      <c r="I11" s="63">
        <f t="shared" si="0"/>
        <v>0</v>
      </c>
      <c r="J11" s="63">
        <v>5998.9473699999999</v>
      </c>
      <c r="K11" s="63">
        <f t="shared" si="1"/>
        <v>0</v>
      </c>
      <c r="L11" s="63">
        <f t="shared" si="1"/>
        <v>0</v>
      </c>
      <c r="M11" s="131"/>
      <c r="N11" s="131"/>
    </row>
    <row r="12" spans="1:14" ht="49.5" x14ac:dyDescent="0.25">
      <c r="A12" s="116"/>
      <c r="B12" s="80"/>
      <c r="C12" s="80"/>
      <c r="D12" s="80"/>
      <c r="E12" s="80"/>
      <c r="F12" s="129"/>
      <c r="G12" s="11" t="s">
        <v>71</v>
      </c>
      <c r="H12" s="63">
        <f t="shared" si="0"/>
        <v>0</v>
      </c>
      <c r="I12" s="63">
        <f t="shared" si="0"/>
        <v>0</v>
      </c>
      <c r="J12" s="63">
        <f>J46+J54+J62+J70+J78</f>
        <v>0</v>
      </c>
      <c r="K12" s="63">
        <f t="shared" si="1"/>
        <v>0</v>
      </c>
      <c r="L12" s="63">
        <f t="shared" si="1"/>
        <v>0</v>
      </c>
      <c r="M12" s="131"/>
      <c r="N12" s="131"/>
    </row>
    <row r="13" spans="1:14" ht="49.5" customHeight="1" x14ac:dyDescent="0.25">
      <c r="A13" s="116"/>
      <c r="B13" s="80"/>
      <c r="C13" s="80"/>
      <c r="D13" s="80"/>
      <c r="E13" s="80"/>
      <c r="F13" s="129"/>
      <c r="G13" s="21" t="s">
        <v>72</v>
      </c>
      <c r="H13" s="63">
        <f t="shared" si="0"/>
        <v>0</v>
      </c>
      <c r="I13" s="63">
        <f t="shared" si="0"/>
        <v>0</v>
      </c>
      <c r="J13" s="63">
        <f>J47+J55+J63+J71+J79</f>
        <v>0</v>
      </c>
      <c r="K13" s="63">
        <f t="shared" si="1"/>
        <v>0</v>
      </c>
      <c r="L13" s="63">
        <f t="shared" si="1"/>
        <v>0</v>
      </c>
      <c r="M13" s="131"/>
      <c r="N13" s="131"/>
    </row>
    <row r="14" spans="1:14" ht="27.75" customHeight="1" x14ac:dyDescent="0.25">
      <c r="A14" s="116"/>
      <c r="B14" s="80"/>
      <c r="C14" s="80"/>
      <c r="D14" s="80"/>
      <c r="E14" s="80"/>
      <c r="F14" s="129"/>
      <c r="G14" s="21" t="s">
        <v>73</v>
      </c>
      <c r="H14" s="63">
        <f t="shared" si="0"/>
        <v>0</v>
      </c>
      <c r="I14" s="63">
        <f t="shared" si="0"/>
        <v>0</v>
      </c>
      <c r="J14" s="63">
        <f>J48+J56+J64+J72+J80</f>
        <v>0</v>
      </c>
      <c r="K14" s="63">
        <f t="shared" si="1"/>
        <v>0</v>
      </c>
      <c r="L14" s="63">
        <f t="shared" si="1"/>
        <v>0</v>
      </c>
      <c r="M14" s="131"/>
      <c r="N14" s="131"/>
    </row>
    <row r="15" spans="1:14" x14ac:dyDescent="0.25">
      <c r="A15" s="118"/>
      <c r="B15" s="119"/>
      <c r="C15" s="119"/>
      <c r="D15" s="119"/>
      <c r="E15" s="119"/>
      <c r="F15" s="130"/>
      <c r="G15" s="21" t="s">
        <v>74</v>
      </c>
      <c r="H15" s="63">
        <f t="shared" si="0"/>
        <v>0</v>
      </c>
      <c r="I15" s="63">
        <f t="shared" si="0"/>
        <v>0</v>
      </c>
      <c r="J15" s="63">
        <f>J49+J57+J65+J73+J81</f>
        <v>0</v>
      </c>
      <c r="K15" s="63">
        <f t="shared" si="1"/>
        <v>0</v>
      </c>
      <c r="L15" s="63">
        <f t="shared" si="1"/>
        <v>0</v>
      </c>
      <c r="M15" s="131"/>
      <c r="N15" s="131"/>
    </row>
    <row r="16" spans="1:14" ht="47.25" customHeight="1" x14ac:dyDescent="0.25">
      <c r="A16" s="82" t="s">
        <v>187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3"/>
    </row>
    <row r="17" spans="1:14" ht="21.75" customHeight="1" x14ac:dyDescent="0.25">
      <c r="A17" s="114" t="s">
        <v>188</v>
      </c>
      <c r="B17" s="115"/>
      <c r="C17" s="115"/>
      <c r="D17" s="115"/>
      <c r="E17" s="115"/>
      <c r="F17" s="115"/>
      <c r="G17" s="23" t="s">
        <v>0</v>
      </c>
      <c r="H17" s="75" t="s">
        <v>39</v>
      </c>
      <c r="I17" s="75" t="s">
        <v>39</v>
      </c>
      <c r="J17" s="75">
        <f>J18+J19+J20</f>
        <v>119978.94736999999</v>
      </c>
      <c r="K17" s="75" t="s">
        <v>39</v>
      </c>
      <c r="L17" s="75" t="s">
        <v>39</v>
      </c>
      <c r="M17" s="84"/>
      <c r="N17" s="84"/>
    </row>
    <row r="18" spans="1:14" ht="21.75" customHeight="1" x14ac:dyDescent="0.25">
      <c r="A18" s="116"/>
      <c r="B18" s="117"/>
      <c r="C18" s="117"/>
      <c r="D18" s="117"/>
      <c r="E18" s="117"/>
      <c r="F18" s="117"/>
      <c r="G18" s="24" t="s">
        <v>3</v>
      </c>
      <c r="H18" s="76" t="s">
        <v>39</v>
      </c>
      <c r="I18" s="76" t="s">
        <v>39</v>
      </c>
      <c r="J18" s="76">
        <f>J26</f>
        <v>39893</v>
      </c>
      <c r="K18" s="76" t="s">
        <v>39</v>
      </c>
      <c r="L18" s="76" t="s">
        <v>39</v>
      </c>
      <c r="M18" s="112"/>
      <c r="N18" s="112"/>
    </row>
    <row r="19" spans="1:14" ht="21.75" customHeight="1" x14ac:dyDescent="0.25">
      <c r="A19" s="116"/>
      <c r="B19" s="117"/>
      <c r="C19" s="117"/>
      <c r="D19" s="117"/>
      <c r="E19" s="117"/>
      <c r="F19" s="117"/>
      <c r="G19" s="24" t="s">
        <v>4</v>
      </c>
      <c r="H19" s="76" t="s">
        <v>39</v>
      </c>
      <c r="I19" s="76" t="s">
        <v>39</v>
      </c>
      <c r="J19" s="76">
        <f>J27</f>
        <v>74087</v>
      </c>
      <c r="K19" s="76" t="s">
        <v>39</v>
      </c>
      <c r="L19" s="76" t="s">
        <v>39</v>
      </c>
      <c r="M19" s="112"/>
      <c r="N19" s="112"/>
    </row>
    <row r="20" spans="1:14" ht="21.75" customHeight="1" x14ac:dyDescent="0.25">
      <c r="A20" s="116"/>
      <c r="B20" s="117"/>
      <c r="C20" s="117"/>
      <c r="D20" s="117"/>
      <c r="E20" s="117"/>
      <c r="F20" s="117"/>
      <c r="G20" s="24" t="s">
        <v>5</v>
      </c>
      <c r="H20" s="76" t="s">
        <v>39</v>
      </c>
      <c r="I20" s="76" t="s">
        <v>39</v>
      </c>
      <c r="J20" s="76">
        <f>J28</f>
        <v>5998.9473699999999</v>
      </c>
      <c r="K20" s="76" t="s">
        <v>39</v>
      </c>
      <c r="L20" s="76" t="s">
        <v>39</v>
      </c>
      <c r="M20" s="112"/>
      <c r="N20" s="112"/>
    </row>
    <row r="21" spans="1:14" ht="45.75" customHeight="1" x14ac:dyDescent="0.25">
      <c r="A21" s="116"/>
      <c r="B21" s="117"/>
      <c r="C21" s="117"/>
      <c r="D21" s="117"/>
      <c r="E21" s="117"/>
      <c r="F21" s="117"/>
      <c r="G21" s="21" t="s">
        <v>71</v>
      </c>
      <c r="H21" s="76" t="s">
        <v>39</v>
      </c>
      <c r="I21" s="76" t="s">
        <v>39</v>
      </c>
      <c r="J21" s="76" t="s">
        <v>39</v>
      </c>
      <c r="K21" s="76" t="s">
        <v>39</v>
      </c>
      <c r="L21" s="76" t="s">
        <v>39</v>
      </c>
      <c r="M21" s="112"/>
      <c r="N21" s="112"/>
    </row>
    <row r="22" spans="1:14" ht="43.5" customHeight="1" x14ac:dyDescent="0.25">
      <c r="A22" s="116"/>
      <c r="B22" s="117"/>
      <c r="C22" s="117"/>
      <c r="D22" s="117"/>
      <c r="E22" s="117"/>
      <c r="F22" s="117"/>
      <c r="G22" s="21" t="s">
        <v>72</v>
      </c>
      <c r="H22" s="76" t="s">
        <v>39</v>
      </c>
      <c r="I22" s="76" t="s">
        <v>39</v>
      </c>
      <c r="J22" s="76" t="s">
        <v>39</v>
      </c>
      <c r="K22" s="76" t="s">
        <v>39</v>
      </c>
      <c r="L22" s="76" t="s">
        <v>39</v>
      </c>
      <c r="M22" s="112"/>
      <c r="N22" s="112"/>
    </row>
    <row r="23" spans="1:14" ht="21.75" customHeight="1" x14ac:dyDescent="0.25">
      <c r="A23" s="116"/>
      <c r="B23" s="117"/>
      <c r="C23" s="117"/>
      <c r="D23" s="117"/>
      <c r="E23" s="117"/>
      <c r="F23" s="117"/>
      <c r="G23" s="21" t="s">
        <v>73</v>
      </c>
      <c r="H23" s="76" t="s">
        <v>39</v>
      </c>
      <c r="I23" s="76" t="s">
        <v>39</v>
      </c>
      <c r="J23" s="76" t="s">
        <v>39</v>
      </c>
      <c r="K23" s="76" t="s">
        <v>39</v>
      </c>
      <c r="L23" s="76" t="s">
        <v>39</v>
      </c>
      <c r="M23" s="112"/>
      <c r="N23" s="112"/>
    </row>
    <row r="24" spans="1:14" ht="21.75" customHeight="1" x14ac:dyDescent="0.25">
      <c r="A24" s="118"/>
      <c r="B24" s="119"/>
      <c r="C24" s="119"/>
      <c r="D24" s="119"/>
      <c r="E24" s="119"/>
      <c r="F24" s="119"/>
      <c r="G24" s="21" t="s">
        <v>74</v>
      </c>
      <c r="H24" s="76" t="s">
        <v>39</v>
      </c>
      <c r="I24" s="76" t="s">
        <v>39</v>
      </c>
      <c r="J24" s="76" t="s">
        <v>39</v>
      </c>
      <c r="K24" s="76" t="s">
        <v>39</v>
      </c>
      <c r="L24" s="76" t="s">
        <v>39</v>
      </c>
      <c r="M24" s="85"/>
      <c r="N24" s="85"/>
    </row>
    <row r="25" spans="1:14" ht="21.75" customHeight="1" x14ac:dyDescent="0.25">
      <c r="A25" s="81" t="s">
        <v>21</v>
      </c>
      <c r="B25" s="94" t="s">
        <v>189</v>
      </c>
      <c r="C25" s="94" t="s">
        <v>196</v>
      </c>
      <c r="D25" s="94">
        <v>2027</v>
      </c>
      <c r="E25" s="113">
        <v>119978.94736999999</v>
      </c>
      <c r="F25" s="94" t="s">
        <v>39</v>
      </c>
      <c r="G25" s="23" t="s">
        <v>0</v>
      </c>
      <c r="H25" s="76" t="s">
        <v>39</v>
      </c>
      <c r="I25" s="76" t="s">
        <v>39</v>
      </c>
      <c r="J25" s="75">
        <f>J26+J27+J28</f>
        <v>119978.94736999999</v>
      </c>
      <c r="K25" s="76" t="s">
        <v>39</v>
      </c>
      <c r="L25" s="76" t="s">
        <v>39</v>
      </c>
      <c r="M25" s="84" t="s">
        <v>96</v>
      </c>
      <c r="N25" s="84"/>
    </row>
    <row r="26" spans="1:14" ht="21.75" customHeight="1" x14ac:dyDescent="0.25">
      <c r="A26" s="81"/>
      <c r="B26" s="94"/>
      <c r="C26" s="94"/>
      <c r="D26" s="94"/>
      <c r="E26" s="113"/>
      <c r="F26" s="94"/>
      <c r="G26" s="24" t="s">
        <v>3</v>
      </c>
      <c r="H26" s="76" t="s">
        <v>39</v>
      </c>
      <c r="I26" s="76" t="s">
        <v>39</v>
      </c>
      <c r="J26" s="76">
        <v>39893</v>
      </c>
      <c r="K26" s="76" t="s">
        <v>39</v>
      </c>
      <c r="L26" s="76" t="s">
        <v>39</v>
      </c>
      <c r="M26" s="112"/>
      <c r="N26" s="112"/>
    </row>
    <row r="27" spans="1:14" ht="21.75" customHeight="1" x14ac:dyDescent="0.25">
      <c r="A27" s="81"/>
      <c r="B27" s="94"/>
      <c r="C27" s="94"/>
      <c r="D27" s="94"/>
      <c r="E27" s="113"/>
      <c r="F27" s="94"/>
      <c r="G27" s="24" t="s">
        <v>4</v>
      </c>
      <c r="H27" s="76" t="s">
        <v>39</v>
      </c>
      <c r="I27" s="76" t="s">
        <v>39</v>
      </c>
      <c r="J27" s="76">
        <v>74087</v>
      </c>
      <c r="K27" s="76" t="s">
        <v>39</v>
      </c>
      <c r="L27" s="76" t="s">
        <v>39</v>
      </c>
      <c r="M27" s="112"/>
      <c r="N27" s="112"/>
    </row>
    <row r="28" spans="1:14" ht="21.75" customHeight="1" x14ac:dyDescent="0.25">
      <c r="A28" s="81"/>
      <c r="B28" s="94"/>
      <c r="C28" s="94"/>
      <c r="D28" s="94"/>
      <c r="E28" s="113"/>
      <c r="F28" s="94"/>
      <c r="G28" s="24" t="s">
        <v>5</v>
      </c>
      <c r="H28" s="76" t="s">
        <v>39</v>
      </c>
      <c r="I28" s="76" t="s">
        <v>39</v>
      </c>
      <c r="J28" s="76">
        <v>5998.9473699999999</v>
      </c>
      <c r="K28" s="76" t="s">
        <v>39</v>
      </c>
      <c r="L28" s="76" t="s">
        <v>39</v>
      </c>
      <c r="M28" s="112"/>
      <c r="N28" s="112"/>
    </row>
    <row r="29" spans="1:14" ht="47.25" customHeight="1" x14ac:dyDescent="0.25">
      <c r="A29" s="81"/>
      <c r="B29" s="94"/>
      <c r="C29" s="94"/>
      <c r="D29" s="94"/>
      <c r="E29" s="113"/>
      <c r="F29" s="94"/>
      <c r="G29" s="21" t="s">
        <v>71</v>
      </c>
      <c r="H29" s="76" t="s">
        <v>39</v>
      </c>
      <c r="I29" s="76" t="s">
        <v>39</v>
      </c>
      <c r="J29" s="76" t="s">
        <v>39</v>
      </c>
      <c r="K29" s="76" t="s">
        <v>39</v>
      </c>
      <c r="L29" s="76" t="s">
        <v>39</v>
      </c>
      <c r="M29" s="112"/>
      <c r="N29" s="112"/>
    </row>
    <row r="30" spans="1:14" ht="37.5" customHeight="1" x14ac:dyDescent="0.25">
      <c r="A30" s="81"/>
      <c r="B30" s="94"/>
      <c r="C30" s="94"/>
      <c r="D30" s="94"/>
      <c r="E30" s="113"/>
      <c r="F30" s="94"/>
      <c r="G30" s="21" t="s">
        <v>72</v>
      </c>
      <c r="H30" s="76" t="s">
        <v>39</v>
      </c>
      <c r="I30" s="76" t="s">
        <v>39</v>
      </c>
      <c r="J30" s="76" t="s">
        <v>39</v>
      </c>
      <c r="K30" s="76" t="s">
        <v>39</v>
      </c>
      <c r="L30" s="76" t="s">
        <v>39</v>
      </c>
      <c r="M30" s="112"/>
      <c r="N30" s="112"/>
    </row>
    <row r="31" spans="1:14" ht="21.75" customHeight="1" x14ac:dyDescent="0.25">
      <c r="A31" s="81"/>
      <c r="B31" s="94"/>
      <c r="C31" s="94"/>
      <c r="D31" s="94"/>
      <c r="E31" s="113"/>
      <c r="F31" s="94"/>
      <c r="G31" s="21" t="s">
        <v>73</v>
      </c>
      <c r="H31" s="76" t="s">
        <v>39</v>
      </c>
      <c r="I31" s="76" t="s">
        <v>39</v>
      </c>
      <c r="J31" s="76" t="s">
        <v>39</v>
      </c>
      <c r="K31" s="76" t="s">
        <v>39</v>
      </c>
      <c r="L31" s="76" t="s">
        <v>39</v>
      </c>
      <c r="M31" s="112"/>
      <c r="N31" s="112"/>
    </row>
    <row r="32" spans="1:14" ht="21.75" customHeight="1" x14ac:dyDescent="0.25">
      <c r="A32" s="81"/>
      <c r="B32" s="94"/>
      <c r="C32" s="94"/>
      <c r="D32" s="94"/>
      <c r="E32" s="113"/>
      <c r="F32" s="94"/>
      <c r="G32" s="21" t="s">
        <v>74</v>
      </c>
      <c r="H32" s="76" t="s">
        <v>39</v>
      </c>
      <c r="I32" s="76" t="s">
        <v>39</v>
      </c>
      <c r="J32" s="76" t="s">
        <v>39</v>
      </c>
      <c r="K32" s="76" t="s">
        <v>39</v>
      </c>
      <c r="L32" s="76" t="s">
        <v>39</v>
      </c>
      <c r="M32" s="85"/>
      <c r="N32" s="85"/>
    </row>
    <row r="33" spans="1:24" ht="39" customHeight="1" x14ac:dyDescent="0.25">
      <c r="A33" s="82" t="s">
        <v>190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3"/>
    </row>
    <row r="34" spans="1:24" ht="15" customHeight="1" x14ac:dyDescent="0.25">
      <c r="A34" s="114" t="s">
        <v>165</v>
      </c>
      <c r="B34" s="115"/>
      <c r="C34" s="115"/>
      <c r="D34" s="115"/>
      <c r="E34" s="115"/>
      <c r="F34" s="128"/>
      <c r="G34" s="23" t="s">
        <v>0</v>
      </c>
      <c r="H34" s="52">
        <f>H35+H36+H37+H41</f>
        <v>0</v>
      </c>
      <c r="I34" s="52">
        <f t="shared" ref="I34:K34" si="2">I35+I36+I37+I41</f>
        <v>0</v>
      </c>
      <c r="J34" s="52">
        <v>0</v>
      </c>
      <c r="K34" s="52">
        <f t="shared" si="2"/>
        <v>0</v>
      </c>
      <c r="L34" s="52">
        <f>H34+I34+J34+K34</f>
        <v>0</v>
      </c>
      <c r="M34" s="133"/>
      <c r="N34" s="134"/>
    </row>
    <row r="35" spans="1:24" ht="21" customHeight="1" x14ac:dyDescent="0.25">
      <c r="A35" s="116"/>
      <c r="B35" s="117"/>
      <c r="C35" s="117"/>
      <c r="D35" s="117"/>
      <c r="E35" s="117"/>
      <c r="F35" s="129"/>
      <c r="G35" s="24" t="s">
        <v>3</v>
      </c>
      <c r="H35" s="52">
        <f t="shared" ref="H35:K41" si="3">H43+H51+H59+H67+H75</f>
        <v>0</v>
      </c>
      <c r="I35" s="52">
        <f t="shared" si="3"/>
        <v>0</v>
      </c>
      <c r="J35" s="52">
        <f t="shared" si="3"/>
        <v>0</v>
      </c>
      <c r="K35" s="52">
        <f t="shared" si="3"/>
        <v>0</v>
      </c>
      <c r="L35" s="52">
        <f t="shared" ref="L35:L41" si="4">H35+I35+J35+K35</f>
        <v>0</v>
      </c>
      <c r="M35" s="133"/>
      <c r="N35" s="134"/>
    </row>
    <row r="36" spans="1:24" ht="24.75" customHeight="1" x14ac:dyDescent="0.25">
      <c r="A36" s="116"/>
      <c r="B36" s="117"/>
      <c r="C36" s="117"/>
      <c r="D36" s="117"/>
      <c r="E36" s="117"/>
      <c r="F36" s="129"/>
      <c r="G36" s="24" t="s">
        <v>4</v>
      </c>
      <c r="H36" s="52">
        <f t="shared" si="3"/>
        <v>0</v>
      </c>
      <c r="I36" s="52">
        <f t="shared" si="3"/>
        <v>0</v>
      </c>
      <c r="J36" s="52">
        <f t="shared" si="3"/>
        <v>0</v>
      </c>
      <c r="K36" s="52">
        <f t="shared" si="3"/>
        <v>0</v>
      </c>
      <c r="L36" s="52">
        <f t="shared" si="4"/>
        <v>0</v>
      </c>
      <c r="M36" s="133"/>
      <c r="N36" s="134"/>
    </row>
    <row r="37" spans="1:24" ht="25.5" customHeight="1" x14ac:dyDescent="0.25">
      <c r="A37" s="116"/>
      <c r="B37" s="117"/>
      <c r="C37" s="117"/>
      <c r="D37" s="117"/>
      <c r="E37" s="117"/>
      <c r="F37" s="129"/>
      <c r="G37" s="24" t="s">
        <v>5</v>
      </c>
      <c r="H37" s="52">
        <f t="shared" si="3"/>
        <v>0</v>
      </c>
      <c r="I37" s="52">
        <f t="shared" si="3"/>
        <v>0</v>
      </c>
      <c r="J37" s="52">
        <f t="shared" si="3"/>
        <v>0</v>
      </c>
      <c r="K37" s="52">
        <f t="shared" si="3"/>
        <v>0</v>
      </c>
      <c r="L37" s="52">
        <f t="shared" si="4"/>
        <v>0</v>
      </c>
      <c r="M37" s="133"/>
      <c r="N37" s="134"/>
    </row>
    <row r="38" spans="1:24" ht="57" customHeight="1" x14ac:dyDescent="0.25">
      <c r="A38" s="116"/>
      <c r="B38" s="117"/>
      <c r="C38" s="117"/>
      <c r="D38" s="117"/>
      <c r="E38" s="117"/>
      <c r="F38" s="129"/>
      <c r="G38" s="21" t="s">
        <v>71</v>
      </c>
      <c r="H38" s="52">
        <f t="shared" si="3"/>
        <v>0</v>
      </c>
      <c r="I38" s="52">
        <f t="shared" si="3"/>
        <v>0</v>
      </c>
      <c r="J38" s="52">
        <f t="shared" si="3"/>
        <v>0</v>
      </c>
      <c r="K38" s="52">
        <f t="shared" si="3"/>
        <v>0</v>
      </c>
      <c r="L38" s="52">
        <f t="shared" si="4"/>
        <v>0</v>
      </c>
      <c r="M38" s="133"/>
      <c r="N38" s="134"/>
    </row>
    <row r="39" spans="1:24" ht="39.75" customHeight="1" x14ac:dyDescent="0.25">
      <c r="A39" s="116"/>
      <c r="B39" s="117"/>
      <c r="C39" s="117"/>
      <c r="D39" s="117"/>
      <c r="E39" s="117"/>
      <c r="F39" s="129"/>
      <c r="G39" s="21" t="s">
        <v>72</v>
      </c>
      <c r="H39" s="52">
        <f t="shared" si="3"/>
        <v>0</v>
      </c>
      <c r="I39" s="52">
        <f t="shared" si="3"/>
        <v>0</v>
      </c>
      <c r="J39" s="52">
        <f t="shared" si="3"/>
        <v>0</v>
      </c>
      <c r="K39" s="52">
        <f t="shared" si="3"/>
        <v>0</v>
      </c>
      <c r="L39" s="52">
        <f t="shared" si="4"/>
        <v>0</v>
      </c>
      <c r="M39" s="133"/>
      <c r="N39" s="134"/>
    </row>
    <row r="40" spans="1:24" ht="25.5" customHeight="1" x14ac:dyDescent="0.25">
      <c r="A40" s="116"/>
      <c r="B40" s="117"/>
      <c r="C40" s="117"/>
      <c r="D40" s="117"/>
      <c r="E40" s="117"/>
      <c r="F40" s="129"/>
      <c r="G40" s="21" t="s">
        <v>73</v>
      </c>
      <c r="H40" s="52">
        <f t="shared" si="3"/>
        <v>0</v>
      </c>
      <c r="I40" s="52">
        <f t="shared" si="3"/>
        <v>0</v>
      </c>
      <c r="J40" s="52">
        <f t="shared" si="3"/>
        <v>0</v>
      </c>
      <c r="K40" s="52">
        <f t="shared" si="3"/>
        <v>0</v>
      </c>
      <c r="L40" s="52">
        <f t="shared" si="4"/>
        <v>0</v>
      </c>
      <c r="M40" s="133"/>
      <c r="N40" s="134"/>
    </row>
    <row r="41" spans="1:24" ht="25.5" customHeight="1" x14ac:dyDescent="0.25">
      <c r="A41" s="118"/>
      <c r="B41" s="119"/>
      <c r="C41" s="119"/>
      <c r="D41" s="119"/>
      <c r="E41" s="119"/>
      <c r="F41" s="130"/>
      <c r="G41" s="21" t="s">
        <v>74</v>
      </c>
      <c r="H41" s="52">
        <f t="shared" si="3"/>
        <v>0</v>
      </c>
      <c r="I41" s="52">
        <f t="shared" si="3"/>
        <v>0</v>
      </c>
      <c r="J41" s="52">
        <f t="shared" si="3"/>
        <v>0</v>
      </c>
      <c r="K41" s="52">
        <f t="shared" si="3"/>
        <v>0</v>
      </c>
      <c r="L41" s="52">
        <f t="shared" si="4"/>
        <v>0</v>
      </c>
      <c r="M41" s="133"/>
      <c r="N41" s="134"/>
    </row>
    <row r="42" spans="1:24" ht="24.75" customHeight="1" x14ac:dyDescent="0.25">
      <c r="A42" s="123" t="s">
        <v>21</v>
      </c>
      <c r="B42" s="123" t="s">
        <v>80</v>
      </c>
      <c r="C42" s="123" t="s">
        <v>81</v>
      </c>
      <c r="D42" s="123" t="s">
        <v>197</v>
      </c>
      <c r="E42" s="135">
        <v>295</v>
      </c>
      <c r="F42" s="132">
        <f>295-65</f>
        <v>230</v>
      </c>
      <c r="G42" s="23" t="s">
        <v>0</v>
      </c>
      <c r="H42" s="64">
        <f>SUM(H43:H49)</f>
        <v>0</v>
      </c>
      <c r="I42" s="64">
        <f>SUM(I43:I49)</f>
        <v>0</v>
      </c>
      <c r="J42" s="64">
        <f>SUM(J43:J49)</f>
        <v>0</v>
      </c>
      <c r="K42" s="64"/>
      <c r="L42" s="64"/>
      <c r="M42" s="123" t="s">
        <v>96</v>
      </c>
      <c r="N42" s="123" t="s">
        <v>39</v>
      </c>
      <c r="O42" s="25"/>
    </row>
    <row r="43" spans="1:24" x14ac:dyDescent="0.25">
      <c r="A43" s="123"/>
      <c r="B43" s="123"/>
      <c r="C43" s="123"/>
      <c r="D43" s="123"/>
      <c r="E43" s="135"/>
      <c r="F43" s="132"/>
      <c r="G43" s="24" t="s">
        <v>3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123"/>
      <c r="N43" s="123"/>
    </row>
    <row r="44" spans="1:24" ht="30.75" customHeight="1" x14ac:dyDescent="0.25">
      <c r="A44" s="123"/>
      <c r="B44" s="123"/>
      <c r="C44" s="123"/>
      <c r="D44" s="123"/>
      <c r="E44" s="135"/>
      <c r="F44" s="132"/>
      <c r="G44" s="24" t="s">
        <v>4</v>
      </c>
      <c r="H44" s="56">
        <v>0</v>
      </c>
      <c r="I44" s="56">
        <v>0</v>
      </c>
      <c r="J44" s="56">
        <v>0</v>
      </c>
      <c r="K44" s="56">
        <v>0</v>
      </c>
      <c r="L44" s="56">
        <v>0</v>
      </c>
      <c r="M44" s="123"/>
      <c r="N44" s="123"/>
    </row>
    <row r="45" spans="1:24" ht="22.5" customHeight="1" x14ac:dyDescent="0.25">
      <c r="A45" s="123"/>
      <c r="B45" s="123"/>
      <c r="C45" s="123"/>
      <c r="D45" s="123"/>
      <c r="E45" s="135"/>
      <c r="F45" s="132"/>
      <c r="G45" s="24" t="s">
        <v>5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123"/>
      <c r="N45" s="123"/>
    </row>
    <row r="46" spans="1:24" ht="59.25" customHeight="1" x14ac:dyDescent="0.25">
      <c r="A46" s="123"/>
      <c r="B46" s="123"/>
      <c r="C46" s="123"/>
      <c r="D46" s="123"/>
      <c r="E46" s="135"/>
      <c r="F46" s="132"/>
      <c r="G46" s="21" t="s">
        <v>71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123"/>
      <c r="N46" s="123"/>
      <c r="P46" s="11"/>
      <c r="Q46" s="11"/>
      <c r="R46" s="11"/>
      <c r="S46" s="11"/>
      <c r="T46" s="11"/>
      <c r="U46" s="11"/>
      <c r="V46" s="11"/>
      <c r="W46" s="11"/>
      <c r="X46" s="11"/>
    </row>
    <row r="47" spans="1:24" ht="30" customHeight="1" x14ac:dyDescent="0.25">
      <c r="A47" s="123"/>
      <c r="B47" s="123"/>
      <c r="C47" s="123"/>
      <c r="D47" s="123"/>
      <c r="E47" s="135"/>
      <c r="F47" s="132"/>
      <c r="G47" s="21" t="s">
        <v>72</v>
      </c>
      <c r="H47" s="53">
        <v>0</v>
      </c>
      <c r="I47" s="53">
        <v>0</v>
      </c>
      <c r="J47" s="53">
        <v>0</v>
      </c>
      <c r="K47" s="53">
        <v>0</v>
      </c>
      <c r="L47" s="53">
        <v>0</v>
      </c>
      <c r="M47" s="123"/>
      <c r="N47" s="123"/>
      <c r="P47" s="11"/>
      <c r="Q47" s="11"/>
      <c r="R47" s="11"/>
      <c r="S47" s="11"/>
      <c r="T47" s="11"/>
      <c r="U47" s="11"/>
      <c r="V47" s="11"/>
      <c r="W47" s="11"/>
      <c r="X47" s="11"/>
    </row>
    <row r="48" spans="1:24" ht="17.25" customHeight="1" x14ac:dyDescent="0.25">
      <c r="A48" s="123"/>
      <c r="B48" s="123"/>
      <c r="C48" s="123"/>
      <c r="D48" s="123"/>
      <c r="E48" s="135"/>
      <c r="F48" s="132"/>
      <c r="G48" s="21" t="s">
        <v>73</v>
      </c>
      <c r="H48" s="53">
        <v>0</v>
      </c>
      <c r="I48" s="53">
        <v>0</v>
      </c>
      <c r="J48" s="53">
        <v>0</v>
      </c>
      <c r="K48" s="53">
        <v>0</v>
      </c>
      <c r="L48" s="53">
        <v>0</v>
      </c>
      <c r="M48" s="123"/>
      <c r="N48" s="123"/>
      <c r="P48" s="11"/>
      <c r="Q48" s="11"/>
      <c r="R48" s="11"/>
      <c r="S48" s="11"/>
      <c r="T48" s="11"/>
      <c r="U48" s="11"/>
      <c r="V48" s="11"/>
      <c r="W48" s="11"/>
      <c r="X48" s="11"/>
    </row>
    <row r="49" spans="1:24" ht="15" customHeight="1" x14ac:dyDescent="0.25">
      <c r="A49" s="123"/>
      <c r="B49" s="123"/>
      <c r="C49" s="123"/>
      <c r="D49" s="123"/>
      <c r="E49" s="135"/>
      <c r="F49" s="132"/>
      <c r="G49" s="21" t="s">
        <v>74</v>
      </c>
      <c r="H49" s="53">
        <v>0</v>
      </c>
      <c r="I49" s="53">
        <v>0</v>
      </c>
      <c r="J49" s="53">
        <v>0</v>
      </c>
      <c r="K49" s="53">
        <v>0</v>
      </c>
      <c r="L49" s="53">
        <v>0</v>
      </c>
      <c r="M49" s="123"/>
      <c r="N49" s="123"/>
      <c r="O49" s="26"/>
      <c r="P49" s="11"/>
      <c r="Q49" s="11"/>
      <c r="R49" s="11"/>
      <c r="S49" s="11"/>
      <c r="T49" s="11"/>
      <c r="U49" s="11"/>
      <c r="V49" s="11"/>
      <c r="W49" s="11"/>
      <c r="X49" s="11"/>
    </row>
    <row r="50" spans="1:24" ht="26.25" customHeight="1" x14ac:dyDescent="0.25">
      <c r="A50" s="92" t="s">
        <v>22</v>
      </c>
      <c r="B50" s="81" t="s">
        <v>82</v>
      </c>
      <c r="C50" s="81" t="s">
        <v>83</v>
      </c>
      <c r="D50" s="81" t="s">
        <v>84</v>
      </c>
      <c r="E50" s="124">
        <v>330000</v>
      </c>
      <c r="F50" s="124">
        <f>E50</f>
        <v>330000</v>
      </c>
      <c r="G50" s="23" t="s">
        <v>0</v>
      </c>
      <c r="H50" s="53">
        <f>SUM(H51:H57)</f>
        <v>0</v>
      </c>
      <c r="I50" s="53">
        <f>SUM(I51:I57)</f>
        <v>0</v>
      </c>
      <c r="J50" s="53">
        <f>SUM(J51:J57)</f>
        <v>0</v>
      </c>
      <c r="K50" s="53">
        <f>SUM(K51:K57)</f>
        <v>0</v>
      </c>
      <c r="L50" s="53">
        <f>SUM(L51:L57)</f>
        <v>0</v>
      </c>
      <c r="M50" s="123" t="s">
        <v>96</v>
      </c>
      <c r="N50" s="123" t="s">
        <v>39</v>
      </c>
      <c r="P50" s="11"/>
      <c r="Q50" s="11"/>
      <c r="R50" s="11"/>
      <c r="S50" s="11"/>
      <c r="T50" s="11"/>
      <c r="U50" s="11"/>
      <c r="V50" s="11"/>
      <c r="W50" s="11"/>
      <c r="X50" s="11"/>
    </row>
    <row r="51" spans="1:24" ht="22.5" customHeight="1" x14ac:dyDescent="0.25">
      <c r="A51" s="92"/>
      <c r="B51" s="81"/>
      <c r="C51" s="81"/>
      <c r="D51" s="81"/>
      <c r="E51" s="121"/>
      <c r="F51" s="121"/>
      <c r="G51" s="24" t="s">
        <v>3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123"/>
      <c r="N51" s="123"/>
      <c r="P51" s="11"/>
      <c r="Q51" s="11"/>
      <c r="R51" s="11"/>
      <c r="S51" s="11"/>
      <c r="T51" s="11"/>
      <c r="U51" s="11"/>
      <c r="V51" s="11"/>
      <c r="W51" s="11"/>
      <c r="X51" s="11"/>
    </row>
    <row r="52" spans="1:24" ht="19.5" customHeight="1" x14ac:dyDescent="0.25">
      <c r="A52" s="92"/>
      <c r="B52" s="81"/>
      <c r="C52" s="81"/>
      <c r="D52" s="81"/>
      <c r="E52" s="121"/>
      <c r="F52" s="121"/>
      <c r="G52" s="24" t="s">
        <v>4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123"/>
      <c r="N52" s="123"/>
      <c r="P52" s="11"/>
      <c r="Q52" s="11"/>
      <c r="R52" s="11"/>
      <c r="S52" s="11"/>
      <c r="T52" s="11"/>
      <c r="U52" s="11"/>
      <c r="V52" s="11"/>
      <c r="W52" s="11"/>
      <c r="X52" s="11"/>
    </row>
    <row r="53" spans="1:24" x14ac:dyDescent="0.25">
      <c r="A53" s="92"/>
      <c r="B53" s="81"/>
      <c r="C53" s="81"/>
      <c r="D53" s="81"/>
      <c r="E53" s="121"/>
      <c r="F53" s="121"/>
      <c r="G53" s="24" t="s">
        <v>5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123"/>
      <c r="N53" s="123"/>
    </row>
    <row r="54" spans="1:24" ht="49.5" x14ac:dyDescent="0.25">
      <c r="A54" s="92"/>
      <c r="B54" s="81"/>
      <c r="C54" s="81"/>
      <c r="D54" s="81"/>
      <c r="E54" s="121"/>
      <c r="F54" s="121"/>
      <c r="G54" s="21" t="s">
        <v>71</v>
      </c>
      <c r="H54" s="53">
        <v>0</v>
      </c>
      <c r="I54" s="53">
        <v>0</v>
      </c>
      <c r="J54" s="53">
        <v>0</v>
      </c>
      <c r="K54" s="53">
        <v>0</v>
      </c>
      <c r="L54" s="53">
        <v>0</v>
      </c>
      <c r="M54" s="123"/>
      <c r="N54" s="123"/>
    </row>
    <row r="55" spans="1:24" ht="33" x14ac:dyDescent="0.25">
      <c r="A55" s="92"/>
      <c r="B55" s="81"/>
      <c r="C55" s="81"/>
      <c r="D55" s="81"/>
      <c r="E55" s="121"/>
      <c r="F55" s="121"/>
      <c r="G55" s="21" t="s">
        <v>72</v>
      </c>
      <c r="H55" s="53">
        <v>0</v>
      </c>
      <c r="I55" s="53">
        <v>0</v>
      </c>
      <c r="J55" s="53">
        <v>0</v>
      </c>
      <c r="K55" s="53">
        <v>0</v>
      </c>
      <c r="L55" s="53">
        <v>0</v>
      </c>
      <c r="M55" s="123"/>
      <c r="N55" s="123"/>
    </row>
    <row r="56" spans="1:24" x14ac:dyDescent="0.25">
      <c r="A56" s="92"/>
      <c r="B56" s="81"/>
      <c r="C56" s="81"/>
      <c r="D56" s="81"/>
      <c r="E56" s="121"/>
      <c r="F56" s="121"/>
      <c r="G56" s="21" t="s">
        <v>73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123"/>
      <c r="N56" s="123"/>
    </row>
    <row r="57" spans="1:24" x14ac:dyDescent="0.25">
      <c r="A57" s="92"/>
      <c r="B57" s="81"/>
      <c r="C57" s="81"/>
      <c r="D57" s="81"/>
      <c r="E57" s="122"/>
      <c r="F57" s="122"/>
      <c r="G57" s="21" t="s">
        <v>74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123"/>
      <c r="N57" s="123"/>
    </row>
    <row r="58" spans="1:24" ht="16.5" customHeight="1" x14ac:dyDescent="0.25">
      <c r="A58" s="120" t="s">
        <v>23</v>
      </c>
      <c r="B58" s="84" t="s">
        <v>120</v>
      </c>
      <c r="C58" s="81" t="s">
        <v>85</v>
      </c>
      <c r="D58" s="84" t="s">
        <v>86</v>
      </c>
      <c r="E58" s="125">
        <v>250000</v>
      </c>
      <c r="F58" s="125">
        <f>E58</f>
        <v>250000</v>
      </c>
      <c r="G58" s="23" t="s">
        <v>0</v>
      </c>
      <c r="H58" s="53">
        <f>H59+H60+H61+H62+H63+H64+H65</f>
        <v>0</v>
      </c>
      <c r="I58" s="53">
        <f>I59+I60+I61+I62+I63+I64+I65</f>
        <v>0</v>
      </c>
      <c r="J58" s="53">
        <f>J59+J60+J61+J62+J63+J64+J65</f>
        <v>0</v>
      </c>
      <c r="K58" s="53">
        <f>K59+K60+K61+K62+K63+K64+K65</f>
        <v>0</v>
      </c>
      <c r="L58" s="53">
        <f>L59+L60+L61+L62+L63+L64+L65</f>
        <v>0</v>
      </c>
      <c r="M58" s="123" t="s">
        <v>96</v>
      </c>
      <c r="N58" s="123" t="s">
        <v>39</v>
      </c>
    </row>
    <row r="59" spans="1:24" x14ac:dyDescent="0.25">
      <c r="A59" s="121"/>
      <c r="B59" s="112"/>
      <c r="C59" s="81"/>
      <c r="D59" s="112"/>
      <c r="E59" s="126"/>
      <c r="F59" s="126"/>
      <c r="G59" s="24" t="s">
        <v>3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123"/>
      <c r="N59" s="123"/>
    </row>
    <row r="60" spans="1:24" x14ac:dyDescent="0.25">
      <c r="A60" s="121"/>
      <c r="B60" s="112"/>
      <c r="C60" s="81"/>
      <c r="D60" s="112"/>
      <c r="E60" s="126"/>
      <c r="F60" s="126"/>
      <c r="G60" s="24" t="s">
        <v>4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123"/>
      <c r="N60" s="123"/>
    </row>
    <row r="61" spans="1:24" x14ac:dyDescent="0.25">
      <c r="A61" s="121"/>
      <c r="B61" s="112"/>
      <c r="C61" s="81"/>
      <c r="D61" s="112"/>
      <c r="E61" s="126"/>
      <c r="F61" s="126"/>
      <c r="G61" s="24" t="s">
        <v>5</v>
      </c>
      <c r="H61" s="53">
        <v>0</v>
      </c>
      <c r="I61" s="53">
        <v>0</v>
      </c>
      <c r="J61" s="53">
        <v>0</v>
      </c>
      <c r="K61" s="53">
        <v>0</v>
      </c>
      <c r="L61" s="53">
        <v>0</v>
      </c>
      <c r="M61" s="123"/>
      <c r="N61" s="123"/>
    </row>
    <row r="62" spans="1:24" ht="49.5" x14ac:dyDescent="0.25">
      <c r="A62" s="121"/>
      <c r="B62" s="112"/>
      <c r="C62" s="81"/>
      <c r="D62" s="112"/>
      <c r="E62" s="126"/>
      <c r="F62" s="126"/>
      <c r="G62" s="21" t="s">
        <v>71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123"/>
      <c r="N62" s="123"/>
    </row>
    <row r="63" spans="1:24" ht="33" x14ac:dyDescent="0.25">
      <c r="A63" s="121"/>
      <c r="B63" s="112"/>
      <c r="C63" s="81"/>
      <c r="D63" s="112"/>
      <c r="E63" s="126"/>
      <c r="F63" s="126"/>
      <c r="G63" s="21" t="s">
        <v>72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123"/>
      <c r="N63" s="123"/>
    </row>
    <row r="64" spans="1:24" x14ac:dyDescent="0.25">
      <c r="A64" s="121"/>
      <c r="B64" s="112"/>
      <c r="C64" s="81"/>
      <c r="D64" s="112"/>
      <c r="E64" s="126"/>
      <c r="F64" s="126"/>
      <c r="G64" s="21" t="s">
        <v>73</v>
      </c>
      <c r="H64" s="53">
        <v>0</v>
      </c>
      <c r="I64" s="53">
        <v>0</v>
      </c>
      <c r="J64" s="53">
        <v>0</v>
      </c>
      <c r="K64" s="53">
        <v>0</v>
      </c>
      <c r="L64" s="53">
        <v>0</v>
      </c>
      <c r="M64" s="123"/>
      <c r="N64" s="123"/>
    </row>
    <row r="65" spans="1:14" x14ac:dyDescent="0.25">
      <c r="A65" s="122"/>
      <c r="B65" s="85"/>
      <c r="C65" s="81"/>
      <c r="D65" s="85"/>
      <c r="E65" s="127"/>
      <c r="F65" s="127"/>
      <c r="G65" s="21" t="s">
        <v>74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123"/>
      <c r="N65" s="123"/>
    </row>
    <row r="66" spans="1:14" ht="16.5" customHeight="1" x14ac:dyDescent="0.25">
      <c r="A66" s="120" t="s">
        <v>24</v>
      </c>
      <c r="B66" s="84" t="s">
        <v>87</v>
      </c>
      <c r="C66" s="81" t="s">
        <v>85</v>
      </c>
      <c r="D66" s="84" t="s">
        <v>86</v>
      </c>
      <c r="E66" s="125">
        <v>250000</v>
      </c>
      <c r="F66" s="125">
        <v>250000</v>
      </c>
      <c r="G66" s="23" t="s">
        <v>0</v>
      </c>
      <c r="H66" s="53">
        <f>H67+H68+H69+H70+H71+H72+H73</f>
        <v>0</v>
      </c>
      <c r="I66" s="53">
        <f>I67+I68+I69+I70+I71+I72+I73</f>
        <v>0</v>
      </c>
      <c r="J66" s="53">
        <f>J67+J68+J69+J70+J71+J72+J73</f>
        <v>0</v>
      </c>
      <c r="K66" s="53">
        <f>K67+K68+K69+K70+K71+K72+K73</f>
        <v>0</v>
      </c>
      <c r="L66" s="53">
        <f>L67+L68+L69+L70+L71+L72+L73</f>
        <v>0</v>
      </c>
      <c r="M66" s="123" t="s">
        <v>96</v>
      </c>
      <c r="N66" s="123" t="s">
        <v>39</v>
      </c>
    </row>
    <row r="67" spans="1:14" x14ac:dyDescent="0.25">
      <c r="A67" s="121"/>
      <c r="B67" s="112"/>
      <c r="C67" s="81"/>
      <c r="D67" s="112"/>
      <c r="E67" s="126"/>
      <c r="F67" s="126"/>
      <c r="G67" s="24" t="s">
        <v>3</v>
      </c>
      <c r="H67" s="53">
        <v>0</v>
      </c>
      <c r="I67" s="53">
        <v>0</v>
      </c>
      <c r="J67" s="53">
        <v>0</v>
      </c>
      <c r="K67" s="53">
        <v>0</v>
      </c>
      <c r="L67" s="53">
        <v>0</v>
      </c>
      <c r="M67" s="123"/>
      <c r="N67" s="123"/>
    </row>
    <row r="68" spans="1:14" x14ac:dyDescent="0.25">
      <c r="A68" s="121"/>
      <c r="B68" s="112"/>
      <c r="C68" s="81"/>
      <c r="D68" s="112"/>
      <c r="E68" s="126"/>
      <c r="F68" s="126"/>
      <c r="G68" s="24" t="s">
        <v>4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123"/>
      <c r="N68" s="123"/>
    </row>
    <row r="69" spans="1:14" x14ac:dyDescent="0.25">
      <c r="A69" s="121"/>
      <c r="B69" s="112"/>
      <c r="C69" s="81"/>
      <c r="D69" s="112"/>
      <c r="E69" s="126"/>
      <c r="F69" s="126"/>
      <c r="G69" s="24" t="s">
        <v>5</v>
      </c>
      <c r="H69" s="53">
        <v>0</v>
      </c>
      <c r="I69" s="53">
        <v>0</v>
      </c>
      <c r="J69" s="53">
        <v>0</v>
      </c>
      <c r="K69" s="53">
        <v>0</v>
      </c>
      <c r="L69" s="53">
        <v>0</v>
      </c>
      <c r="M69" s="123"/>
      <c r="N69" s="123"/>
    </row>
    <row r="70" spans="1:14" ht="49.5" x14ac:dyDescent="0.25">
      <c r="A70" s="121"/>
      <c r="B70" s="112"/>
      <c r="C70" s="81"/>
      <c r="D70" s="112"/>
      <c r="E70" s="126"/>
      <c r="F70" s="126"/>
      <c r="G70" s="21" t="s">
        <v>71</v>
      </c>
      <c r="H70" s="53">
        <v>0</v>
      </c>
      <c r="I70" s="53">
        <v>0</v>
      </c>
      <c r="J70" s="53">
        <v>0</v>
      </c>
      <c r="K70" s="53">
        <v>0</v>
      </c>
      <c r="L70" s="53">
        <v>0</v>
      </c>
      <c r="M70" s="123"/>
      <c r="N70" s="123"/>
    </row>
    <row r="71" spans="1:14" ht="33" x14ac:dyDescent="0.25">
      <c r="A71" s="121"/>
      <c r="B71" s="112"/>
      <c r="C71" s="81"/>
      <c r="D71" s="112"/>
      <c r="E71" s="126"/>
      <c r="F71" s="126"/>
      <c r="G71" s="21" t="s">
        <v>72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123"/>
      <c r="N71" s="123"/>
    </row>
    <row r="72" spans="1:14" x14ac:dyDescent="0.25">
      <c r="A72" s="121"/>
      <c r="B72" s="112"/>
      <c r="C72" s="81"/>
      <c r="D72" s="112"/>
      <c r="E72" s="126"/>
      <c r="F72" s="126"/>
      <c r="G72" s="21" t="s">
        <v>73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123"/>
      <c r="N72" s="123"/>
    </row>
    <row r="73" spans="1:14" x14ac:dyDescent="0.25">
      <c r="A73" s="122"/>
      <c r="B73" s="85"/>
      <c r="C73" s="81"/>
      <c r="D73" s="85"/>
      <c r="E73" s="127"/>
      <c r="F73" s="127"/>
      <c r="G73" s="21" t="s">
        <v>74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123"/>
      <c r="N73" s="123"/>
    </row>
    <row r="74" spans="1:14" ht="16.5" customHeight="1" x14ac:dyDescent="0.25">
      <c r="A74" s="120" t="s">
        <v>25</v>
      </c>
      <c r="B74" s="84" t="s">
        <v>88</v>
      </c>
      <c r="C74" s="81" t="s">
        <v>85</v>
      </c>
      <c r="D74" s="84" t="s">
        <v>86</v>
      </c>
      <c r="E74" s="125">
        <v>250000</v>
      </c>
      <c r="F74" s="125">
        <v>250000</v>
      </c>
      <c r="G74" s="23" t="s">
        <v>0</v>
      </c>
      <c r="H74" s="53">
        <f>H75+H76+H77+H78+H79+H80+H81</f>
        <v>0</v>
      </c>
      <c r="I74" s="53">
        <f>I75+I76+I77+I78+I79+I80+I81</f>
        <v>0</v>
      </c>
      <c r="J74" s="53">
        <f>J75+J76+J77+J78+J79+J80+J81</f>
        <v>0</v>
      </c>
      <c r="K74" s="53">
        <f>K75+K76+K77+K78+K79+K80+K81</f>
        <v>0</v>
      </c>
      <c r="L74" s="53">
        <f>L75+L76+L77+L78+L79+L80+L81</f>
        <v>0</v>
      </c>
      <c r="M74" s="123" t="s">
        <v>96</v>
      </c>
      <c r="N74" s="123" t="s">
        <v>39</v>
      </c>
    </row>
    <row r="75" spans="1:14" x14ac:dyDescent="0.25">
      <c r="A75" s="121"/>
      <c r="B75" s="112"/>
      <c r="C75" s="81"/>
      <c r="D75" s="112"/>
      <c r="E75" s="126"/>
      <c r="F75" s="126"/>
      <c r="G75" s="24" t="s">
        <v>3</v>
      </c>
      <c r="H75" s="53">
        <v>0</v>
      </c>
      <c r="I75" s="53">
        <v>0</v>
      </c>
      <c r="J75" s="53">
        <v>0</v>
      </c>
      <c r="K75" s="53">
        <v>0</v>
      </c>
      <c r="L75" s="53">
        <v>0</v>
      </c>
      <c r="M75" s="123"/>
      <c r="N75" s="123"/>
    </row>
    <row r="76" spans="1:14" x14ac:dyDescent="0.25">
      <c r="A76" s="121"/>
      <c r="B76" s="112"/>
      <c r="C76" s="81"/>
      <c r="D76" s="112"/>
      <c r="E76" s="126"/>
      <c r="F76" s="126"/>
      <c r="G76" s="24" t="s">
        <v>4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123"/>
      <c r="N76" s="123"/>
    </row>
    <row r="77" spans="1:14" x14ac:dyDescent="0.25">
      <c r="A77" s="121"/>
      <c r="B77" s="112"/>
      <c r="C77" s="81"/>
      <c r="D77" s="112"/>
      <c r="E77" s="126"/>
      <c r="F77" s="126"/>
      <c r="G77" s="24" t="s">
        <v>5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123"/>
      <c r="N77" s="123"/>
    </row>
    <row r="78" spans="1:14" ht="49.5" x14ac:dyDescent="0.25">
      <c r="A78" s="121"/>
      <c r="B78" s="112"/>
      <c r="C78" s="81"/>
      <c r="D78" s="112"/>
      <c r="E78" s="126"/>
      <c r="F78" s="126"/>
      <c r="G78" s="21" t="s">
        <v>71</v>
      </c>
      <c r="H78" s="53">
        <v>0</v>
      </c>
      <c r="I78" s="53">
        <v>0</v>
      </c>
      <c r="J78" s="53">
        <v>0</v>
      </c>
      <c r="K78" s="53">
        <v>0</v>
      </c>
      <c r="L78" s="53">
        <v>0</v>
      </c>
      <c r="M78" s="123"/>
      <c r="N78" s="123"/>
    </row>
    <row r="79" spans="1:14" ht="33" x14ac:dyDescent="0.25">
      <c r="A79" s="121"/>
      <c r="B79" s="112"/>
      <c r="C79" s="81"/>
      <c r="D79" s="112"/>
      <c r="E79" s="126"/>
      <c r="F79" s="126"/>
      <c r="G79" s="21" t="s">
        <v>72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123"/>
      <c r="N79" s="123"/>
    </row>
    <row r="80" spans="1:14" x14ac:dyDescent="0.25">
      <c r="A80" s="121"/>
      <c r="B80" s="112"/>
      <c r="C80" s="81"/>
      <c r="D80" s="112"/>
      <c r="E80" s="126"/>
      <c r="F80" s="126"/>
      <c r="G80" s="21" t="s">
        <v>73</v>
      </c>
      <c r="H80" s="56">
        <v>0</v>
      </c>
      <c r="I80" s="56">
        <v>0</v>
      </c>
      <c r="J80" s="56">
        <v>0</v>
      </c>
      <c r="K80" s="56">
        <v>0</v>
      </c>
      <c r="L80" s="56">
        <v>0</v>
      </c>
      <c r="M80" s="123"/>
      <c r="N80" s="123"/>
    </row>
    <row r="81" spans="1:14" x14ac:dyDescent="0.25">
      <c r="A81" s="122"/>
      <c r="B81" s="85"/>
      <c r="C81" s="81"/>
      <c r="D81" s="85"/>
      <c r="E81" s="127"/>
      <c r="F81" s="127"/>
      <c r="G81" s="21" t="s">
        <v>74</v>
      </c>
      <c r="H81" s="56">
        <v>0</v>
      </c>
      <c r="I81" s="56">
        <v>0</v>
      </c>
      <c r="J81" s="56">
        <v>0</v>
      </c>
      <c r="K81" s="56">
        <v>0</v>
      </c>
      <c r="L81" s="56">
        <v>0</v>
      </c>
      <c r="M81" s="123"/>
      <c r="N81" s="123"/>
    </row>
    <row r="82" spans="1:14" x14ac:dyDescent="0.25">
      <c r="H82" s="54"/>
      <c r="I82" s="54"/>
      <c r="J82" s="54"/>
      <c r="K82" s="54"/>
      <c r="L82" s="54"/>
    </row>
    <row r="83" spans="1:14" x14ac:dyDescent="0.25">
      <c r="A83" s="34" t="s">
        <v>166</v>
      </c>
      <c r="H83" s="54"/>
      <c r="I83" s="54"/>
      <c r="J83" s="54"/>
      <c r="K83" s="54"/>
      <c r="L83" s="54"/>
    </row>
    <row r="84" spans="1:14" x14ac:dyDescent="0.25">
      <c r="H84" s="55"/>
      <c r="I84" s="55"/>
      <c r="J84" s="55"/>
      <c r="K84" s="55"/>
      <c r="L84" s="55"/>
    </row>
  </sheetData>
  <mergeCells count="70">
    <mergeCell ref="F42:F49"/>
    <mergeCell ref="M42:M49"/>
    <mergeCell ref="N42:N49"/>
    <mergeCell ref="A34:F41"/>
    <mergeCell ref="M34:M41"/>
    <mergeCell ref="N34:N41"/>
    <mergeCell ref="A42:A49"/>
    <mergeCell ref="B42:B49"/>
    <mergeCell ref="C42:C49"/>
    <mergeCell ref="D42:D49"/>
    <mergeCell ref="E42:E49"/>
    <mergeCell ref="A16:N16"/>
    <mergeCell ref="A3:N3"/>
    <mergeCell ref="A5:A6"/>
    <mergeCell ref="B5:B6"/>
    <mergeCell ref="C5:C6"/>
    <mergeCell ref="D5:D6"/>
    <mergeCell ref="E5:E6"/>
    <mergeCell ref="F5:F6"/>
    <mergeCell ref="G5:G6"/>
    <mergeCell ref="H5:J5"/>
    <mergeCell ref="M5:M6"/>
    <mergeCell ref="N5:N6"/>
    <mergeCell ref="A8:F15"/>
    <mergeCell ref="M8:M15"/>
    <mergeCell ref="N8:N15"/>
    <mergeCell ref="N74:N81"/>
    <mergeCell ref="E50:E57"/>
    <mergeCell ref="F50:F57"/>
    <mergeCell ref="M58:M65"/>
    <mergeCell ref="N58:N65"/>
    <mergeCell ref="F58:F65"/>
    <mergeCell ref="F66:F73"/>
    <mergeCell ref="M66:M73"/>
    <mergeCell ref="N66:N73"/>
    <mergeCell ref="M50:M57"/>
    <mergeCell ref="N50:N57"/>
    <mergeCell ref="E58:E65"/>
    <mergeCell ref="E74:E81"/>
    <mergeCell ref="E66:E73"/>
    <mergeCell ref="F74:F81"/>
    <mergeCell ref="M74:M81"/>
    <mergeCell ref="A50:A57"/>
    <mergeCell ref="B50:B57"/>
    <mergeCell ref="C50:C57"/>
    <mergeCell ref="D50:D57"/>
    <mergeCell ref="A74:A81"/>
    <mergeCell ref="B58:B65"/>
    <mergeCell ref="C58:C65"/>
    <mergeCell ref="D58:D65"/>
    <mergeCell ref="A58:A65"/>
    <mergeCell ref="A66:A73"/>
    <mergeCell ref="B74:B81"/>
    <mergeCell ref="C74:C81"/>
    <mergeCell ref="D74:D81"/>
    <mergeCell ref="B66:B73"/>
    <mergeCell ref="C66:C73"/>
    <mergeCell ref="D66:D73"/>
    <mergeCell ref="M25:M32"/>
    <mergeCell ref="N25:N32"/>
    <mergeCell ref="M17:M24"/>
    <mergeCell ref="N17:N24"/>
    <mergeCell ref="A33:N33"/>
    <mergeCell ref="B25:B32"/>
    <mergeCell ref="C25:C32"/>
    <mergeCell ref="D25:D32"/>
    <mergeCell ref="E25:E32"/>
    <mergeCell ref="F25:F32"/>
    <mergeCell ref="A17:F24"/>
    <mergeCell ref="A25:A32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1" manualBreakCount="1">
    <brk id="4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раздел 2</vt:lpstr>
      <vt:lpstr>раздел 3</vt:lpstr>
      <vt:lpstr>раздел 4</vt:lpstr>
      <vt:lpstr>раздел 5</vt:lpstr>
      <vt:lpstr>раздел 6</vt:lpstr>
      <vt:lpstr>раздел 7</vt:lpstr>
      <vt:lpstr>'раздел 2'!Область_печати</vt:lpstr>
      <vt:lpstr>'раздел 3'!Область_печати</vt:lpstr>
      <vt:lpstr>'раздел 4'!Область_печати</vt:lpstr>
      <vt:lpstr>'раздел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komkultur@mail.ru</cp:lastModifiedBy>
  <cp:lastPrinted>2024-12-03T03:52:16Z</cp:lastPrinted>
  <dcterms:created xsi:type="dcterms:W3CDTF">2015-06-05T18:19:34Z</dcterms:created>
  <dcterms:modified xsi:type="dcterms:W3CDTF">2024-12-24T04:13:18Z</dcterms:modified>
</cp:coreProperties>
</file>