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550" yWindow="375" windowWidth="25725" windowHeight="12660"/>
  </bookViews>
  <sheets>
    <sheet name="ПОЯСНИТЕЛЬНАЯ " sheetId="3" r:id="rId1"/>
    <sheet name="Лист1" sheetId="4" r:id="rId2"/>
  </sheets>
  <definedNames>
    <definedName name="_xlnm.Print_Area" localSheetId="0">'ПОЯСНИТЕЛЬНАЯ '!$A$1:$P$33</definedName>
  </definedNames>
  <calcPr calcId="162913" iterate="1"/>
</workbook>
</file>

<file path=xl/calcChain.xml><?xml version="1.0" encoding="utf-8"?>
<calcChain xmlns="http://schemas.openxmlformats.org/spreadsheetml/2006/main">
  <c r="E11" i="3" l="1"/>
  <c r="E12" i="3"/>
  <c r="F17" i="3" l="1"/>
  <c r="M29" i="3" l="1"/>
  <c r="N29" i="3"/>
  <c r="O29" i="3"/>
  <c r="M28" i="3"/>
  <c r="N28" i="3"/>
  <c r="N25" i="3" s="1"/>
  <c r="O28" i="3"/>
  <c r="M27" i="3"/>
  <c r="M25" i="3" s="1"/>
  <c r="N27" i="3"/>
  <c r="O27" i="3"/>
  <c r="O25" i="3" s="1"/>
  <c r="O12" i="3"/>
  <c r="E29" i="3" l="1"/>
  <c r="G29" i="3"/>
  <c r="H29" i="3"/>
  <c r="I29" i="3"/>
  <c r="J29" i="3"/>
  <c r="K29" i="3"/>
  <c r="L29" i="3"/>
  <c r="D29" i="3"/>
  <c r="F11" i="3"/>
  <c r="E16" i="3" l="1"/>
  <c r="D28" i="3" l="1"/>
  <c r="G28" i="3"/>
  <c r="H28" i="3"/>
  <c r="I28" i="3"/>
  <c r="J28" i="3"/>
  <c r="K28" i="3"/>
  <c r="L28" i="3"/>
  <c r="E28" i="3"/>
  <c r="G27" i="3" l="1"/>
  <c r="H27" i="3"/>
  <c r="I27" i="3"/>
  <c r="J27" i="3"/>
  <c r="K27" i="3"/>
  <c r="L27" i="3"/>
  <c r="E27" i="3"/>
  <c r="I25" i="3"/>
  <c r="G25" i="3"/>
  <c r="H25" i="3"/>
  <c r="K25" i="3"/>
  <c r="L25" i="3"/>
  <c r="J25" i="3" l="1"/>
  <c r="L12" i="3" l="1"/>
  <c r="I12" i="3"/>
  <c r="E9" i="3" l="1"/>
  <c r="F6" i="3"/>
  <c r="D27" i="3" l="1"/>
  <c r="F10" i="3"/>
  <c r="F12" i="3" l="1"/>
  <c r="F24" i="3"/>
  <c r="F20" i="3"/>
  <c r="F21" i="3"/>
  <c r="F22" i="3"/>
  <c r="F23" i="3"/>
  <c r="F8" i="3"/>
  <c r="F9" i="3"/>
  <c r="F13" i="3"/>
  <c r="F14" i="3"/>
  <c r="F27" i="3" s="1"/>
  <c r="F15" i="3"/>
  <c r="F16" i="3"/>
  <c r="F28" i="3" s="1"/>
  <c r="F29" i="3"/>
  <c r="E25" i="3" l="1"/>
  <c r="L17" i="3" l="1"/>
  <c r="I17" i="3"/>
  <c r="D25" i="3" l="1"/>
  <c r="F7" i="3"/>
  <c r="F19" i="3" l="1"/>
  <c r="F25" i="3" l="1"/>
</calcChain>
</file>

<file path=xl/comments1.xml><?xml version="1.0" encoding="utf-8"?>
<comments xmlns="http://schemas.openxmlformats.org/spreadsheetml/2006/main">
  <authors>
    <author>Автор</author>
  </authors>
  <commentList>
    <comment ref="A6" authorId="0" shapeId="0">
      <text>
        <r>
          <rPr>
            <sz val="9"/>
            <color indexed="81"/>
            <rFont val="Tahoma"/>
            <family val="2"/>
            <charset val="204"/>
          </rPr>
          <t>05.11Л.99990</t>
        </r>
        <r>
          <rPr>
            <sz val="11"/>
            <color indexed="81"/>
            <rFont val="Tahoma"/>
            <family val="2"/>
            <charset val="204"/>
          </rPr>
          <t xml:space="preserve">
</t>
        </r>
      </text>
    </comment>
    <comment ref="A7" authorId="0" shapeId="0">
      <text>
        <r>
          <rPr>
            <sz val="9"/>
            <color indexed="81"/>
            <rFont val="Tahoma"/>
            <family val="2"/>
            <charset val="204"/>
          </rPr>
          <t xml:space="preserve">05.11Ф.99990
</t>
        </r>
      </text>
    </comment>
    <comment ref="A9" authorId="0" shapeId="0">
      <text>
        <r>
          <rPr>
            <sz val="9"/>
            <color indexed="81"/>
            <rFont val="Tahoma"/>
            <family val="2"/>
            <charset val="204"/>
          </rPr>
          <t xml:space="preserve">05.102.99990
</t>
        </r>
      </text>
    </comment>
    <comment ref="A13" authorId="0" shapeId="0">
      <text>
        <r>
          <rPr>
            <sz val="9"/>
            <color indexed="81"/>
            <rFont val="Tahoma"/>
            <family val="2"/>
            <charset val="204"/>
          </rPr>
          <t>05.106.</t>
        </r>
      </text>
    </comment>
    <comment ref="A16" authorId="0" shapeId="0">
      <text>
        <r>
          <rPr>
            <sz val="9"/>
            <color indexed="81"/>
            <rFont val="Tahoma"/>
            <family val="2"/>
            <charset val="204"/>
          </rPr>
          <t xml:space="preserve">05.104.00590
05.104.99990
</t>
        </r>
      </text>
    </comment>
    <comment ref="A19" authorId="0" shapeId="0">
      <text>
        <r>
          <rPr>
            <sz val="9"/>
            <color indexed="81"/>
            <rFont val="Tahoma"/>
            <family val="2"/>
            <charset val="204"/>
          </rPr>
          <t>05.203.00590
05.203.99990</t>
        </r>
      </text>
    </comment>
    <comment ref="A21" authorId="0" shapeId="0">
      <text>
        <r>
          <rPr>
            <sz val="9"/>
            <color indexed="81"/>
            <rFont val="Tahoma"/>
            <family val="2"/>
            <charset val="204"/>
          </rPr>
          <t xml:space="preserve">05.204.82110
05.204.99990
05.204.S2110
</t>
        </r>
      </text>
    </comment>
    <comment ref="A24" authorId="0" shapeId="0">
      <text>
        <r>
          <rPr>
            <sz val="9"/>
            <color indexed="81"/>
            <rFont val="Tahoma"/>
            <family val="2"/>
            <charset val="204"/>
          </rPr>
          <t xml:space="preserve">05.301.
</t>
        </r>
      </text>
    </comment>
  </commentList>
</comments>
</file>

<file path=xl/sharedStrings.xml><?xml version="1.0" encoding="utf-8"?>
<sst xmlns="http://schemas.openxmlformats.org/spreadsheetml/2006/main" count="83" uniqueCount="44">
  <si>
    <t>Ответственный исполнитель</t>
  </si>
  <si>
    <t>Утверждено</t>
  </si>
  <si>
    <t>Вносимые изменения</t>
  </si>
  <si>
    <t>Сумма с учетом изменений</t>
  </si>
  <si>
    <t>Пояснение</t>
  </si>
  <si>
    <t>Источник финансирования</t>
  </si>
  <si>
    <t>Основное мероприятие программы</t>
  </si>
  <si>
    <t>местный бюджет</t>
  </si>
  <si>
    <t>бюджет автономного округа</t>
  </si>
  <si>
    <t>в том числе:</t>
  </si>
  <si>
    <t>Итого по программе:</t>
  </si>
  <si>
    <t>Подпрограмма I «Развитие массовой физической культуры и спорта, школьного спорта »</t>
  </si>
  <si>
    <t>Департамент культуры и спорта Нефтеюганского района</t>
  </si>
  <si>
    <t>иные источники</t>
  </si>
  <si>
    <t xml:space="preserve">2.1. Основное мероприятие: "Обеспечение деятельности (оказание услуг)  по  организации дополнительного образования детей и спортивной подготовки" (показатель 1 табл.1, показатели 1,3,7, табл.8)      </t>
  </si>
  <si>
    <t>исполнитель: Н.В.Шорина</t>
  </si>
  <si>
    <t>Подпрограмма II «Развитие детско-юношеского спорта»</t>
  </si>
  <si>
    <t>1.6. Основное мероприятие  "Обеспечение деятельности (оказание услуг) организация занятий физической культурой и спортом" (показатель 1 табл.1; показатели 1,2,3,4 табл.8)</t>
  </si>
  <si>
    <t>т 316-414</t>
  </si>
  <si>
    <t xml:space="preserve">2.2. Основное мероприятие: «Укрепление материально-технической базы учреждений спорта» (показатель 2 табл.1; показатели 1,2,3,4 табл.8;)   </t>
  </si>
  <si>
    <t>2024 год, тыс. руб.</t>
  </si>
  <si>
    <t>2025 год, тыс. руб.</t>
  </si>
  <si>
    <t>2026 год, тыс. руб.</t>
  </si>
  <si>
    <t>Проект Нефтеюганского района «Крепкое здоровье-крепкий район.» (показатели 1,2 табл.1)</t>
  </si>
  <si>
    <t xml:space="preserve"> 1.5. Основное мероприятие:          «Укрепление материально-технической базы учреждений спорта» (показатель 2 табл.1; показатели 1,2,3,4 табл.8) </t>
  </si>
  <si>
    <t>1.7. Основное мероприятие  "Развитие сети шаговой доступности"</t>
  </si>
  <si>
    <t xml:space="preserve">3.1. Основное мероприятие    "Единовременное денежное вознаграждение спортсменам (победителям и призерам), их личным тренерам, присвоение спортивных разрядов, квалификационных категорий спортивных судей"  </t>
  </si>
  <si>
    <t>без изменений</t>
  </si>
  <si>
    <r>
      <rPr>
        <b/>
        <sz val="14"/>
        <rFont val="Times New Roman"/>
        <family val="1"/>
        <charset val="204"/>
      </rPr>
      <t>Пояснительная записка</t>
    </r>
    <r>
      <rPr>
        <sz val="14"/>
        <rFont val="Times New Roman"/>
        <family val="1"/>
        <charset val="204"/>
      </rPr>
      <t xml:space="preserve">
О внесении изменений в постановление администрации Нефтеюганского района от 31.10.2022 № 2094-па-нпа  
«О муниципальной программе Нефтеюганского района «Развитие физической культуры и спорта»  
</t>
    </r>
    <r>
      <rPr>
        <i/>
        <sz val="14"/>
        <rFont val="Times New Roman"/>
        <family val="1"/>
        <charset val="204"/>
      </rPr>
      <t>(в редакции от 26.12.2023 № 1985-па-нпа О внесении изменений в постановление администрации Нефтеюганского района 
от 31.10.2022 № 2094-па-нпа «О муниципальной программе Нефтеюганского района «Развитие физической культуры и спорта»)</t>
    </r>
    <r>
      <rPr>
        <sz val="14"/>
        <rFont val="Times New Roman"/>
        <family val="1"/>
        <charset val="204"/>
      </rPr>
      <t xml:space="preserve">
</t>
    </r>
  </si>
  <si>
    <r>
      <rPr>
        <b/>
        <sz val="11"/>
        <rFont val="Times New Roman"/>
        <family val="1"/>
        <charset val="204"/>
      </rPr>
      <t>Увеличение на 84,6 тыс. руб.</t>
    </r>
    <r>
      <rPr>
        <sz val="11"/>
        <rFont val="Times New Roman"/>
        <family val="1"/>
        <charset val="204"/>
      </rPr>
      <t xml:space="preserve"> Внесение изменений в соответствии с Решение Думы Нефтеюганского района от 27.03.2024 №1019 «О внесении изменений в решение Думы Нефтеюганского района от 29.11.2023 № 964 «О бюджете Нефтеюганского района на 2024 год и плановый период 2025 и 2026 годов»
</t>
    </r>
    <r>
      <rPr>
        <b/>
        <sz val="11"/>
        <rFont val="Times New Roman"/>
        <family val="1"/>
        <charset val="204"/>
      </rPr>
      <t xml:space="preserve">
</t>
    </r>
  </si>
  <si>
    <r>
      <rPr>
        <b/>
        <sz val="11"/>
        <rFont val="Times New Roman"/>
        <family val="1"/>
        <charset val="204"/>
      </rPr>
      <t xml:space="preserve"> Увеличение на 3 900,0 тыс. руб.</t>
    </r>
    <r>
      <rPr>
        <sz val="11"/>
        <rFont val="Times New Roman"/>
        <family val="1"/>
        <charset val="204"/>
      </rPr>
      <t xml:space="preserve"> Внесение изменений в соответствии с Решение Думы Нефтеюганского района от 27.03.2024 №1019 «О внесении изменений в решение Думы Нефтеюганского района от 29.11.2023 № 964 «О бюджете Нефтеюганского района на 2024 год и плановый период 2025 и 2026 годов»</t>
    </r>
  </si>
  <si>
    <r>
      <rPr>
        <b/>
        <sz val="11"/>
        <rFont val="Times New Roman"/>
        <family val="1"/>
        <charset val="204"/>
      </rPr>
      <t xml:space="preserve">Увеличение на 6 971,96  тыс. руб. </t>
    </r>
    <r>
      <rPr>
        <sz val="11"/>
        <rFont val="Times New Roman"/>
        <family val="1"/>
        <charset val="204"/>
      </rPr>
      <t xml:space="preserve">Внесение изменений в соответствии с Решение Думы Нефтеюганского района от 27.03.2024 №1019 «О внесении изменений в решение Думы Нефтеюганского района от 29.11.2023 № 964 «О бюджете Нефтеюганского района на 2024 год и плановый период 2025 и 2026 годов»
</t>
    </r>
  </si>
  <si>
    <r>
      <rPr>
        <b/>
        <sz val="11"/>
        <rFont val="Times New Roman"/>
        <family val="1"/>
        <charset val="204"/>
      </rPr>
      <t>Увеличение на 600,0  тыс. руб</t>
    </r>
    <r>
      <rPr>
        <sz val="11"/>
        <rFont val="Times New Roman"/>
        <family val="1"/>
        <charset val="204"/>
      </rPr>
      <t>. Внесение изменений в соответствии с Решение Думы Нефтеюганского района от 27.03.2024 №1019 «О внесении изменений в решение Думы Нефтеюганского района от 29.11.2023 № 964 «О бюджете Нефтеюганского района на 2024 год и плановый период 2025 и 2026 годов»</t>
    </r>
  </si>
  <si>
    <t>Уменьшение иных источников, в связи с увеличением средств местного бюджета на проведение спартакиады трудящихся в рамках проекта «Крепкое здоровье-крепкий район»</t>
  </si>
  <si>
    <t>Проект Нефтеюганского района «Лыжероллерная трасса сп. Каркатеевы»</t>
  </si>
  <si>
    <t>Департамент строительства и жилищно-коммунального комплекса Нефтеюганского района</t>
  </si>
  <si>
    <r>
      <rPr>
        <b/>
        <sz val="11"/>
        <rFont val="Times New Roman"/>
        <family val="1"/>
        <charset val="204"/>
      </rPr>
      <t>Увеличение на 295,0</t>
    </r>
    <r>
      <rPr>
        <sz val="11"/>
        <rFont val="Times New Roman"/>
        <family val="1"/>
        <charset val="204"/>
      </rPr>
      <t xml:space="preserve"> тыс. руб. </t>
    </r>
    <r>
      <rPr>
        <sz val="11"/>
        <color rgb="FF0000CC"/>
        <rFont val="Times New Roman"/>
        <family val="1"/>
        <charset val="204"/>
      </rPr>
      <t>справка ДФ НР №  157 от 16.04.2024</t>
    </r>
  </si>
  <si>
    <r>
      <rPr>
        <b/>
        <sz val="11"/>
        <rFont val="Times New Roman"/>
        <family val="1"/>
        <charset val="204"/>
      </rPr>
      <t>Увеличение на 295,0 тыс. руб.</t>
    </r>
    <r>
      <rPr>
        <sz val="11"/>
        <rFont val="Times New Roman"/>
        <family val="1"/>
        <charset val="204"/>
      </rPr>
      <t xml:space="preserve"> Внесение изменений в соответствии с Решение Думы Нефтеюганского района от 27.03.2024 №1019 «О внесении изменений в решение Думы Нефтеюганского района от 29.11.2023 № 964 «О бюджете Нефтеюганского района на 2024 год и плановый период 2025 и 2026 годов»
</t>
    </r>
    <r>
      <rPr>
        <b/>
        <sz val="11"/>
        <rFont val="Times New Roman"/>
        <family val="1"/>
        <charset val="204"/>
      </rPr>
      <t>Уменьшение на 295,0 тыс. руб.</t>
    </r>
    <r>
      <rPr>
        <sz val="11"/>
        <rFont val="Times New Roman"/>
        <family val="1"/>
        <charset val="204"/>
      </rPr>
      <t xml:space="preserve"> </t>
    </r>
    <r>
      <rPr>
        <sz val="11"/>
        <color rgb="FF0000CC"/>
        <rFont val="Times New Roman"/>
        <family val="1"/>
        <charset val="204"/>
      </rPr>
      <t>по справке ДФ НР от 16.04.2024 №157</t>
    </r>
    <r>
      <rPr>
        <sz val="11"/>
        <rFont val="Times New Roman"/>
        <family val="1"/>
        <charset val="204"/>
      </rPr>
      <t xml:space="preserve"> на реализацию проекта Нефтеюганского района "Лыжероллерная трасса"
</t>
    </r>
    <r>
      <rPr>
        <sz val="11"/>
        <color rgb="FFFF0000"/>
        <rFont val="Times New Roman"/>
        <family val="1"/>
        <charset val="204"/>
      </rPr>
      <t/>
    </r>
  </si>
  <si>
    <r>
      <rPr>
        <b/>
        <sz val="11"/>
        <rFont val="Times New Roman"/>
        <family val="1"/>
        <charset val="204"/>
      </rPr>
      <t>Уменьшение на 20 001,833 тыс. руб.</t>
    </r>
    <r>
      <rPr>
        <sz val="11"/>
        <rFont val="Times New Roman"/>
        <family val="1"/>
        <charset val="204"/>
      </rPr>
      <t xml:space="preserve"> Внесение изменений в соответствии с Решение Думы Нефтеюганского района от 27.03.2024 №1019 «О внесении изменений в решение Думы Нефтеюганского района от 29.11.2023 № 964 «О бюджете Нефтеюганского района на 2024 год и плановый период 2025 и 2026 годов»;
</t>
    </r>
    <r>
      <rPr>
        <b/>
        <sz val="11"/>
        <rFont val="Times New Roman"/>
        <family val="1"/>
        <charset val="204"/>
      </rPr>
      <t xml:space="preserve">Уменьшение на 293,0 </t>
    </r>
    <r>
      <rPr>
        <sz val="11"/>
        <rFont val="Times New Roman"/>
        <family val="1"/>
        <charset val="204"/>
      </rPr>
      <t>тыс. руб. МБТ Куть-Ях по Д/С№2 от 26.03.2024, с</t>
    </r>
    <r>
      <rPr>
        <sz val="11"/>
        <color rgb="FF0000CC"/>
        <rFont val="Times New Roman"/>
        <family val="1"/>
        <charset val="204"/>
      </rPr>
      <t xml:space="preserve">правка ДФ НР № 134  от 29.03.2024  
</t>
    </r>
    <r>
      <rPr>
        <sz val="11"/>
        <rFont val="Times New Roman"/>
        <family val="1"/>
        <charset val="204"/>
      </rPr>
      <t xml:space="preserve">
 </t>
    </r>
    <r>
      <rPr>
        <b/>
        <sz val="11"/>
        <rFont val="Times New Roman"/>
        <family val="1"/>
        <charset val="204"/>
      </rPr>
      <t xml:space="preserve">
</t>
    </r>
  </si>
  <si>
    <t>2027-2030 годы, тыс. руб.</t>
  </si>
  <si>
    <r>
      <rPr>
        <b/>
        <sz val="11"/>
        <rFont val="Times New Roman"/>
        <family val="1"/>
        <charset val="204"/>
      </rPr>
      <t>2024 год</t>
    </r>
    <r>
      <rPr>
        <sz val="11"/>
        <rFont val="Times New Roman"/>
        <family val="1"/>
        <charset val="204"/>
      </rPr>
      <t xml:space="preserve">
У</t>
    </r>
    <r>
      <rPr>
        <b/>
        <sz val="11"/>
        <rFont val="Times New Roman"/>
        <family val="1"/>
        <charset val="204"/>
      </rPr>
      <t>величение на  14 054,616 тыс. руб</t>
    </r>
    <r>
      <rPr>
        <sz val="11"/>
        <rFont val="Times New Roman"/>
        <family val="1"/>
        <charset val="204"/>
      </rPr>
      <t xml:space="preserve">. по Соглашению о сотрудничестве между Публичным акционерным обществом "Газпром нефть", ООО "Салым Петролеум Девелопмент" и Администрацией Нефтеюганского района от 25.12.2023:
</t>
    </r>
    <r>
      <rPr>
        <b/>
        <sz val="11"/>
        <rFont val="Times New Roman"/>
        <family val="1"/>
        <charset val="204"/>
      </rPr>
      <t>472,6 тыс. руб.</t>
    </r>
    <r>
      <rPr>
        <sz val="11"/>
        <rFont val="Times New Roman"/>
        <family val="1"/>
        <charset val="204"/>
      </rPr>
      <t xml:space="preserve"> по Договору пожертвования СПД с АНР (на ЦСК) от 14.03.2024 №MOS/24/0050 на модернизацию лыжной базы в сп.Салым;
</t>
    </r>
    <r>
      <rPr>
        <b/>
        <sz val="11"/>
        <rFont val="Times New Roman"/>
        <family val="1"/>
        <charset val="204"/>
      </rPr>
      <t>1 408,335 тыс. руб</t>
    </r>
    <r>
      <rPr>
        <sz val="11"/>
        <rFont val="Times New Roman"/>
        <family val="1"/>
        <charset val="204"/>
      </rPr>
      <t xml:space="preserve">. - по Договору пожертвования СПД с АНР (на ЦСК) от 14.03.2024 №MOS/24/0055 на реконструкцию помещений лыжной базы в спорткомплексе сп.Сентябрьский;
</t>
    </r>
    <r>
      <rPr>
        <b/>
        <sz val="11"/>
        <rFont val="Times New Roman"/>
        <family val="1"/>
        <charset val="204"/>
      </rPr>
      <t>12 173,681 тыс. руб</t>
    </r>
    <r>
      <rPr>
        <sz val="11"/>
        <rFont val="Times New Roman"/>
        <family val="1"/>
        <charset val="204"/>
      </rPr>
      <t xml:space="preserve">. - по Договору пожертвования с СПД с админ.сп.Куть-Ях от 14.03.2024 №MOS/24/0067 на ремонт кровли и чердачного перекрытия в спортивном комплексе сп.Куть-Ях 
</t>
    </r>
    <r>
      <rPr>
        <b/>
        <sz val="11"/>
        <rFont val="Times New Roman"/>
        <family val="1"/>
        <charset val="204"/>
      </rPr>
      <t/>
    </r>
  </si>
  <si>
    <r>
      <rPr>
        <b/>
        <sz val="11"/>
        <rFont val="Times New Roman"/>
        <family val="1"/>
        <charset val="204"/>
      </rPr>
      <t>Уменьшение</t>
    </r>
    <r>
      <rPr>
        <sz val="11"/>
        <rFont val="Times New Roman"/>
        <family val="1"/>
        <charset val="204"/>
      </rPr>
      <t xml:space="preserve"> иных источников по соисполнителю ДСиЖКК, в связи с переносом сроков строительства </t>
    </r>
    <r>
      <rPr>
        <b/>
        <sz val="11"/>
        <color rgb="FF0000CC"/>
        <rFont val="Times New Roman"/>
        <family val="1"/>
        <charset val="204"/>
      </rPr>
      <t>на период 2027-2029 годы:</t>
    </r>
    <r>
      <rPr>
        <sz val="11"/>
        <rFont val="Times New Roman"/>
        <family val="1"/>
        <charset val="204"/>
      </rPr>
      <t xml:space="preserve">
</t>
    </r>
    <r>
      <rPr>
        <b/>
        <sz val="11"/>
        <rFont val="Times New Roman"/>
        <family val="1"/>
        <charset val="204"/>
      </rPr>
      <t>2024 год</t>
    </r>
    <r>
      <rPr>
        <sz val="11"/>
        <rFont val="Times New Roman"/>
        <family val="1"/>
        <charset val="204"/>
      </rPr>
      <t xml:space="preserve"> 255 000,0 тыс. руб., в том числе: 250 000,0 тыс.руб. - ФОК Каркатеевы; 5 000,0 тыс. - ФОК Сентябьский (ПИР); 
12 500,0 тыс. - в связи с увеличением средств от СПД по Договору пожертвования от 14.03.2024 №MOS/24/0067 на ремонт кровли и чердачного перекрытия в спортивном комплексе сп.Куть-Ях , уменьшается первоначально запланированная  сумма на ремонт СК Куть-Ях;
</t>
    </r>
    <r>
      <rPr>
        <b/>
        <sz val="11"/>
        <rFont val="Times New Roman"/>
        <family val="1"/>
        <charset val="204"/>
      </rPr>
      <t>2025 год</t>
    </r>
    <r>
      <rPr>
        <sz val="11"/>
        <rFont val="Times New Roman"/>
        <family val="1"/>
        <charset val="204"/>
      </rPr>
      <t xml:space="preserve"> 100 000,0 тыс. руб. ФОК Сентябрьский
</t>
    </r>
    <r>
      <rPr>
        <b/>
        <sz val="11"/>
        <rFont val="Times New Roman"/>
        <family val="1"/>
        <charset val="204"/>
      </rPr>
      <t xml:space="preserve">2026 год </t>
    </r>
    <r>
      <rPr>
        <sz val="11"/>
        <rFont val="Times New Roman"/>
        <family val="1"/>
        <charset val="204"/>
      </rPr>
      <t xml:space="preserve">80 000,0 тыс. руб.ФОК Сентябрьский
</t>
    </r>
    <r>
      <rPr>
        <b/>
        <sz val="11"/>
        <rFont val="Times New Roman"/>
        <family val="1"/>
        <charset val="204"/>
      </rPr>
      <t>Увеличение иных источников 2027-2030 годы</t>
    </r>
    <r>
      <rPr>
        <sz val="11"/>
        <rFont val="Times New Roman"/>
        <family val="1"/>
        <charset val="204"/>
      </rPr>
      <t xml:space="preserve"> на 435,000 тыс. руб.</t>
    </r>
  </si>
  <si>
    <r>
      <rPr>
        <b/>
        <sz val="11"/>
        <rFont val="Times New Roman"/>
        <family val="1"/>
        <charset val="204"/>
      </rPr>
      <t>2024 год</t>
    </r>
    <r>
      <rPr>
        <sz val="11"/>
        <rFont val="Times New Roman"/>
        <family val="1"/>
        <charset val="204"/>
      </rPr>
      <t xml:space="preserve">
</t>
    </r>
    <r>
      <rPr>
        <b/>
        <sz val="11"/>
        <rFont val="Times New Roman"/>
        <family val="1"/>
        <charset val="204"/>
      </rPr>
      <t xml:space="preserve">Увеличение на 300,0 тыс. руб. </t>
    </r>
    <r>
      <rPr>
        <sz val="11"/>
        <rFont val="Times New Roman"/>
        <family val="1"/>
        <charset val="204"/>
      </rPr>
      <t>по Соглашению о сотрудничестве между Публичным акционерным обществом "Газпром нефть", ООО "Салым Петролеум Девелопмент" и Администрацией Нефтеюганского района от 25.12.2023:
Договор пожертвовования СПД с админ.Салым от 14.03.2024 №MOS/24/0048 на реализацию проекта – «Салымская парусная регата»: проведение соревнований по парусному спорту на озере Сырковый сор в сп.Салым</t>
    </r>
  </si>
  <si>
    <r>
      <t xml:space="preserve">Сумма с учетом изменений 
</t>
    </r>
    <r>
      <rPr>
        <b/>
        <sz val="12"/>
        <color rgb="FF0000CC"/>
        <rFont val="Times New Roman"/>
        <family val="1"/>
        <charset val="204"/>
      </rPr>
      <t>на 30.04.2024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</si>
</sst>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00"/>
    <numFmt numFmtId="165" formatCode="#,##0.00000_ ;[Red]\-#,##0.00000\ "/>
    <numFmt numFmtId="166" formatCode="0.00000"/>
    <numFmt numFmtId="167" formatCode="0.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color rgb="FF0000CC"/>
      <name val="Times New Roman"/>
      <family val="1"/>
      <charset val="204"/>
    </font>
    <font>
      <sz val="11"/>
      <color indexed="81"/>
      <name val="Tahoma"/>
      <family val="2"/>
      <charset val="204"/>
    </font>
    <font>
      <b/>
      <sz val="11"/>
      <color rgb="FF0000CC"/>
      <name val="Times New Roman"/>
      <family val="1"/>
      <charset val="204"/>
    </font>
    <font>
      <b/>
      <sz val="12"/>
      <color rgb="FF0000CC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47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/>
    <xf numFmtId="165" fontId="5" fillId="0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right"/>
    </xf>
    <xf numFmtId="165" fontId="5" fillId="0" borderId="0" xfId="0" applyNumberFormat="1" applyFont="1" applyFill="1"/>
    <xf numFmtId="0" fontId="5" fillId="0" borderId="0" xfId="0" applyFont="1" applyFill="1"/>
    <xf numFmtId="164" fontId="5" fillId="0" borderId="0" xfId="0" applyNumberFormat="1" applyFont="1" applyFill="1"/>
    <xf numFmtId="165" fontId="5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vertical="center" wrapText="1"/>
    </xf>
    <xf numFmtId="166" fontId="5" fillId="0" borderId="1" xfId="0" applyNumberFormat="1" applyFont="1" applyFill="1" applyBorder="1" applyAlignment="1">
      <alignment vertical="center"/>
    </xf>
    <xf numFmtId="166" fontId="5" fillId="0" borderId="2" xfId="0" applyNumberFormat="1" applyFont="1" applyFill="1" applyBorder="1" applyAlignment="1">
      <alignment vertical="center"/>
    </xf>
    <xf numFmtId="165" fontId="5" fillId="0" borderId="1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164" fontId="5" fillId="0" borderId="2" xfId="0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/>
    </xf>
    <xf numFmtId="166" fontId="5" fillId="0" borderId="1" xfId="0" applyNumberFormat="1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top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14" fontId="5" fillId="0" borderId="0" xfId="0" applyNumberFormat="1" applyFont="1" applyFill="1" applyAlignment="1">
      <alignment horizontal="left"/>
    </xf>
  </cellXfs>
  <cellStyles count="3">
    <cellStyle name="Обычный" xfId="0" builtinId="0"/>
    <cellStyle name="Обычный 2 4" xfId="1"/>
    <cellStyle name="Обычный 3" xfId="2"/>
  </cellStyles>
  <dxfs count="0"/>
  <tableStyles count="0" defaultTableStyle="TableStyleMedium2" defaultPivotStyle="PivotStyleMedium9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T51"/>
  <sheetViews>
    <sheetView tabSelected="1" zoomScaleNormal="100" workbookViewId="0">
      <selection activeCell="P12" sqref="P12"/>
    </sheetView>
  </sheetViews>
  <sheetFormatPr defaultRowHeight="15" x14ac:dyDescent="0.25"/>
  <cols>
    <col min="1" max="1" width="26.7109375" style="7" customWidth="1"/>
    <col min="2" max="2" width="21.140625" style="7" customWidth="1"/>
    <col min="3" max="3" width="12.28515625" style="7" customWidth="1"/>
    <col min="4" max="4" width="15.7109375" style="7" customWidth="1"/>
    <col min="5" max="5" width="18.140625" style="6" customWidth="1"/>
    <col min="6" max="7" width="15.7109375" style="6" customWidth="1"/>
    <col min="8" max="8" width="17.5703125" style="6" customWidth="1"/>
    <col min="9" max="11" width="15.7109375" style="6" customWidth="1"/>
    <col min="12" max="14" width="15.7109375" style="7" customWidth="1"/>
    <col min="15" max="15" width="18.42578125" style="7" customWidth="1"/>
    <col min="16" max="16" width="58.28515625" style="30" customWidth="1"/>
    <col min="17" max="17" width="18.140625" style="7" bestFit="1" customWidth="1"/>
    <col min="18" max="18" width="13.5703125" style="7" customWidth="1"/>
    <col min="19" max="19" width="9.140625" style="7"/>
    <col min="20" max="20" width="13.7109375" style="7" bestFit="1" customWidth="1"/>
    <col min="21" max="16384" width="9.140625" style="7"/>
  </cols>
  <sheetData>
    <row r="1" spans="1:20" ht="95.25" customHeight="1" x14ac:dyDescent="0.25">
      <c r="A1" s="42" t="s">
        <v>28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</row>
    <row r="2" spans="1:20" ht="17.25" customHeight="1" x14ac:dyDescent="0.25">
      <c r="D2" s="5"/>
    </row>
    <row r="3" spans="1:20" s="31" customFormat="1" ht="33" customHeight="1" x14ac:dyDescent="0.25">
      <c r="A3" s="40" t="s">
        <v>6</v>
      </c>
      <c r="B3" s="40" t="s">
        <v>0</v>
      </c>
      <c r="C3" s="40" t="s">
        <v>5</v>
      </c>
      <c r="D3" s="43" t="s">
        <v>20</v>
      </c>
      <c r="E3" s="44"/>
      <c r="F3" s="45"/>
      <c r="G3" s="43" t="s">
        <v>21</v>
      </c>
      <c r="H3" s="44"/>
      <c r="I3" s="45"/>
      <c r="J3" s="43" t="s">
        <v>22</v>
      </c>
      <c r="K3" s="44"/>
      <c r="L3" s="45"/>
      <c r="M3" s="43" t="s">
        <v>39</v>
      </c>
      <c r="N3" s="44"/>
      <c r="O3" s="45"/>
      <c r="P3" s="40" t="s">
        <v>4</v>
      </c>
    </row>
    <row r="4" spans="1:20" s="31" customFormat="1" ht="60.75" x14ac:dyDescent="0.25">
      <c r="A4" s="40"/>
      <c r="B4" s="40"/>
      <c r="C4" s="40"/>
      <c r="D4" s="29" t="s">
        <v>1</v>
      </c>
      <c r="E4" s="3" t="s">
        <v>2</v>
      </c>
      <c r="F4" s="29" t="s">
        <v>43</v>
      </c>
      <c r="G4" s="29" t="s">
        <v>1</v>
      </c>
      <c r="H4" s="3" t="s">
        <v>2</v>
      </c>
      <c r="I4" s="29" t="s">
        <v>3</v>
      </c>
      <c r="J4" s="29" t="s">
        <v>1</v>
      </c>
      <c r="K4" s="3" t="s">
        <v>2</v>
      </c>
      <c r="L4" s="29" t="s">
        <v>3</v>
      </c>
      <c r="M4" s="29" t="s">
        <v>1</v>
      </c>
      <c r="N4" s="3" t="s">
        <v>2</v>
      </c>
      <c r="O4" s="29" t="s">
        <v>3</v>
      </c>
      <c r="P4" s="40"/>
    </row>
    <row r="5" spans="1:20" x14ac:dyDescent="0.25">
      <c r="A5" s="41" t="s">
        <v>11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</row>
    <row r="6" spans="1:20" ht="92.25" customHeight="1" x14ac:dyDescent="0.25">
      <c r="A6" s="27" t="s">
        <v>34</v>
      </c>
      <c r="B6" s="27" t="s">
        <v>12</v>
      </c>
      <c r="C6" s="29" t="s">
        <v>7</v>
      </c>
      <c r="D6" s="32">
        <v>0</v>
      </c>
      <c r="E6" s="32">
        <v>295</v>
      </c>
      <c r="F6" s="32">
        <f>D6+E6</f>
        <v>295</v>
      </c>
      <c r="G6" s="33">
        <v>0</v>
      </c>
      <c r="H6" s="33">
        <v>0</v>
      </c>
      <c r="I6" s="33">
        <v>0</v>
      </c>
      <c r="J6" s="33">
        <v>0</v>
      </c>
      <c r="K6" s="33">
        <v>0</v>
      </c>
      <c r="L6" s="33">
        <v>0</v>
      </c>
      <c r="M6" s="33">
        <v>0</v>
      </c>
      <c r="N6" s="33">
        <v>0</v>
      </c>
      <c r="O6" s="33">
        <v>0</v>
      </c>
      <c r="P6" s="24" t="s">
        <v>36</v>
      </c>
    </row>
    <row r="7" spans="1:20" ht="96" customHeight="1" x14ac:dyDescent="0.25">
      <c r="A7" s="37" t="s">
        <v>23</v>
      </c>
      <c r="B7" s="37" t="s">
        <v>12</v>
      </c>
      <c r="C7" s="29" t="s">
        <v>7</v>
      </c>
      <c r="D7" s="3">
        <v>562</v>
      </c>
      <c r="E7" s="3">
        <v>84.6</v>
      </c>
      <c r="F7" s="3">
        <f>D7+E7</f>
        <v>646.6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20">
        <v>0</v>
      </c>
      <c r="M7" s="20">
        <v>0</v>
      </c>
      <c r="N7" s="20">
        <v>0</v>
      </c>
      <c r="O7" s="20">
        <v>0</v>
      </c>
      <c r="P7" s="24" t="s">
        <v>29</v>
      </c>
    </row>
    <row r="8" spans="1:20" ht="93" customHeight="1" x14ac:dyDescent="0.25">
      <c r="A8" s="39"/>
      <c r="B8" s="39"/>
      <c r="C8" s="29" t="s">
        <v>13</v>
      </c>
      <c r="D8" s="3">
        <v>287</v>
      </c>
      <c r="E8" s="3">
        <v>-287</v>
      </c>
      <c r="F8" s="3">
        <f t="shared" ref="F8:F16" si="0">D8+E8</f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20">
        <v>0</v>
      </c>
      <c r="M8" s="20">
        <v>0</v>
      </c>
      <c r="N8" s="20">
        <v>0</v>
      </c>
      <c r="O8" s="20">
        <v>0</v>
      </c>
      <c r="P8" s="24" t="s">
        <v>33</v>
      </c>
    </row>
    <row r="9" spans="1:20" ht="149.25" customHeight="1" x14ac:dyDescent="0.25">
      <c r="A9" s="37" t="s">
        <v>24</v>
      </c>
      <c r="B9" s="37" t="s">
        <v>12</v>
      </c>
      <c r="C9" s="27" t="s">
        <v>7</v>
      </c>
      <c r="D9" s="9">
        <v>0</v>
      </c>
      <c r="E9" s="9">
        <f>295-295</f>
        <v>0</v>
      </c>
      <c r="F9" s="3">
        <f t="shared" si="0"/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21">
        <v>0</v>
      </c>
      <c r="M9" s="21">
        <v>0</v>
      </c>
      <c r="N9" s="21">
        <v>0</v>
      </c>
      <c r="O9" s="21">
        <v>0</v>
      </c>
      <c r="P9" s="25" t="s">
        <v>37</v>
      </c>
    </row>
    <row r="10" spans="1:20" ht="104.25" customHeight="1" x14ac:dyDescent="0.25">
      <c r="A10" s="38"/>
      <c r="B10" s="38"/>
      <c r="C10" s="27" t="s">
        <v>8</v>
      </c>
      <c r="D10" s="9">
        <v>0</v>
      </c>
      <c r="E10" s="9">
        <v>3900</v>
      </c>
      <c r="F10" s="3">
        <f>D10+E10</f>
        <v>3900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21">
        <v>0</v>
      </c>
      <c r="M10" s="21">
        <v>0</v>
      </c>
      <c r="N10" s="21">
        <v>0</v>
      </c>
      <c r="O10" s="21">
        <v>0</v>
      </c>
      <c r="P10" s="25" t="s">
        <v>30</v>
      </c>
    </row>
    <row r="11" spans="1:20" ht="231" customHeight="1" x14ac:dyDescent="0.25">
      <c r="A11" s="38"/>
      <c r="B11" s="38"/>
      <c r="C11" s="27" t="s">
        <v>13</v>
      </c>
      <c r="D11" s="9">
        <v>18846.607899999999</v>
      </c>
      <c r="E11" s="9">
        <f>472.6+1408.335+12173.681</f>
        <v>14054.616</v>
      </c>
      <c r="F11" s="3">
        <f>D11+E11</f>
        <v>32901.223899999997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21">
        <v>0</v>
      </c>
      <c r="M11" s="21">
        <v>0</v>
      </c>
      <c r="N11" s="21">
        <v>0</v>
      </c>
      <c r="O11" s="21">
        <v>0</v>
      </c>
      <c r="P11" s="25" t="s">
        <v>40</v>
      </c>
    </row>
    <row r="12" spans="1:20" ht="218.25" customHeight="1" x14ac:dyDescent="0.25">
      <c r="A12" s="39"/>
      <c r="B12" s="29" t="s">
        <v>35</v>
      </c>
      <c r="C12" s="27" t="s">
        <v>13</v>
      </c>
      <c r="D12" s="9">
        <v>267500</v>
      </c>
      <c r="E12" s="9">
        <f>-250000+-5000-12500</f>
        <v>-267500</v>
      </c>
      <c r="F12" s="3">
        <f t="shared" si="0"/>
        <v>0</v>
      </c>
      <c r="G12" s="9">
        <v>100000</v>
      </c>
      <c r="H12" s="9">
        <v>-100000</v>
      </c>
      <c r="I12" s="9">
        <f>G12+H12</f>
        <v>0</v>
      </c>
      <c r="J12" s="9">
        <v>80000</v>
      </c>
      <c r="K12" s="9">
        <v>-80000</v>
      </c>
      <c r="L12" s="21">
        <f>J12+K12</f>
        <v>0</v>
      </c>
      <c r="M12" s="26">
        <v>645000</v>
      </c>
      <c r="N12" s="26">
        <v>435000</v>
      </c>
      <c r="O12" s="26">
        <f>M12+N12</f>
        <v>1080000</v>
      </c>
      <c r="P12" s="25" t="s">
        <v>41</v>
      </c>
    </row>
    <row r="13" spans="1:20" ht="104.25" customHeight="1" x14ac:dyDescent="0.25">
      <c r="A13" s="40" t="s">
        <v>25</v>
      </c>
      <c r="B13" s="40" t="s">
        <v>12</v>
      </c>
      <c r="C13" s="29" t="s">
        <v>7</v>
      </c>
      <c r="D13" s="3">
        <v>303.17500000000001</v>
      </c>
      <c r="E13" s="3">
        <v>0</v>
      </c>
      <c r="F13" s="3">
        <f t="shared" si="0"/>
        <v>303.17500000000001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20">
        <v>0</v>
      </c>
      <c r="M13" s="21">
        <v>0</v>
      </c>
      <c r="N13" s="21">
        <v>0</v>
      </c>
      <c r="O13" s="21">
        <v>0</v>
      </c>
      <c r="P13" s="12" t="s">
        <v>27</v>
      </c>
    </row>
    <row r="14" spans="1:20" ht="104.25" customHeight="1" x14ac:dyDescent="0.25">
      <c r="A14" s="40"/>
      <c r="B14" s="40"/>
      <c r="C14" s="29" t="s">
        <v>8</v>
      </c>
      <c r="D14" s="3">
        <v>1212.7</v>
      </c>
      <c r="E14" s="3">
        <v>0</v>
      </c>
      <c r="F14" s="3">
        <f t="shared" si="0"/>
        <v>1212.7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20">
        <v>0</v>
      </c>
      <c r="M14" s="21">
        <v>0</v>
      </c>
      <c r="N14" s="21">
        <v>0</v>
      </c>
      <c r="O14" s="21">
        <v>0</v>
      </c>
      <c r="P14" s="12" t="s">
        <v>27</v>
      </c>
    </row>
    <row r="15" spans="1:20" ht="104.25" customHeight="1" x14ac:dyDescent="0.25">
      <c r="A15" s="40"/>
      <c r="B15" s="40"/>
      <c r="C15" s="29" t="s">
        <v>13</v>
      </c>
      <c r="D15" s="3">
        <v>0</v>
      </c>
      <c r="E15" s="3">
        <v>0</v>
      </c>
      <c r="F15" s="3">
        <f t="shared" si="0"/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20">
        <v>0</v>
      </c>
      <c r="M15" s="21">
        <v>0</v>
      </c>
      <c r="N15" s="21">
        <v>0</v>
      </c>
      <c r="O15" s="21">
        <v>0</v>
      </c>
      <c r="P15" s="12" t="s">
        <v>27</v>
      </c>
    </row>
    <row r="16" spans="1:20" ht="177" customHeight="1" x14ac:dyDescent="0.25">
      <c r="A16" s="37" t="s">
        <v>17</v>
      </c>
      <c r="B16" s="37" t="s">
        <v>12</v>
      </c>
      <c r="C16" s="29" t="s">
        <v>7</v>
      </c>
      <c r="D16" s="3">
        <v>165083.95944000001</v>
      </c>
      <c r="E16" s="3">
        <f>-20001.833+-293</f>
        <v>-20294.832999999999</v>
      </c>
      <c r="F16" s="3">
        <f t="shared" si="0"/>
        <v>144789.12644000002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20">
        <v>0</v>
      </c>
      <c r="M16" s="21">
        <v>0</v>
      </c>
      <c r="N16" s="21">
        <v>0</v>
      </c>
      <c r="O16" s="21">
        <v>0</v>
      </c>
      <c r="P16" s="11" t="s">
        <v>38</v>
      </c>
      <c r="Q16" s="6"/>
      <c r="R16" s="6"/>
      <c r="T16" s="6"/>
    </row>
    <row r="17" spans="1:20" ht="132" customHeight="1" x14ac:dyDescent="0.25">
      <c r="A17" s="39"/>
      <c r="B17" s="39"/>
      <c r="C17" s="29" t="s">
        <v>13</v>
      </c>
      <c r="D17" s="3">
        <v>123033.9281</v>
      </c>
      <c r="E17" s="3">
        <v>300</v>
      </c>
      <c r="F17" s="3">
        <f>D17+E17</f>
        <v>123333.9281</v>
      </c>
      <c r="G17" s="3">
        <v>0</v>
      </c>
      <c r="H17" s="3">
        <v>0</v>
      </c>
      <c r="I17" s="3">
        <f>G17+H17</f>
        <v>0</v>
      </c>
      <c r="J17" s="3">
        <v>0</v>
      </c>
      <c r="K17" s="3">
        <v>0</v>
      </c>
      <c r="L17" s="22">
        <f>J17+K17</f>
        <v>0</v>
      </c>
      <c r="M17" s="21">
        <v>0</v>
      </c>
      <c r="N17" s="21">
        <v>0</v>
      </c>
      <c r="O17" s="21">
        <v>0</v>
      </c>
      <c r="P17" s="11" t="s">
        <v>42</v>
      </c>
      <c r="Q17" s="6"/>
      <c r="R17" s="6"/>
      <c r="T17" s="6"/>
    </row>
    <row r="18" spans="1:20" ht="18.75" customHeight="1" x14ac:dyDescent="0.25">
      <c r="A18" s="41" t="s">
        <v>16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</row>
    <row r="19" spans="1:20" ht="123.75" customHeight="1" x14ac:dyDescent="0.25">
      <c r="A19" s="37" t="s">
        <v>14</v>
      </c>
      <c r="B19" s="37" t="s">
        <v>12</v>
      </c>
      <c r="C19" s="29" t="s">
        <v>7</v>
      </c>
      <c r="D19" s="13">
        <v>61136.15</v>
      </c>
      <c r="E19" s="3">
        <v>-3906</v>
      </c>
      <c r="F19" s="13">
        <f>D19+E19</f>
        <v>57230.15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20">
        <v>0</v>
      </c>
      <c r="M19" s="20">
        <v>0</v>
      </c>
      <c r="N19" s="20">
        <v>0</v>
      </c>
      <c r="O19" s="20">
        <v>0</v>
      </c>
      <c r="P19" s="24" t="s">
        <v>31</v>
      </c>
      <c r="Q19" s="8"/>
    </row>
    <row r="20" spans="1:20" ht="116.25" customHeight="1" x14ac:dyDescent="0.25">
      <c r="A20" s="39"/>
      <c r="B20" s="39"/>
      <c r="C20" s="29" t="s">
        <v>13</v>
      </c>
      <c r="D20" s="13">
        <v>18326.2</v>
      </c>
      <c r="E20" s="3">
        <v>0</v>
      </c>
      <c r="F20" s="13">
        <f t="shared" ref="F20:F24" si="1">D20+E20</f>
        <v>18326.2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20">
        <v>0</v>
      </c>
      <c r="M20" s="20">
        <v>0</v>
      </c>
      <c r="N20" s="20">
        <v>0</v>
      </c>
      <c r="O20" s="20">
        <v>0</v>
      </c>
      <c r="P20" s="11" t="s">
        <v>27</v>
      </c>
      <c r="Q20" s="8"/>
    </row>
    <row r="21" spans="1:20" ht="116.25" customHeight="1" x14ac:dyDescent="0.25">
      <c r="A21" s="37" t="s">
        <v>19</v>
      </c>
      <c r="B21" s="37" t="s">
        <v>12</v>
      </c>
      <c r="C21" s="29" t="s">
        <v>7</v>
      </c>
      <c r="D21" s="13">
        <v>1509.9749999999999</v>
      </c>
      <c r="E21" s="3">
        <v>600</v>
      </c>
      <c r="F21" s="13">
        <f t="shared" si="1"/>
        <v>2109.9749999999999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20">
        <v>0</v>
      </c>
      <c r="M21" s="20">
        <v>0</v>
      </c>
      <c r="N21" s="20">
        <v>0</v>
      </c>
      <c r="O21" s="20">
        <v>0</v>
      </c>
      <c r="P21" s="24" t="s">
        <v>32</v>
      </c>
      <c r="Q21" s="8"/>
    </row>
    <row r="22" spans="1:20" ht="116.25" customHeight="1" x14ac:dyDescent="0.25">
      <c r="A22" s="38"/>
      <c r="B22" s="38"/>
      <c r="C22" s="29" t="s">
        <v>8</v>
      </c>
      <c r="D22" s="13">
        <v>6039.9</v>
      </c>
      <c r="E22" s="3">
        <v>0</v>
      </c>
      <c r="F22" s="13">
        <f t="shared" si="1"/>
        <v>6039.9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20">
        <v>0</v>
      </c>
      <c r="M22" s="20">
        <v>0</v>
      </c>
      <c r="N22" s="20">
        <v>0</v>
      </c>
      <c r="O22" s="20">
        <v>0</v>
      </c>
      <c r="P22" s="11" t="s">
        <v>27</v>
      </c>
      <c r="Q22" s="8"/>
    </row>
    <row r="23" spans="1:20" ht="123.75" customHeight="1" x14ac:dyDescent="0.25">
      <c r="A23" s="39"/>
      <c r="B23" s="39"/>
      <c r="C23" s="29" t="s">
        <v>13</v>
      </c>
      <c r="D23" s="13">
        <v>500</v>
      </c>
      <c r="E23" s="3">
        <v>0</v>
      </c>
      <c r="F23" s="13">
        <f t="shared" si="1"/>
        <v>500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20">
        <v>0</v>
      </c>
      <c r="M23" s="20">
        <v>0</v>
      </c>
      <c r="N23" s="20">
        <v>0</v>
      </c>
      <c r="O23" s="20">
        <v>0</v>
      </c>
      <c r="P23" s="11" t="s">
        <v>27</v>
      </c>
      <c r="Q23" s="8"/>
    </row>
    <row r="24" spans="1:20" ht="141.75" customHeight="1" x14ac:dyDescent="0.25">
      <c r="A24" s="28" t="s">
        <v>26</v>
      </c>
      <c r="B24" s="28" t="s">
        <v>12</v>
      </c>
      <c r="C24" s="29" t="s">
        <v>7</v>
      </c>
      <c r="D24" s="13">
        <v>180</v>
      </c>
      <c r="E24" s="3">
        <v>0</v>
      </c>
      <c r="F24" s="13">
        <f t="shared" si="1"/>
        <v>180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20">
        <v>0</v>
      </c>
      <c r="M24" s="20">
        <v>0</v>
      </c>
      <c r="N24" s="20">
        <v>0</v>
      </c>
      <c r="O24" s="20">
        <v>0</v>
      </c>
      <c r="P24" s="11" t="s">
        <v>27</v>
      </c>
      <c r="Q24" s="8"/>
    </row>
    <row r="25" spans="1:20" s="2" customFormat="1" ht="32.25" customHeight="1" x14ac:dyDescent="0.25">
      <c r="A25" s="14" t="s">
        <v>10</v>
      </c>
      <c r="B25" s="15"/>
      <c r="C25" s="14"/>
      <c r="D25" s="16">
        <f t="shared" ref="D25:O25" si="2">D27+D28+D29</f>
        <v>664521.59544000006</v>
      </c>
      <c r="E25" s="16">
        <f t="shared" si="2"/>
        <v>-272753.61699999997</v>
      </c>
      <c r="F25" s="16">
        <f t="shared" si="2"/>
        <v>391767.97844000004</v>
      </c>
      <c r="G25" s="16">
        <f t="shared" si="2"/>
        <v>100000</v>
      </c>
      <c r="H25" s="16">
        <f t="shared" si="2"/>
        <v>-100000</v>
      </c>
      <c r="I25" s="16">
        <f t="shared" si="2"/>
        <v>0</v>
      </c>
      <c r="J25" s="16">
        <f t="shared" si="2"/>
        <v>80000</v>
      </c>
      <c r="K25" s="16">
        <f t="shared" si="2"/>
        <v>-80000</v>
      </c>
      <c r="L25" s="23">
        <f t="shared" si="2"/>
        <v>0</v>
      </c>
      <c r="M25" s="23">
        <f t="shared" si="2"/>
        <v>645000</v>
      </c>
      <c r="N25" s="23">
        <f t="shared" si="2"/>
        <v>435000</v>
      </c>
      <c r="O25" s="23">
        <f t="shared" si="2"/>
        <v>1080000</v>
      </c>
      <c r="P25" s="10"/>
    </row>
    <row r="26" spans="1:20" s="2" customFormat="1" ht="21.75" customHeight="1" x14ac:dyDescent="0.25">
      <c r="A26" s="17" t="s">
        <v>9</v>
      </c>
      <c r="B26" s="18"/>
      <c r="C26" s="17"/>
      <c r="D26" s="19"/>
      <c r="E26" s="16"/>
      <c r="F26" s="16"/>
      <c r="G26" s="16"/>
      <c r="H26" s="16"/>
      <c r="I26" s="16"/>
      <c r="J26" s="16"/>
      <c r="K26" s="16"/>
      <c r="L26" s="19"/>
      <c r="M26" s="19"/>
      <c r="N26" s="19"/>
      <c r="O26" s="19"/>
      <c r="P26" s="1"/>
    </row>
    <row r="27" spans="1:20" s="2" customFormat="1" ht="29.25" customHeight="1" x14ac:dyDescent="0.25">
      <c r="A27" s="17" t="s">
        <v>8</v>
      </c>
      <c r="B27" s="18"/>
      <c r="C27" s="17"/>
      <c r="D27" s="19">
        <f>D14+D10+D22</f>
        <v>7252.5999999999995</v>
      </c>
      <c r="E27" s="19">
        <f t="shared" ref="E27:O27" si="3">E14+E10+E22</f>
        <v>3900</v>
      </c>
      <c r="F27" s="19">
        <f t="shared" si="3"/>
        <v>11152.599999999999</v>
      </c>
      <c r="G27" s="19">
        <f t="shared" si="3"/>
        <v>0</v>
      </c>
      <c r="H27" s="19">
        <f t="shared" si="3"/>
        <v>0</v>
      </c>
      <c r="I27" s="19">
        <f t="shared" si="3"/>
        <v>0</v>
      </c>
      <c r="J27" s="19">
        <f t="shared" si="3"/>
        <v>0</v>
      </c>
      <c r="K27" s="19">
        <f t="shared" si="3"/>
        <v>0</v>
      </c>
      <c r="L27" s="19">
        <f t="shared" si="3"/>
        <v>0</v>
      </c>
      <c r="M27" s="19">
        <f t="shared" si="3"/>
        <v>0</v>
      </c>
      <c r="N27" s="19">
        <f t="shared" si="3"/>
        <v>0</v>
      </c>
      <c r="O27" s="19">
        <f t="shared" si="3"/>
        <v>0</v>
      </c>
      <c r="P27" s="1"/>
    </row>
    <row r="28" spans="1:20" ht="21.75" customHeight="1" x14ac:dyDescent="0.25">
      <c r="A28" s="17" t="s">
        <v>7</v>
      </c>
      <c r="B28" s="18"/>
      <c r="C28" s="17"/>
      <c r="D28" s="19">
        <f>D6+D7+D9+D13+D16+D19+D21+D24</f>
        <v>228775.25943999999</v>
      </c>
      <c r="E28" s="19">
        <f>E6+E7+E9+E13+E16+E19+E21+E24</f>
        <v>-23221.233</v>
      </c>
      <c r="F28" s="19">
        <f>F6+F7+F9+F13+F16+F19+F21+F24</f>
        <v>205554.02644000002</v>
      </c>
      <c r="G28" s="19">
        <f t="shared" ref="G28:O28" si="4">G6+G7+G9+G13+G16+G19+G21+G24</f>
        <v>0</v>
      </c>
      <c r="H28" s="19">
        <f t="shared" si="4"/>
        <v>0</v>
      </c>
      <c r="I28" s="19">
        <f t="shared" si="4"/>
        <v>0</v>
      </c>
      <c r="J28" s="19">
        <f t="shared" si="4"/>
        <v>0</v>
      </c>
      <c r="K28" s="19">
        <f t="shared" si="4"/>
        <v>0</v>
      </c>
      <c r="L28" s="19">
        <f t="shared" si="4"/>
        <v>0</v>
      </c>
      <c r="M28" s="19">
        <f t="shared" si="4"/>
        <v>0</v>
      </c>
      <c r="N28" s="19">
        <f t="shared" si="4"/>
        <v>0</v>
      </c>
      <c r="O28" s="19">
        <f t="shared" si="4"/>
        <v>0</v>
      </c>
      <c r="P28" s="1"/>
    </row>
    <row r="29" spans="1:20" ht="21.75" customHeight="1" x14ac:dyDescent="0.25">
      <c r="A29" s="17" t="s">
        <v>13</v>
      </c>
      <c r="B29" s="18"/>
      <c r="C29" s="17"/>
      <c r="D29" s="19">
        <f>D8+D12+D15+D17+D20+D23+D11</f>
        <v>428493.73600000003</v>
      </c>
      <c r="E29" s="19">
        <f t="shared" ref="E29:O29" si="5">E8+E12+E15+E17+E20+E23+E11</f>
        <v>-253432.38399999999</v>
      </c>
      <c r="F29" s="19">
        <f t="shared" si="5"/>
        <v>175061.35200000001</v>
      </c>
      <c r="G29" s="19">
        <f t="shared" si="5"/>
        <v>100000</v>
      </c>
      <c r="H29" s="19">
        <f t="shared" si="5"/>
        <v>-100000</v>
      </c>
      <c r="I29" s="19">
        <f t="shared" si="5"/>
        <v>0</v>
      </c>
      <c r="J29" s="19">
        <f t="shared" si="5"/>
        <v>80000</v>
      </c>
      <c r="K29" s="19">
        <f t="shared" si="5"/>
        <v>-80000</v>
      </c>
      <c r="L29" s="19">
        <f t="shared" si="5"/>
        <v>0</v>
      </c>
      <c r="M29" s="19">
        <f t="shared" si="5"/>
        <v>645000</v>
      </c>
      <c r="N29" s="19">
        <f t="shared" si="5"/>
        <v>435000</v>
      </c>
      <c r="O29" s="19">
        <f t="shared" si="5"/>
        <v>1080000</v>
      </c>
      <c r="P29" s="1"/>
    </row>
    <row r="30" spans="1:20" ht="12.75" customHeight="1" x14ac:dyDescent="0.25">
      <c r="A30" s="34"/>
      <c r="B30" s="35"/>
      <c r="C30" s="3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36"/>
    </row>
    <row r="31" spans="1:20" ht="12.75" customHeight="1" x14ac:dyDescent="0.25">
      <c r="A31" s="7" t="s">
        <v>15</v>
      </c>
      <c r="B31" s="35"/>
      <c r="C31" s="3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36"/>
    </row>
    <row r="32" spans="1:20" x14ac:dyDescent="0.25">
      <c r="A32" s="7" t="s">
        <v>18</v>
      </c>
      <c r="D32" s="6"/>
    </row>
    <row r="33" spans="1:4" x14ac:dyDescent="0.25">
      <c r="A33" s="46">
        <v>45428</v>
      </c>
      <c r="D33" s="6"/>
    </row>
    <row r="35" spans="1:4" x14ac:dyDescent="0.25">
      <c r="D35" s="6"/>
    </row>
    <row r="36" spans="1:4" x14ac:dyDescent="0.25">
      <c r="B36" s="5"/>
    </row>
    <row r="51" ht="93.75" customHeight="1" x14ac:dyDescent="0.25"/>
  </sheetData>
  <mergeCells count="23">
    <mergeCell ref="A5:P5"/>
    <mergeCell ref="A16:A17"/>
    <mergeCell ref="B16:B17"/>
    <mergeCell ref="D3:F3"/>
    <mergeCell ref="G3:I3"/>
    <mergeCell ref="J3:L3"/>
    <mergeCell ref="A7:A8"/>
    <mergeCell ref="B7:B8"/>
    <mergeCell ref="M3:O3"/>
    <mergeCell ref="A1:P1"/>
    <mergeCell ref="A3:A4"/>
    <mergeCell ref="B3:B4"/>
    <mergeCell ref="C3:C4"/>
    <mergeCell ref="P3:P4"/>
    <mergeCell ref="A21:A23"/>
    <mergeCell ref="B21:B23"/>
    <mergeCell ref="A13:A15"/>
    <mergeCell ref="B13:B15"/>
    <mergeCell ref="A9:A12"/>
    <mergeCell ref="B9:B11"/>
    <mergeCell ref="A19:A20"/>
    <mergeCell ref="B19:B20"/>
    <mergeCell ref="A18:P18"/>
  </mergeCells>
  <pageMargins left="0.31496062992125984" right="0.31496062992125984" top="0.35433070866141736" bottom="0.35433070866141736" header="0.31496062992125984" footer="0.31496062992125984"/>
  <pageSetup paperSize="9" scale="5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ПОЯСНИТЕЛЬНАЯ </vt:lpstr>
      <vt:lpstr>Лист1</vt:lpstr>
      <vt:lpstr>'ПОЯСНИТЕЛЬНАЯ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2024-05-16T07:00:01Z</dcterms:modified>
</cp:coreProperties>
</file>