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dmin\Desktop\ПРОЕКТ\2025\Внесение изменений\В ДЕЛО\"/>
    </mc:Choice>
  </mc:AlternateContent>
  <xr:revisionPtr revIDLastSave="0" documentId="13_ncr:1_{66B8CF8E-BF95-4933-835B-0D2DB1AB53F0}" xr6:coauthVersionLast="45" xr6:coauthVersionMax="46" xr10:uidLastSave="{00000000-0000-0000-0000-000000000000}"/>
  <bookViews>
    <workbookView xWindow="-120" yWindow="-120" windowWidth="24240" windowHeight="13140" activeTab="3" xr2:uid="{00000000-000D-0000-FFFF-FFFF00000000}"/>
  </bookViews>
  <sheets>
    <sheet name="раздел 2" sheetId="5" r:id="rId1"/>
    <sheet name="раздел 3" sheetId="7" r:id="rId2"/>
    <sheet name="раздел 4 " sheetId="11" r:id="rId3"/>
    <sheet name="раздел 5 " sheetId="2" r:id="rId4"/>
    <sheet name="Раздел 6" sheetId="10" r:id="rId5"/>
    <sheet name="раздел 7" sheetId="8" r:id="rId6"/>
  </sheets>
  <definedNames>
    <definedName name="_ftn1" localSheetId="0">'раздел 2'!#REF!</definedName>
    <definedName name="_ftnref1" localSheetId="0">'раздел 2'!#REF!</definedName>
    <definedName name="_ftnref1" localSheetId="3">'раздел 5 '!#REF!</definedName>
    <definedName name="_Hlk184050607" localSheetId="3">'раздел 5 '!$A$18</definedName>
    <definedName name="_Hlk67922527" localSheetId="3">'раздел 5 '!#REF!</definedName>
    <definedName name="_Hlk67925744" localSheetId="3">'раздел 5 '!#REF!</definedName>
    <definedName name="_Hlk68618498" localSheetId="3">'раздел 5 '!#REF!</definedName>
    <definedName name="_Hlk69889099" localSheetId="3">'раздел 5 '!#REF!</definedName>
    <definedName name="_Hlk69889156" localSheetId="3">'раздел 5 '!#REF!</definedName>
    <definedName name="_xlnm.Print_Titles" localSheetId="3">'раздел 5 '!$4:$5</definedName>
    <definedName name="_xlnm.Print_Area" localSheetId="0">'раздел 2'!$A$1:$O$23</definedName>
    <definedName name="_xlnm.Print_Area" localSheetId="1">'раздел 3'!$A$1:$P$16</definedName>
    <definedName name="_xlnm.Print_Area" localSheetId="2">'раздел 4 '!$A$1:$D$76</definedName>
    <definedName name="_xlnm.Print_Area" localSheetId="3">'раздел 5 '!$A$1:$I$178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8" i="2" l="1"/>
  <c r="I60" i="2"/>
  <c r="I61" i="2"/>
  <c r="I62" i="2"/>
  <c r="I63" i="2"/>
  <c r="I9" i="2" l="1"/>
  <c r="I10" i="2"/>
  <c r="I11" i="2"/>
  <c r="I12" i="2"/>
  <c r="I13" i="2"/>
  <c r="I8" i="2"/>
  <c r="I14" i="2"/>
  <c r="H8" i="2"/>
  <c r="H9" i="2"/>
  <c r="H10" i="2"/>
  <c r="H11" i="2"/>
  <c r="H12" i="2"/>
  <c r="H13" i="2"/>
  <c r="H14" i="2"/>
  <c r="G8" i="2"/>
  <c r="G9" i="2"/>
  <c r="G10" i="2"/>
  <c r="G11" i="2"/>
  <c r="G12" i="2"/>
  <c r="G13" i="2"/>
  <c r="G14" i="2"/>
  <c r="F8" i="2"/>
  <c r="F9" i="2"/>
  <c r="F10" i="2"/>
  <c r="F11" i="2"/>
  <c r="F12" i="2"/>
  <c r="F13" i="2"/>
  <c r="F14" i="2"/>
  <c r="E8" i="2"/>
  <c r="E9" i="2"/>
  <c r="E10" i="2"/>
  <c r="E11" i="2"/>
  <c r="E12" i="2"/>
  <c r="E13" i="2"/>
  <c r="E14" i="2"/>
  <c r="D8" i="2"/>
  <c r="D9" i="2"/>
  <c r="D10" i="2"/>
  <c r="D11" i="2"/>
  <c r="D12" i="2"/>
  <c r="D13" i="2"/>
  <c r="D14" i="2"/>
  <c r="C9" i="2"/>
  <c r="C10" i="2"/>
  <c r="C11" i="2"/>
  <c r="C12" i="2"/>
  <c r="C13" i="2"/>
  <c r="C14" i="2"/>
  <c r="C8" i="2"/>
  <c r="D17" i="2"/>
  <c r="E17" i="2"/>
  <c r="F17" i="2"/>
  <c r="G17" i="2"/>
  <c r="H17" i="2"/>
  <c r="D18" i="2"/>
  <c r="I18" i="2" s="1"/>
  <c r="E18" i="2"/>
  <c r="E16" i="2" s="1"/>
  <c r="F18" i="2"/>
  <c r="G18" i="2"/>
  <c r="H18" i="2"/>
  <c r="D19" i="2"/>
  <c r="E19" i="2"/>
  <c r="F19" i="2"/>
  <c r="G19" i="2"/>
  <c r="G16" i="2" s="1"/>
  <c r="H19" i="2"/>
  <c r="D20" i="2"/>
  <c r="D16" i="2" s="1"/>
  <c r="E20" i="2"/>
  <c r="F20" i="2"/>
  <c r="G20" i="2"/>
  <c r="H20" i="2"/>
  <c r="D21" i="2"/>
  <c r="E21" i="2"/>
  <c r="F21" i="2"/>
  <c r="G21" i="2"/>
  <c r="H21" i="2"/>
  <c r="D22" i="2"/>
  <c r="E22" i="2"/>
  <c r="F22" i="2"/>
  <c r="G22" i="2"/>
  <c r="I22" i="2" s="1"/>
  <c r="H22" i="2"/>
  <c r="D23" i="2"/>
  <c r="I23" i="2" s="1"/>
  <c r="E23" i="2"/>
  <c r="F23" i="2"/>
  <c r="G23" i="2"/>
  <c r="H23" i="2"/>
  <c r="C18" i="2"/>
  <c r="C19" i="2"/>
  <c r="C20" i="2"/>
  <c r="C21" i="2"/>
  <c r="C22" i="2"/>
  <c r="C23" i="2"/>
  <c r="C17" i="2"/>
  <c r="C16" i="2" s="1"/>
  <c r="I19" i="2"/>
  <c r="H16" i="2"/>
  <c r="D27" i="2"/>
  <c r="D24" i="2" s="1"/>
  <c r="E27" i="2"/>
  <c r="F27" i="2"/>
  <c r="G27" i="2"/>
  <c r="H27" i="2"/>
  <c r="H24" i="2" s="1"/>
  <c r="C27" i="2"/>
  <c r="I31" i="2"/>
  <c r="I30" i="2"/>
  <c r="I29" i="2"/>
  <c r="I28" i="2"/>
  <c r="G24" i="2"/>
  <c r="H26" i="2"/>
  <c r="G26" i="2"/>
  <c r="F26" i="2"/>
  <c r="F24" i="2" s="1"/>
  <c r="E26" i="2"/>
  <c r="I26" i="2" s="1"/>
  <c r="D26" i="2"/>
  <c r="C26" i="2"/>
  <c r="I25" i="2"/>
  <c r="E24" i="2"/>
  <c r="I36" i="2"/>
  <c r="I37" i="2"/>
  <c r="I38" i="2"/>
  <c r="I39" i="2"/>
  <c r="D35" i="2"/>
  <c r="D32" i="2" s="1"/>
  <c r="E35" i="2"/>
  <c r="F35" i="2"/>
  <c r="G35" i="2"/>
  <c r="H35" i="2"/>
  <c r="H32" i="2" s="1"/>
  <c r="C35" i="2"/>
  <c r="G32" i="2"/>
  <c r="F32" i="2"/>
  <c r="I34" i="2"/>
  <c r="H34" i="2"/>
  <c r="G34" i="2"/>
  <c r="F34" i="2"/>
  <c r="E34" i="2"/>
  <c r="D34" i="2"/>
  <c r="C34" i="2"/>
  <c r="I33" i="2"/>
  <c r="E32" i="2"/>
  <c r="D42" i="2"/>
  <c r="E42" i="2"/>
  <c r="E40" i="2" s="1"/>
  <c r="F42" i="2"/>
  <c r="G42" i="2"/>
  <c r="H42" i="2"/>
  <c r="D43" i="2"/>
  <c r="E43" i="2"/>
  <c r="F43" i="2"/>
  <c r="F40" i="2" s="1"/>
  <c r="G43" i="2"/>
  <c r="G40" i="2" s="1"/>
  <c r="H43" i="2"/>
  <c r="C43" i="2"/>
  <c r="C42" i="2"/>
  <c r="I47" i="2"/>
  <c r="I46" i="2"/>
  <c r="I45" i="2"/>
  <c r="I44" i="2"/>
  <c r="I41" i="2"/>
  <c r="H40" i="2"/>
  <c r="D40" i="2"/>
  <c r="I21" i="2" l="1"/>
  <c r="I20" i="2"/>
  <c r="I17" i="2"/>
  <c r="F16" i="2"/>
  <c r="I16" i="2" s="1"/>
  <c r="I27" i="2"/>
  <c r="C24" i="2"/>
  <c r="I24" i="2" s="1"/>
  <c r="I35" i="2"/>
  <c r="C32" i="2"/>
  <c r="I32" i="2" s="1"/>
  <c r="I42" i="2"/>
  <c r="I43" i="2"/>
  <c r="C40" i="2"/>
  <c r="I40" i="2" s="1"/>
  <c r="E139" i="2"/>
  <c r="D139" i="2"/>
  <c r="C139" i="2"/>
  <c r="H131" i="2" l="1"/>
  <c r="G131" i="2"/>
  <c r="F131" i="2"/>
  <c r="E131" i="2"/>
  <c r="D131" i="2"/>
  <c r="C131" i="2"/>
  <c r="I151" i="2" l="1"/>
  <c r="I150" i="2"/>
  <c r="I149" i="2"/>
  <c r="I148" i="2"/>
  <c r="I147" i="2"/>
  <c r="I146" i="2"/>
  <c r="I145" i="2"/>
  <c r="H144" i="2"/>
  <c r="G144" i="2"/>
  <c r="F144" i="2"/>
  <c r="E144" i="2"/>
  <c r="D144" i="2"/>
  <c r="C144" i="2"/>
  <c r="I143" i="2"/>
  <c r="I142" i="2"/>
  <c r="I141" i="2"/>
  <c r="I140" i="2"/>
  <c r="I139" i="2"/>
  <c r="I138" i="2"/>
  <c r="I137" i="2"/>
  <c r="H136" i="2"/>
  <c r="G136" i="2"/>
  <c r="F136" i="2"/>
  <c r="E136" i="2"/>
  <c r="D136" i="2"/>
  <c r="C136" i="2"/>
  <c r="I136" i="2" l="1"/>
  <c r="I144" i="2"/>
  <c r="I11" i="8"/>
  <c r="H11" i="8"/>
  <c r="L26" i="8" l="1"/>
  <c r="L27" i="8"/>
  <c r="L29" i="8"/>
  <c r="L30" i="8"/>
  <c r="L31" i="8"/>
  <c r="I49" i="2" l="1"/>
  <c r="D48" i="2"/>
  <c r="E48" i="2"/>
  <c r="F48" i="2"/>
  <c r="G48" i="2"/>
  <c r="H48" i="2"/>
  <c r="C48" i="2"/>
  <c r="I55" i="2"/>
  <c r="I54" i="2"/>
  <c r="I53" i="2"/>
  <c r="I52" i="2"/>
  <c r="I51" i="2"/>
  <c r="I50" i="2"/>
  <c r="I48" i="2" l="1"/>
  <c r="L33" i="8"/>
  <c r="L8" i="8"/>
  <c r="I106" i="2"/>
  <c r="I105" i="2"/>
  <c r="I109" i="2"/>
  <c r="I110" i="2"/>
  <c r="I111" i="2"/>
  <c r="I108" i="2"/>
  <c r="D107" i="2"/>
  <c r="E107" i="2"/>
  <c r="F107" i="2"/>
  <c r="G107" i="2"/>
  <c r="H107" i="2"/>
  <c r="C107" i="2"/>
  <c r="I86" i="2"/>
  <c r="I87" i="2"/>
  <c r="I85" i="2"/>
  <c r="I84" i="2"/>
  <c r="I82" i="2"/>
  <c r="I81" i="2"/>
  <c r="D83" i="2"/>
  <c r="E83" i="2"/>
  <c r="F83" i="2"/>
  <c r="G83" i="2"/>
  <c r="H83" i="2"/>
  <c r="C83" i="2"/>
  <c r="I57" i="2"/>
  <c r="D59" i="2"/>
  <c r="E59" i="2"/>
  <c r="F59" i="2"/>
  <c r="G59" i="2"/>
  <c r="H59" i="2"/>
  <c r="I107" i="2" l="1"/>
  <c r="I83" i="2"/>
  <c r="F127" i="2"/>
  <c r="F120" i="2" s="1"/>
  <c r="E127" i="2"/>
  <c r="I126" i="2"/>
  <c r="I125" i="2"/>
  <c r="I124" i="2"/>
  <c r="I123" i="2"/>
  <c r="I122" i="2"/>
  <c r="I121" i="2"/>
  <c r="H120" i="2"/>
  <c r="G120" i="2"/>
  <c r="D120" i="2"/>
  <c r="C120" i="2"/>
  <c r="D112" i="2"/>
  <c r="G112" i="2"/>
  <c r="H112" i="2"/>
  <c r="C112" i="2"/>
  <c r="G104" i="2" l="1"/>
  <c r="I127" i="2"/>
  <c r="E120" i="2"/>
  <c r="I120" i="2" s="1"/>
  <c r="D104" i="2"/>
  <c r="H104" i="2"/>
  <c r="C104" i="2"/>
  <c r="F155" i="2" l="1"/>
  <c r="G155" i="2" l="1"/>
  <c r="L32" i="8"/>
  <c r="L25" i="8" s="1"/>
  <c r="I89" i="2"/>
  <c r="I90" i="2"/>
  <c r="I91" i="2"/>
  <c r="I92" i="2"/>
  <c r="I93" i="2"/>
  <c r="I94" i="2"/>
  <c r="I95" i="2"/>
  <c r="H155" i="2" l="1"/>
  <c r="C75" i="2"/>
  <c r="C59" i="2" s="1"/>
  <c r="I59" i="2" l="1"/>
  <c r="I66" i="2"/>
  <c r="I67" i="2"/>
  <c r="I68" i="2"/>
  <c r="I69" i="2"/>
  <c r="I70" i="2"/>
  <c r="I71" i="2"/>
  <c r="I65" i="2"/>
  <c r="C7" i="2" l="1"/>
  <c r="I161" i="2"/>
  <c r="I162" i="2"/>
  <c r="I163" i="2"/>
  <c r="I153" i="2"/>
  <c r="I154" i="2"/>
  <c r="I155" i="2"/>
  <c r="F96" i="2" l="1"/>
  <c r="I103" i="2"/>
  <c r="I102" i="2"/>
  <c r="I101" i="2"/>
  <c r="I100" i="2"/>
  <c r="I99" i="2"/>
  <c r="D96" i="2"/>
  <c r="I98" i="2"/>
  <c r="I97" i="2"/>
  <c r="H96" i="2"/>
  <c r="G96" i="2"/>
  <c r="E96" i="2"/>
  <c r="C96" i="2"/>
  <c r="H88" i="2"/>
  <c r="H80" i="2" s="1"/>
  <c r="G88" i="2"/>
  <c r="F88" i="2"/>
  <c r="E88" i="2"/>
  <c r="D88" i="2"/>
  <c r="C88" i="2"/>
  <c r="I73" i="2"/>
  <c r="I74" i="2"/>
  <c r="I76" i="2"/>
  <c r="I77" i="2"/>
  <c r="I78" i="2"/>
  <c r="I116" i="2"/>
  <c r="D80" i="2" l="1"/>
  <c r="I36" i="8" s="1"/>
  <c r="F80" i="2"/>
  <c r="K36" i="8" s="1"/>
  <c r="C80" i="2"/>
  <c r="E80" i="2"/>
  <c r="J36" i="8" s="1"/>
  <c r="G80" i="2"/>
  <c r="I88" i="2"/>
  <c r="I96" i="2"/>
  <c r="H72" i="2"/>
  <c r="G72" i="2"/>
  <c r="F72" i="2"/>
  <c r="E72" i="2"/>
  <c r="F119" i="2"/>
  <c r="E119" i="2"/>
  <c r="I118" i="2"/>
  <c r="I117" i="2"/>
  <c r="I115" i="2"/>
  <c r="I114" i="2"/>
  <c r="I113" i="2"/>
  <c r="F112" i="2" l="1"/>
  <c r="F104" i="2" s="1"/>
  <c r="E112" i="2"/>
  <c r="H36" i="8"/>
  <c r="I80" i="2"/>
  <c r="I79" i="2"/>
  <c r="I119" i="2"/>
  <c r="E104" i="2" l="1"/>
  <c r="I104" i="2" s="1"/>
  <c r="I112" i="2"/>
  <c r="C128" i="2" l="1"/>
  <c r="I131" i="2"/>
  <c r="I132" i="2"/>
  <c r="I134" i="2"/>
  <c r="I130" i="2"/>
  <c r="I129" i="2"/>
  <c r="I133" i="2"/>
  <c r="I135" i="2"/>
  <c r="P8" i="7" l="1"/>
  <c r="P9" i="7"/>
  <c r="I33" i="8" l="1"/>
  <c r="J33" i="8"/>
  <c r="K33" i="8"/>
  <c r="H33" i="8"/>
  <c r="I13" i="5" l="1"/>
  <c r="H157" i="2" l="1"/>
  <c r="H158" i="2"/>
  <c r="H156" i="2"/>
  <c r="E159" i="2"/>
  <c r="D152" i="2"/>
  <c r="C152" i="2"/>
  <c r="I158" i="2" l="1"/>
  <c r="I157" i="2"/>
  <c r="I156" i="2"/>
  <c r="F159" i="2"/>
  <c r="D72" i="2"/>
  <c r="G128" i="2"/>
  <c r="F128" i="2"/>
  <c r="H128" i="2"/>
  <c r="E128" i="2"/>
  <c r="D128" i="2"/>
  <c r="E152" i="2"/>
  <c r="G159" i="2" l="1"/>
  <c r="I128" i="2"/>
  <c r="F152" i="2"/>
  <c r="H159" i="2" l="1"/>
  <c r="G152" i="2"/>
  <c r="I159" i="2" l="1"/>
  <c r="H152" i="2"/>
  <c r="I152" i="2" s="1"/>
  <c r="E164" i="2" l="1"/>
  <c r="E165" i="2"/>
  <c r="E166" i="2"/>
  <c r="E167" i="2"/>
  <c r="D160" i="2"/>
  <c r="C160" i="2"/>
  <c r="F166" i="2" l="1"/>
  <c r="F165" i="2"/>
  <c r="F164" i="2"/>
  <c r="F167" i="2"/>
  <c r="E160" i="2"/>
  <c r="G166" i="2" l="1"/>
  <c r="G164" i="2"/>
  <c r="G167" i="2"/>
  <c r="G165" i="2"/>
  <c r="F160" i="2"/>
  <c r="H165" i="2" l="1"/>
  <c r="H164" i="2"/>
  <c r="H167" i="2"/>
  <c r="G160" i="2"/>
  <c r="H166" i="2"/>
  <c r="C64" i="2"/>
  <c r="I166" i="2" l="1"/>
  <c r="I165" i="2"/>
  <c r="I164" i="2"/>
  <c r="I167" i="2"/>
  <c r="F64" i="2"/>
  <c r="F56" i="2" s="1"/>
  <c r="E64" i="2"/>
  <c r="E56" i="2" s="1"/>
  <c r="I75" i="2"/>
  <c r="C72" i="2"/>
  <c r="I72" i="2" s="1"/>
  <c r="D64" i="2"/>
  <c r="D56" i="2" s="1"/>
  <c r="H64" i="2"/>
  <c r="H56" i="2" s="1"/>
  <c r="G64" i="2"/>
  <c r="G56" i="2" s="1"/>
  <c r="H160" i="2"/>
  <c r="I160" i="2" s="1"/>
  <c r="I28" i="8" l="1"/>
  <c r="I25" i="8" s="1"/>
  <c r="K28" i="8"/>
  <c r="K25" i="8" s="1"/>
  <c r="J28" i="8"/>
  <c r="J25" i="8" s="1"/>
  <c r="I64" i="2"/>
  <c r="I56" i="2" s="1"/>
  <c r="C56" i="2"/>
  <c r="F7" i="2"/>
  <c r="G7" i="2"/>
  <c r="D7" i="2"/>
  <c r="E7" i="2"/>
  <c r="H28" i="8" l="1"/>
  <c r="H25" i="8" s="1"/>
  <c r="K11" i="8"/>
  <c r="K8" i="8" s="1"/>
  <c r="J11" i="8"/>
  <c r="J8" i="8" s="1"/>
  <c r="H7" i="2"/>
  <c r="I8" i="8" l="1"/>
  <c r="I7" i="2"/>
  <c r="H8" i="8" l="1"/>
</calcChain>
</file>

<file path=xl/sharedStrings.xml><?xml version="1.0" encoding="utf-8"?>
<sst xmlns="http://schemas.openxmlformats.org/spreadsheetml/2006/main" count="563" uniqueCount="237">
  <si>
    <t>всего</t>
  </si>
  <si>
    <t>2025 год</t>
  </si>
  <si>
    <t>2026 год</t>
  </si>
  <si>
    <t>федеральный бюджет</t>
  </si>
  <si>
    <t>бюджет автономного округа</t>
  </si>
  <si>
    <t>местный бюджет</t>
  </si>
  <si>
    <t>Федеральный бюджет</t>
  </si>
  <si>
    <t>Бюджет автономного округа</t>
  </si>
  <si>
    <t>Местный бюджет</t>
  </si>
  <si>
    <t>Межбюджетные трансферты поселениям Нефтеюганского района&lt;*&gt;</t>
  </si>
  <si>
    <t>Объем налоговых расходов Нефтеюганского района &lt;**&gt;</t>
  </si>
  <si>
    <t>Средства поселений&lt;***&gt;</t>
  </si>
  <si>
    <t>Иные источники&lt;****&gt;</t>
  </si>
  <si>
    <t>Объем финансового обеспечения по годам реализации, тыс. рублей</t>
  </si>
  <si>
    <t>2027 год</t>
  </si>
  <si>
    <t>2028 год</t>
  </si>
  <si>
    <t>2029 год</t>
  </si>
  <si>
    <t>2030 год</t>
  </si>
  <si>
    <t xml:space="preserve">Наименование муниципальной программы, структурного элемента / источник финансового обеспечения </t>
  </si>
  <si>
    <t>5. Финансовое обеспечение муниципальной программы</t>
  </si>
  <si>
    <t>2026 г.</t>
  </si>
  <si>
    <t>1.</t>
  </si>
  <si>
    <t>2.</t>
  </si>
  <si>
    <t>3.</t>
  </si>
  <si>
    <t>4.</t>
  </si>
  <si>
    <t>Единица измерения (по ОКЕИ)</t>
  </si>
  <si>
    <t>значение</t>
  </si>
  <si>
    <t>год</t>
  </si>
  <si>
    <t>2027 г.</t>
  </si>
  <si>
    <t>2028 г.</t>
  </si>
  <si>
    <t>2029 г.</t>
  </si>
  <si>
    <t>2030 г.</t>
  </si>
  <si>
    <t>Количество созданных (реконструированных) и отремонтированных объектов организаций культуры, (нарастающим итогом)</t>
  </si>
  <si>
    <t>Количество обращений к цифровым ресурсам культуры, (ежегодно)</t>
  </si>
  <si>
    <t>Количество архивных дел особо ценных и наиболее востребованных, включая аудио и видео, переведенных в электронный вид, хранящихся в архиве Нефтеюганского района, (ежегодно)</t>
  </si>
  <si>
    <t>Число посещений культурных мероприятий</t>
  </si>
  <si>
    <t>4. Структура муниципальной программы</t>
  </si>
  <si>
    <t>1.1.</t>
  </si>
  <si>
    <t xml:space="preserve"> № п/п</t>
  </si>
  <si>
    <t>2.1.</t>
  </si>
  <si>
    <t>3.1.</t>
  </si>
  <si>
    <t>Повышение интереса и активности населения к творческой и личностной самореализации, посредством участия в культурном досуге, организованном на базе объекта культурно-досугового типа.
Предоставление дополнительных услуг сферы культуры детям и молодежи, через деятельность студий и клубных формирований, ориентированных на современные технологические тенденции в сфере культуры.</t>
  </si>
  <si>
    <t>-</t>
  </si>
  <si>
    <t>Администрация Нефтеюганского района (отдел по делам архивов)</t>
  </si>
  <si>
    <t>Обеспечениюе деятельности учреждения культурно-досугового типа, развитие народного творчества и традиционной культуры, трансляция знаний о народных художественных промыслах и ремеслах.</t>
  </si>
  <si>
    <t>Реализация эффективной и качественной культурной политики на территории городского поселения Пойковский. Внедрения новых, востребованных технологий в сфере культуры для обеспечения культурно-досуговой деятельности для жителей Нефтеюганского района.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</si>
  <si>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</si>
  <si>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</si>
  <si>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</si>
  <si>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</si>
  <si>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</si>
  <si>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</si>
  <si>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</si>
  <si>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</si>
  <si>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</si>
  <si>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</si>
  <si>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</si>
  <si>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</si>
  <si>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На конец
2025 года</t>
  </si>
  <si>
    <t xml:space="preserve">№ </t>
  </si>
  <si>
    <t xml:space="preserve">Наименование объекта </t>
  </si>
  <si>
    <t>Мощность</t>
  </si>
  <si>
    <t>Срок строительства, проектирования (характер работ)</t>
  </si>
  <si>
    <t xml:space="preserve"> Стоимость объекта в ценах соответствующих лет с учетом периода реализации проекта (планируемый объем инвестиций)</t>
  </si>
  <si>
    <t>Источник финансирования</t>
  </si>
  <si>
    <t>Механизм реализации</t>
  </si>
  <si>
    <t>Заказчик по строительству (приобретению)</t>
  </si>
  <si>
    <t>Всего:</t>
  </si>
  <si>
    <t xml:space="preserve"> 298 мест              </t>
  </si>
  <si>
    <t>Остаток стоимости на 01.01.2025</t>
  </si>
  <si>
    <t>Инвестиции (тыс.рублей)</t>
  </si>
  <si>
    <t>В период реализации программы 
2029- 2030гг</t>
  </si>
  <si>
    <t xml:space="preserve">170 /17 000 </t>
  </si>
  <si>
    <t xml:space="preserve">Сельский дом культуры-библиотека в сп.Куть-Ях </t>
  </si>
  <si>
    <t>Межбюджетные трансферты поселениям Нефтеюганского района</t>
  </si>
  <si>
    <t xml:space="preserve">Объем налоговых расходов Нефтеюганского района </t>
  </si>
  <si>
    <t>Средства поселений</t>
  </si>
  <si>
    <t>Иные источники</t>
  </si>
  <si>
    <t>№ п/п</t>
  </si>
  <si>
    <t>I. Объекты, создаваемые в 2025 финансовом году и плановом периоде 2026 - 2030 годов, включая приобретение объектов недвижимого имущества, объектов, создаваемых в соответствии с соглашениями о государственно-частном партнёрстве, муниципально-частном партнёрстве и концессионными соглашениями</t>
  </si>
  <si>
    <t>6. Реестр документов, входящих в состав муниципальной программы</t>
  </si>
  <si>
    <t>2023-2026 (разработка проектно-сметной документации, строительство объекта)</t>
  </si>
  <si>
    <t>Срок реализации: 2023 - 2026</t>
  </si>
  <si>
    <t>Срок реализации: 2025 - 2030</t>
  </si>
  <si>
    <t>Муниципальная программа (всего), в том числе:</t>
  </si>
  <si>
    <t>«ВДЛ»
«ГП»</t>
  </si>
  <si>
    <t>ед.</t>
  </si>
  <si>
    <t>тыс. ед.</t>
  </si>
  <si>
    <t xml:space="preserve">«МП»
</t>
  </si>
  <si>
    <t>Муниципальный проект «Сельский дом культуры/библиотека в сп.Куть-Ях»
(Михалев Владлен Геннадьевич)</t>
  </si>
  <si>
    <t xml:space="preserve">Срок реализации  2022 - 2029 </t>
  </si>
  <si>
    <t xml:space="preserve">Срок реализации  2024 - 2026 </t>
  </si>
  <si>
    <t>Число посещений культурных мероприятий.
Количество обращений к цифровым ресурсам культуры.</t>
  </si>
  <si>
    <t xml:space="preserve">Комплекс процессных мероприятий «Развитие архивного дела» </t>
  </si>
  <si>
    <t>Количество архивных дел особо ценных и наиболее востребованных, включая аудио и видео, переведенных в электронный вид, хранящихся в архиве Нефтеюганского района.</t>
  </si>
  <si>
    <t xml:space="preserve">Ответственный за реализацию: Департамент культуры и спорта Нефтеюганского района </t>
  </si>
  <si>
    <t>Ответственный за реализацию: Администрация Нефтеюганского района (отдел по делам архивов)</t>
  </si>
  <si>
    <t>Улучшение условий доступности и комфортного пребывания населения при проведении мероприятий в сфере образования и культуры.</t>
  </si>
  <si>
    <t>*указываются межбюджетные трансферты, переданные из бюджета Нефтеюганского района бюджетам городского и сельских поселений.</t>
  </si>
  <si>
    <t>** указывается при наличии.</t>
  </si>
  <si>
    <t>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</si>
  <si>
    <t>».</t>
  </si>
  <si>
    <t>**** 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потребность).</t>
  </si>
  <si>
    <t>2. Показатели муниципальной программы</t>
  </si>
  <si>
    <t>7. Перечень создаваемых объектов на 2025 год и на плановый период  2026-2030 годов, включая приобретение объектов недвижимого имущества, объектов, создаваемых в соответствии с соглашениями о государственно-частном партнёрстве, муниципально-частном партнёрстве и концессионными  соглашениями</t>
  </si>
  <si>
    <t xml:space="preserve">Число посещений культурных мероприятий.
Количество созданных (реконструированных) и отремонтированных объектов организаций культуры.
</t>
  </si>
  <si>
    <t xml:space="preserve">Количество созданных (реконструированных) и отремонтированных объектов организаций культуры.
</t>
  </si>
  <si>
    <t>Цель «Укрепление единого культурного пространства, создание комфортных условий и равных возможностей для самореализации и раскрытия таланта, креатива кажого жителя Нефтеюганского района, доступа населения к культурным ценностям, цифровым ресурсам в сфере культуры».</t>
  </si>
  <si>
    <t>Обеспечение деятельности образовательных учреждений сферы культуры. 
Выявление, поддержка и сопровождение одаренных детей и их дальнейшего развития.</t>
  </si>
  <si>
    <t>4.1.</t>
  </si>
  <si>
    <t>5.</t>
  </si>
  <si>
    <t>5.1.</t>
  </si>
  <si>
    <t>6.</t>
  </si>
  <si>
    <t>6.1.</t>
  </si>
  <si>
    <t xml:space="preserve">Число посещений культурных мероприятий.
</t>
  </si>
  <si>
    <t>Обеспечение  деятельности муниципального музея.</t>
  </si>
  <si>
    <r>
      <rPr>
        <vertAlign val="super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>Приводятся показатели уровня муниципальной программы.</t>
    </r>
  </si>
  <si>
    <r>
      <rPr>
        <vertAlign val="superscript"/>
        <sz val="9"/>
        <color theme="1"/>
        <rFont val="Times New Roman"/>
        <family val="1"/>
        <charset val="204"/>
      </rPr>
      <t>3</t>
    </r>
    <r>
      <rPr>
        <sz val="9"/>
        <color theme="1"/>
        <rFont val="Times New Roman"/>
        <family val="1"/>
        <charset val="204"/>
      </rPr>
      <t>Указывается уровень соответствия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Федерации), «МП» (муниципальная программа Нефтеюганского района). Допускается установление одновременно нескольких уровней.</t>
    </r>
  </si>
  <si>
    <r>
      <rPr>
        <vertAlign val="superscript"/>
        <sz val="9"/>
        <color theme="1"/>
        <rFont val="Times New Roman"/>
        <family val="1"/>
        <charset val="204"/>
      </rPr>
      <t>4</t>
    </r>
    <r>
      <rPr>
        <sz val="9"/>
        <color theme="1"/>
        <rFont val="Times New Roman"/>
        <family val="1"/>
        <charset val="204"/>
      </rPr>
      <t>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</t>
    </r>
  </si>
  <si>
    <r>
      <rPr>
        <vertAlign val="superscript"/>
        <sz val="9"/>
        <color theme="1"/>
        <rFont val="Times New Roman"/>
        <family val="1"/>
        <charset val="204"/>
      </rPr>
      <t>5</t>
    </r>
    <r>
      <rPr>
        <sz val="9"/>
        <color theme="1"/>
        <rFont val="Times New Roman"/>
        <family val="1"/>
        <charset val="204"/>
      </rPr>
      <t>Заполняется с учетом выбранной периодичности наблюдения.</t>
    </r>
  </si>
  <si>
    <r>
      <rPr>
        <vertAlign val="superscript"/>
        <sz val="9"/>
        <color theme="1"/>
        <rFont val="Times New Roman"/>
        <family val="1"/>
        <charset val="204"/>
      </rPr>
      <t>6</t>
    </r>
    <r>
      <rPr>
        <sz val="9"/>
        <color theme="1"/>
        <rFont val="Times New Roman"/>
        <family val="1"/>
        <charset val="204"/>
      </rPr>
      <t>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</t>
    </r>
  </si>
  <si>
    <r>
      <rPr>
        <vertAlign val="superscript"/>
        <sz val="9"/>
        <color theme="1"/>
        <rFont val="Times New Roman"/>
        <family val="1"/>
        <charset val="204"/>
      </rPr>
      <t>7</t>
    </r>
    <r>
      <rPr>
        <sz val="9"/>
        <color theme="1"/>
        <rFont val="Times New Roman"/>
        <family val="1"/>
        <charset val="204"/>
      </rPr>
      <t xml:space="preserve"> 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</t>
    </r>
  </si>
  <si>
    <r>
      <t xml:space="preserve"> </t>
    </r>
    <r>
      <rPr>
        <vertAlign val="superscript"/>
        <sz val="9"/>
        <color theme="1"/>
        <rFont val="Times New Roman"/>
        <family val="1"/>
        <charset val="204"/>
      </rPr>
      <t>8</t>
    </r>
    <r>
      <rPr>
        <sz val="9"/>
        <color theme="1"/>
        <rFont val="Times New Roman"/>
        <family val="1"/>
        <charset val="204"/>
      </rPr>
      <t>Наименование целевых показателей национальных целей, вклад в достижение которых обеспечивает показатель муниципальной программы.</t>
    </r>
  </si>
  <si>
    <r>
      <rPr>
        <vertAlign val="superscript"/>
        <sz val="9"/>
        <color theme="1"/>
        <rFont val="Times New Roman"/>
        <family val="1"/>
        <charset val="204"/>
      </rPr>
      <t>9</t>
    </r>
    <r>
      <rPr>
        <sz val="9"/>
        <color theme="1"/>
        <rFont val="Times New Roman"/>
        <family val="1"/>
        <charset val="204"/>
      </rPr>
      <t>Здесь и далее за «N» принимается год начала реализации муниципальной программы с учетом Порядка или год начала реализации муниципальной программы (для новых программ).</t>
    </r>
  </si>
  <si>
    <r>
      <t>3. Помесячный план достижения показателей муниципальной программы в 2025 году</t>
    </r>
    <r>
      <rPr>
        <vertAlign val="superscript"/>
        <sz val="13"/>
        <color theme="1"/>
        <rFont val="Times New Roman"/>
        <family val="1"/>
        <charset val="204"/>
      </rPr>
      <t>11</t>
    </r>
  </si>
  <si>
    <r>
      <rPr>
        <vertAlign val="superscript"/>
        <sz val="9"/>
        <color theme="1"/>
        <rFont val="Times New Roman"/>
        <family val="1"/>
        <charset val="204"/>
      </rPr>
      <t xml:space="preserve">13 </t>
    </r>
    <r>
      <rPr>
        <sz val="9"/>
        <color theme="1"/>
        <rFont val="Times New Roman"/>
        <family val="1"/>
        <charset val="204"/>
      </rPr>
      <t>Заполняется в соответствии с разделом 2.</t>
    </r>
  </si>
  <si>
    <r>
      <rPr>
        <vertAlign val="superscript"/>
        <sz val="9"/>
        <color theme="1"/>
        <rFont val="Times New Roman"/>
        <family val="1"/>
        <charset val="204"/>
      </rPr>
      <t xml:space="preserve">12 </t>
    </r>
    <r>
      <rPr>
        <sz val="9"/>
        <color theme="1"/>
        <rFont val="Times New Roman"/>
        <family val="1"/>
        <charset val="204"/>
      </rPr>
      <t>Заполняется при наличии соответствующих показателей в паспорте муниципальной программы с учетом выбранной периодичности наблюдения.</t>
    </r>
  </si>
  <si>
    <r>
      <rPr>
        <vertAlign val="superscript"/>
        <sz val="9"/>
        <rFont val="Times New Roman"/>
        <family val="1"/>
        <charset val="204"/>
      </rPr>
      <t xml:space="preserve">11 </t>
    </r>
    <r>
      <rPr>
        <sz val="9"/>
        <rFont val="Times New Roman"/>
        <family val="1"/>
        <charset val="204"/>
      </rPr>
      <t>Заполняется с учетом выбранной периодичности наблюдения.</t>
    </r>
  </si>
  <si>
    <r>
      <rPr>
        <vertAlign val="superscript"/>
        <sz val="9"/>
        <rFont val="Times New Roman"/>
        <family val="1"/>
        <charset val="204"/>
      </rPr>
      <t>23</t>
    </r>
    <r>
      <rPr>
        <sz val="9"/>
        <rFont val="Times New Roman"/>
        <family val="1"/>
        <charset val="204"/>
      </rPr>
      <t>Указывается наименование принятого (утвержденного) документа.</t>
    </r>
  </si>
  <si>
    <r>
      <rPr>
        <vertAlign val="superscript"/>
        <sz val="9"/>
        <color theme="1"/>
        <rFont val="Times New Roman"/>
        <family val="1"/>
        <charset val="204"/>
      </rPr>
      <t>24</t>
    </r>
    <r>
      <rPr>
        <sz val="9"/>
        <color theme="1"/>
        <rFont val="Times New Roman"/>
        <family val="1"/>
        <charset val="204"/>
      </rPr>
      <t>Указывается дата и номер принятого (утвержденного) документа.</t>
    </r>
  </si>
  <si>
    <r>
      <rPr>
        <vertAlign val="superscript"/>
        <sz val="9"/>
        <rFont val="Times New Roman"/>
        <family val="1"/>
        <charset val="204"/>
      </rPr>
      <t>25</t>
    </r>
    <r>
      <rPr>
        <sz val="9"/>
        <rFont val="Times New Roman"/>
        <family val="1"/>
        <charset val="204"/>
      </rPr>
      <t>Указывается наименование структурного подразделения администрации Нефтеюганского района (организации), ответственного за разработку документа.</t>
    </r>
  </si>
  <si>
    <r>
      <rPr>
        <vertAlign val="superscript"/>
        <sz val="9"/>
        <color theme="1"/>
        <rFont val="Times New Roman"/>
        <family val="1"/>
        <charset val="204"/>
      </rPr>
      <t>26</t>
    </r>
    <r>
      <rPr>
        <sz val="9"/>
        <color theme="1"/>
        <rFont val="Times New Roman"/>
        <family val="1"/>
        <charset val="204"/>
      </rPr>
      <t>Указывается гиперссылка на текст документа на официальном сайте в сети интернет или в иные информационные источники (в случае размещения).</t>
    </r>
  </si>
  <si>
    <r>
      <rPr>
        <vertAlign val="superscript"/>
        <sz val="9"/>
        <rFont val="Times New Roman"/>
        <family val="1"/>
        <charset val="204"/>
      </rPr>
      <t>18</t>
    </r>
    <r>
      <rPr>
        <sz val="9"/>
        <rFont val="Times New Roman"/>
        <family val="1"/>
        <charset val="204"/>
      </rPr>
      <t xml:space="preserve"> Указывается наименование исполнительного органа минимальной власти Нефтеюганского района ответственного за реализацию структурного элемента.</t>
    </r>
  </si>
  <si>
    <t>Указ Президента Российской Федерации от 08.05.2024 № 314 «Об утверждении Основ государственной политики Российской Федерации в области исторического просвещения».</t>
  </si>
  <si>
    <t>Муниципальный проект «Ремонт объекта «Дом культуры «Гармония» в п. Юганская Обь»
(Михалев Владлен Геннадьевич)</t>
  </si>
  <si>
    <t>Департамент культуры и спорта Нефтеюганского района(комитет по культуре)</t>
  </si>
  <si>
    <t>Всего, в том числе:</t>
  </si>
  <si>
    <t>Всего по разделу I</t>
  </si>
  <si>
    <t>Комплекс процессных мероприятий «Обеспечение деятельности органов местного самоуправления Нефтеюганского района»</t>
  </si>
  <si>
    <t>1.2.</t>
  </si>
  <si>
    <t>5.2.</t>
  </si>
  <si>
    <t>5.3.</t>
  </si>
  <si>
    <t>5.4.</t>
  </si>
  <si>
    <t>5.5.</t>
  </si>
  <si>
    <t>7.</t>
  </si>
  <si>
    <t>7.1.</t>
  </si>
  <si>
    <t>Создание условий для повышения уровня комплектования  библиотек Нефтеюганского района, устойчивого развития библиотечной сети, роста востребованности библиотек у населения, обеспечивающих реализацию конституционных прав граждан на свободный доступ к информации, их приобщение к ценностям российской и мировой культуры, практическим и фундаментальным знаниям, а также творческую самореализацию.</t>
  </si>
  <si>
    <t>Создание условий для устойчивого развития библиотечной сети в путем подключения общедоступных библиотек к сети Интернет, автоматизации библиотек, приобретения автоматизированных рабочих мест, модернизации парка персональных компьютеров, программного обеспечения, периферийного и мультимедийного оборудования, проведения локально-вычислительных сетей, модернизации межпоселенческих библиотек.</t>
  </si>
  <si>
    <t>Департамент культуры и спорта Нефтеюганского района (комитет по культуре)</t>
  </si>
  <si>
    <t>«МП»</t>
  </si>
  <si>
    <r>
      <t>Наименование показателя</t>
    </r>
    <r>
      <rPr>
        <vertAlign val="superscript"/>
        <sz val="13"/>
        <color theme="1"/>
        <rFont val="Times New Roman"/>
        <family val="1"/>
        <charset val="204"/>
      </rPr>
      <t>2</t>
    </r>
  </si>
  <si>
    <r>
      <t>Уровень показателя</t>
    </r>
    <r>
      <rPr>
        <vertAlign val="superscript"/>
        <sz val="13"/>
        <rFont val="Times New Roman"/>
        <family val="1"/>
        <charset val="204"/>
      </rPr>
      <t>3</t>
    </r>
  </si>
  <si>
    <r>
      <t>Базовое значение</t>
    </r>
    <r>
      <rPr>
        <vertAlign val="superscript"/>
        <sz val="13"/>
        <color theme="1"/>
        <rFont val="Times New Roman"/>
        <family val="1"/>
        <charset val="204"/>
      </rPr>
      <t>4</t>
    </r>
  </si>
  <si>
    <r>
      <t>Значение показателя по годам</t>
    </r>
    <r>
      <rPr>
        <vertAlign val="superscript"/>
        <sz val="13"/>
        <color theme="1"/>
        <rFont val="Times New Roman"/>
        <family val="1"/>
        <charset val="204"/>
      </rPr>
      <t>5</t>
    </r>
  </si>
  <si>
    <r>
      <t>Документ</t>
    </r>
    <r>
      <rPr>
        <vertAlign val="superscript"/>
        <sz val="13"/>
        <color theme="1"/>
        <rFont val="Times New Roman"/>
        <family val="1"/>
        <charset val="204"/>
      </rPr>
      <t>6</t>
    </r>
  </si>
  <si>
    <r>
      <t>Ответственный за достижение показателя</t>
    </r>
    <r>
      <rPr>
        <vertAlign val="superscript"/>
        <sz val="13"/>
        <color theme="1"/>
        <rFont val="Times New Roman"/>
        <family val="1"/>
        <charset val="204"/>
      </rPr>
      <t>7</t>
    </r>
  </si>
  <si>
    <r>
      <t>Связь с показателями национальных целей</t>
    </r>
    <r>
      <rPr>
        <vertAlign val="superscript"/>
        <sz val="13"/>
        <color theme="1"/>
        <rFont val="Times New Roman"/>
        <family val="1"/>
        <charset val="204"/>
      </rPr>
      <t>8</t>
    </r>
  </si>
  <si>
    <r>
      <t>2025</t>
    </r>
    <r>
      <rPr>
        <vertAlign val="superscript"/>
        <sz val="13"/>
        <color theme="1"/>
        <rFont val="Times New Roman"/>
        <family val="1"/>
        <charset val="204"/>
      </rPr>
      <t>9</t>
    </r>
  </si>
  <si>
    <r>
      <t>Уровень показателя</t>
    </r>
    <r>
      <rPr>
        <vertAlign val="superscript"/>
        <sz val="13"/>
        <rFont val="Times New Roman"/>
        <family val="1"/>
        <charset val="204"/>
      </rPr>
      <t>12</t>
    </r>
  </si>
  <si>
    <r>
      <t>Плановые значения по кварталам/месяцам</t>
    </r>
    <r>
      <rPr>
        <vertAlign val="superscript"/>
        <sz val="13"/>
        <rFont val="Times New Roman"/>
        <family val="1"/>
        <charset val="204"/>
      </rPr>
      <t>13</t>
    </r>
  </si>
  <si>
    <r>
      <t>Задачи структурного элемента</t>
    </r>
    <r>
      <rPr>
        <vertAlign val="superscript"/>
        <sz val="13"/>
        <rFont val="Times New Roman"/>
        <family val="1"/>
        <charset val="204"/>
      </rPr>
      <t>14</t>
    </r>
  </si>
  <si>
    <r>
      <t>Краткое описание ожидаемых эффектов от реализации задачи структурного элемента</t>
    </r>
    <r>
      <rPr>
        <vertAlign val="superscript"/>
        <sz val="13"/>
        <rFont val="Times New Roman"/>
        <family val="1"/>
        <charset val="204"/>
      </rPr>
      <t>15</t>
    </r>
  </si>
  <si>
    <r>
      <t>Связь с показателями</t>
    </r>
    <r>
      <rPr>
        <vertAlign val="superscript"/>
        <sz val="13"/>
        <rFont val="Times New Roman"/>
        <family val="1"/>
        <charset val="204"/>
      </rPr>
      <t>16</t>
    </r>
  </si>
  <si>
    <r>
      <t>14</t>
    </r>
    <r>
      <rPr>
        <sz val="9"/>
        <rFont val="Times New Roman"/>
        <family val="1"/>
        <charset val="204"/>
      </rPr>
      <t xml:space="preserve"> 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</t>
    </r>
  </si>
  <si>
    <r>
      <t>15</t>
    </r>
    <r>
      <rPr>
        <sz val="9"/>
        <rFont val="Times New Roman"/>
        <family val="1"/>
        <charset val="204"/>
      </rPr>
      <t xml:space="preserve"> Приводится краткое описание социальных, экономических и иных эффектов реализации каждой задачи структурного элемента муниципальной программы. </t>
    </r>
  </si>
  <si>
    <r>
      <t>16</t>
    </r>
    <r>
      <rPr>
        <sz val="9"/>
        <rFont val="Times New Roman"/>
        <family val="1"/>
        <charset val="204"/>
      </rPr>
      <t xml:space="preserve"> Указываются наименования показателей уровня муниципальной программы, на достижение которых направлен структурный элемент.</t>
    </r>
  </si>
  <si>
    <t>Пополнение книжными фондами библиотек.</t>
  </si>
  <si>
    <t>Модернизация библиотек.</t>
  </si>
  <si>
    <t>Совершенствование и формирование современного имущественного комплекса учреждений и организаций культуры.</t>
  </si>
  <si>
    <t>Поддержка одаренных детей и молодежи, развитие художественного образования.</t>
  </si>
  <si>
    <t>Стимулирование культурного разнообразия в Нефтеюганском районе, в том числе популяризация народных художественных промыслов и ремесел.</t>
  </si>
  <si>
    <t>Развитие библиотечного дела.</t>
  </si>
  <si>
    <t>Развитие музейного дела.</t>
  </si>
  <si>
    <t xml:space="preserve">Развитие и  модернизация материально-технической базы учреждений, подведомственных Департаменту культуры и спорта Нефтеюганского района. 
</t>
  </si>
  <si>
    <t xml:space="preserve">Реализация мероприятий по организации деятельности поселенческих библиотек. </t>
  </si>
  <si>
    <t>Укрепление материально-технической базы учреждений.</t>
  </si>
  <si>
    <t xml:space="preserve">Осуществление функций и полномочий Департамент культуры и спорта Нефтеюганского района. </t>
  </si>
  <si>
    <t>Осуществление функций и полномочий отдела по делам архивов Нефтеюганского района.</t>
  </si>
  <si>
    <r>
      <t>Ответственный исполнитель / соисполнитель</t>
    </r>
    <r>
      <rPr>
        <vertAlign val="superscript"/>
        <sz val="13"/>
        <color theme="1"/>
        <rFont val="Times New Roman"/>
        <family val="1"/>
        <charset val="204"/>
      </rPr>
      <t>18</t>
    </r>
  </si>
  <si>
    <r>
      <t xml:space="preserve">7. Комплекс процессных мероприятий «Развитие архивного дела» </t>
    </r>
    <r>
      <rPr>
        <b/>
        <vertAlign val="superscript"/>
        <sz val="13"/>
        <rFont val="Times New Roman"/>
        <family val="1"/>
        <charset val="204"/>
      </rPr>
      <t>19</t>
    </r>
    <r>
      <rPr>
        <b/>
        <sz val="13"/>
        <rFont val="Times New Roman"/>
        <family val="1"/>
        <charset val="204"/>
      </rPr>
      <t>(всего), в том числе:</t>
    </r>
  </si>
  <si>
    <t>1. Цель «Укрепление единого культурного пространства, создание комфортных условий и равных возможностей для самореализации и раскрытия таланта, креатива кажого жителя Нефтеюганского района, доступа населения к культурным ценностям, цифровым ресурсам в сфере культуры»</t>
  </si>
  <si>
    <t>Обеспечение деятельности Департамента культуры и спорта Нефтеюганского района и подведомственных департаменту учреждений.</t>
  </si>
  <si>
    <t xml:space="preserve">Обеспечение деятельности и создание условий для предоставления муниципальных услуг (работ), оказываемых отделом по делам архивов.
</t>
  </si>
  <si>
    <r>
      <t>1. Региональный проект «Сохранение культурного и исторического наследия»</t>
    </r>
    <r>
      <rPr>
        <b/>
        <vertAlign val="superscript"/>
        <sz val="13"/>
        <rFont val="Times New Roman"/>
        <family val="1"/>
        <charset val="204"/>
      </rPr>
      <t>19</t>
    </r>
    <r>
      <rPr>
        <b/>
        <sz val="13"/>
        <rFont val="Times New Roman"/>
        <family val="1"/>
        <charset val="204"/>
      </rPr>
      <t xml:space="preserve"> (всего), в том числе:</t>
    </r>
  </si>
  <si>
    <r>
      <t>3. Муниципальный проект</t>
    </r>
    <r>
      <rPr>
        <b/>
        <vertAlign val="superscript"/>
        <sz val="13"/>
        <rFont val="Times New Roman"/>
        <family val="1"/>
        <charset val="204"/>
      </rPr>
      <t>20</t>
    </r>
    <r>
      <rPr>
        <b/>
        <sz val="13"/>
        <rFont val="Times New Roman"/>
        <family val="1"/>
        <charset val="204"/>
      </rPr>
      <t xml:space="preserve"> «Сельский Дом культуры/библиотека в сп.Куть-Ях» (всего), в том числе:</t>
    </r>
  </si>
  <si>
    <r>
      <t>6. Комплекс процессных мероприятий «Обеспечение деятельности органов местного самоуправления Нефтеюганского района»</t>
    </r>
    <r>
      <rPr>
        <b/>
        <vertAlign val="superscript"/>
        <sz val="13"/>
        <rFont val="Times New Roman"/>
        <family val="1"/>
        <charset val="204"/>
      </rPr>
      <t xml:space="preserve">19 </t>
    </r>
    <r>
      <rPr>
        <b/>
        <sz val="13"/>
        <rFont val="Times New Roman"/>
        <family val="1"/>
        <charset val="204"/>
      </rPr>
      <t>(всего), в том числе:</t>
    </r>
  </si>
  <si>
    <r>
      <t>Тип документа</t>
    </r>
    <r>
      <rPr>
        <vertAlign val="superscript"/>
        <sz val="13"/>
        <color theme="1"/>
        <rFont val="Times New Roman"/>
        <family val="1"/>
        <charset val="204"/>
      </rPr>
      <t>21</t>
    </r>
  </si>
  <si>
    <r>
      <t>Вид документа</t>
    </r>
    <r>
      <rPr>
        <vertAlign val="superscript"/>
        <sz val="13"/>
        <color theme="1"/>
        <rFont val="Times New Roman"/>
        <family val="1"/>
        <charset val="204"/>
      </rPr>
      <t>22</t>
    </r>
  </si>
  <si>
    <r>
      <t>Наименование документа</t>
    </r>
    <r>
      <rPr>
        <vertAlign val="superscript"/>
        <sz val="13"/>
        <color theme="1"/>
        <rFont val="Times New Roman"/>
        <family val="1"/>
        <charset val="204"/>
      </rPr>
      <t>23</t>
    </r>
  </si>
  <si>
    <r>
      <t>Реквизиты</t>
    </r>
    <r>
      <rPr>
        <vertAlign val="superscript"/>
        <sz val="13"/>
        <color theme="1"/>
        <rFont val="Times New Roman"/>
        <family val="1"/>
        <charset val="204"/>
      </rPr>
      <t>24</t>
    </r>
  </si>
  <si>
    <r>
      <t>Разработчик</t>
    </r>
    <r>
      <rPr>
        <vertAlign val="superscript"/>
        <sz val="13"/>
        <color theme="1"/>
        <rFont val="Times New Roman"/>
        <family val="1"/>
        <charset val="204"/>
      </rPr>
      <t>25</t>
    </r>
  </si>
  <si>
    <r>
      <t>Гиперссылка на текст документа</t>
    </r>
    <r>
      <rPr>
        <vertAlign val="superscript"/>
        <sz val="13"/>
        <color theme="1"/>
        <rFont val="Times New Roman"/>
        <family val="1"/>
        <charset val="204"/>
      </rPr>
      <t>26</t>
    </r>
  </si>
  <si>
    <r>
      <rPr>
        <vertAlign val="superscript"/>
        <sz val="9"/>
        <rFont val="Times New Roman"/>
        <family val="1"/>
        <charset val="204"/>
      </rPr>
      <t>19</t>
    </r>
    <r>
      <rPr>
        <sz val="9"/>
        <rFont val="Times New Roman"/>
        <family val="1"/>
        <charset val="204"/>
      </rPr>
      <t xml:space="preserve"> Здесь и далее указывается наименование типа структурного элемента муниципальной программы.</t>
    </r>
  </si>
  <si>
    <r>
      <rPr>
        <vertAlign val="superscript"/>
        <sz val="9"/>
        <rFont val="Times New Roman"/>
        <family val="1"/>
        <charset val="204"/>
      </rPr>
      <t>20</t>
    </r>
    <r>
      <rPr>
        <sz val="9"/>
        <rFont val="Times New Roman"/>
        <family val="1"/>
        <charset val="204"/>
      </rPr>
      <t xml:space="preserve"> Указывается в случае, если в реализации структурного элемента учувствуют соисполнители, в случае отсутствия соисполнителей структурного элемента данная строка не предусматривается. </t>
    </r>
  </si>
  <si>
    <r>
      <t xml:space="preserve">Культурно-образовательный комплекс в </t>
    </r>
    <r>
      <rPr>
        <strike/>
        <sz val="13"/>
        <color rgb="FFFF0000"/>
        <rFont val="Times New Roman"/>
        <family val="1"/>
        <charset val="204"/>
      </rPr>
      <t>пгт.</t>
    </r>
    <r>
      <rPr>
        <sz val="13"/>
        <rFont val="Times New Roman"/>
        <family val="1"/>
        <charset val="204"/>
      </rPr>
      <t xml:space="preserve"> гп.Пойковский (1 очередь)</t>
    </r>
  </si>
  <si>
    <t>Муниципальный проект «Культурно-образовательный комплекс в пгт.Пойковский (1 очередь)»
(Михалев Владлен Геннадьевич)</t>
  </si>
  <si>
    <r>
      <t>2. Муниципальный проект</t>
    </r>
    <r>
      <rPr>
        <b/>
        <vertAlign val="superscript"/>
        <sz val="13"/>
        <rFont val="Times New Roman"/>
        <family val="1"/>
        <charset val="204"/>
      </rPr>
      <t xml:space="preserve">20 </t>
    </r>
    <r>
      <rPr>
        <b/>
        <sz val="13"/>
        <rFont val="Times New Roman"/>
        <family val="1"/>
        <charset val="204"/>
      </rPr>
      <t>«Культурно-образовательный комплекс в пгт.Пойковский (1 очередь)» (всего), в том числе:</t>
    </r>
  </si>
  <si>
    <r>
      <t>Региональный проект «Сохранение культурного и исторического наследия»
(Михалев Владлен Геннадьевич)</t>
    </r>
    <r>
      <rPr>
        <vertAlign val="superscript"/>
        <sz val="13"/>
        <rFont val="Times New Roman"/>
        <family val="1"/>
        <charset val="204"/>
      </rPr>
      <t>17</t>
    </r>
  </si>
  <si>
    <r>
      <t>17</t>
    </r>
    <r>
      <rPr>
        <sz val="9"/>
        <rFont val="Times New Roman"/>
        <family val="1"/>
        <charset val="204"/>
      </rPr>
      <t xml:space="preserve"> Указывается куратор регионального проекта в соответствии с Перечнем должностных лиц, ответственных за реализацию региональных проектов, входящих в состав национальных проектов Российской Федерации, утвержденным распоряжением администрации Нефтеюганского района.   </t>
    </r>
  </si>
  <si>
    <r>
      <t xml:space="preserve">4. Муниципальный проект </t>
    </r>
    <r>
      <rPr>
        <b/>
        <vertAlign val="superscript"/>
        <sz val="13"/>
        <rFont val="Times New Roman"/>
        <family val="1"/>
        <charset val="204"/>
      </rPr>
      <t>20</t>
    </r>
    <r>
      <rPr>
        <b/>
        <sz val="13"/>
        <rFont val="Times New Roman"/>
        <family val="1"/>
        <charset val="204"/>
      </rPr>
      <t>«Ремонт объекта «Дом культуры «Гармония» в п. Юганская Обь» (всего), в том числе:</t>
    </r>
  </si>
  <si>
    <t>Департамент культуры и спорта Нефтеюганского района (комитет по культуре) / Департамент строительства и жилищно-коммунального комплекса Нефтеюганского района</t>
  </si>
  <si>
    <t xml:space="preserve">Департамент строительства и жилищно-коммунального комплекса Нефтеюганского района </t>
  </si>
  <si>
    <t>Департамент культуры и спорта Нефтеюганского района (комитет по культуре)/Департамент строительства и жилищно-коммунального комплекса Нефтеюганского района</t>
  </si>
  <si>
    <t>Департамент культуры и спорта Нефтеюганского района (комитет по культуре),(комитет по физической культуре и спорту)</t>
  </si>
  <si>
    <r>
      <t>5. Комплекс процессных мероприятий</t>
    </r>
    <r>
      <rPr>
        <b/>
        <vertAlign val="superscript"/>
        <sz val="13"/>
        <rFont val="Times New Roman"/>
        <family val="1"/>
        <charset val="204"/>
      </rPr>
      <t>20</t>
    </r>
    <r>
      <rPr>
        <b/>
        <sz val="13"/>
        <rFont val="Times New Roman"/>
        <family val="1"/>
        <charset val="204"/>
      </rPr>
      <t xml:space="preserve"> «Создание условий для сохранения и развития культурного наследия» (всего), в том числе:</t>
    </r>
  </si>
  <si>
    <t xml:space="preserve">Прямые инвестициии </t>
  </si>
  <si>
    <r>
      <rPr>
        <vertAlign val="superscript"/>
        <sz val="9"/>
        <color theme="1"/>
        <rFont val="Times New Roman"/>
        <family val="1"/>
        <charset val="204"/>
      </rPr>
      <t>22</t>
    </r>
    <r>
      <rPr>
        <sz val="9"/>
        <color theme="1"/>
        <rFont val="Times New Roman"/>
        <family val="1"/>
        <charset val="204"/>
      </rPr>
      <t>Указывается вид документа (например, постановление, распоряжение администрации Нефтеюганского района, и другие нормативные акты органов местного самоуправления Нефтеюганского района).</t>
    </r>
  </si>
  <si>
    <r>
      <rPr>
        <sz val="13"/>
        <color rgb="FFFF0000"/>
        <rFont val="Times New Roman"/>
        <family val="1"/>
        <charset val="204"/>
      </rPr>
      <t xml:space="preserve"> </t>
    </r>
    <r>
      <rPr>
        <sz val="13"/>
        <color theme="1"/>
        <rFont val="Times New Roman"/>
        <family val="1"/>
        <charset val="204"/>
      </rPr>
      <t xml:space="preserve">Муниципальная программа «Культурное простанство» </t>
    </r>
  </si>
  <si>
    <t>Указ Президента Российской Федерации от 04.02.2021 № 68 «Об оценке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Федерации».
Постановление Правительства Ханты-Мансийского автономного округа - Югры от 10.11.2023 № 548-п  «О государственной программе Ханты-Мансийского автономного округа - Югры  «Культурное пространство».</t>
  </si>
  <si>
    <t xml:space="preserve">Распоряжение Правительства Российской Федерации от 11.09.2024  № 2501-р «Об утверждении Стратегии государственной культурной политики на период до 2030 года».
</t>
  </si>
  <si>
    <t>Распоряжение Правительства Российской Федерации от 11.09.2024 № 2501-р «Об утверждении Стратегии государственной культурной политики на период до 2030 года».</t>
  </si>
  <si>
    <t>Департамент культуры и спорта Нефтеюганского района (комитет по культуре)/Администрация Нефтеюганского района (Управляющий делами)</t>
  </si>
  <si>
    <t>Администрация Нефтеюганского района (Управляющий делами)</t>
  </si>
  <si>
    <t>Ответственный за реализацию: Департамент культуры и спорта Нефтеюганского района (комитет по культуре)</t>
  </si>
  <si>
    <r>
      <t>Ответственный за реализацию: Департамент культуры и спорта Нефтеюганского района (комитет по культуре) / Департамент строительства и жилищно-коммунального комплекса Нефтеюганского района</t>
    </r>
    <r>
      <rPr>
        <strike/>
        <sz val="13"/>
        <color rgb="FFFF0000"/>
        <rFont val="Times New Roman"/>
        <family val="1"/>
        <charset val="204"/>
      </rPr>
      <t xml:space="preserve"> </t>
    </r>
  </si>
  <si>
    <t xml:space="preserve">Ответственный за реализацию: Департамент культуры и спорта Нефтеюганского района (комитет по культуре) / Департамент строительства и жилищно-коммунального комплекса Нефтеюганского района </t>
  </si>
  <si>
    <t xml:space="preserve">Ответственный за реализацию: Департамент культуры и спорта Нефтеюганского района (комитет по культуре) / Администрация Нефтеюганского района (Управляющий делами) </t>
  </si>
  <si>
    <t xml:space="preserve">Департамент культуры и спорта Нефтеюганского района (комитет по культуре) / Департамент строительства и жилищно-коммунального комплекса Нефтеюганского района </t>
  </si>
  <si>
    <t xml:space="preserve">Департамент культуры и спорта Нефтеюганского района (комитет по культуре)
</t>
  </si>
  <si>
    <t xml:space="preserve">Комплекс процессных мероприятий «Создание условий для сохранения и развития культурного наследия» </t>
  </si>
  <si>
    <r>
      <rPr>
        <sz val="13"/>
        <color rgb="FFFF0000"/>
        <rFont val="Times New Roman"/>
        <family val="1"/>
        <charset val="204"/>
      </rPr>
      <t>2025</t>
    </r>
    <r>
      <rPr>
        <sz val="13"/>
        <rFont val="Times New Roman"/>
        <family val="1"/>
        <charset val="204"/>
      </rPr>
      <t>-2029 (разработка проектно-сметной документации)</t>
    </r>
  </si>
  <si>
    <t>паспорт муниципальной программы</t>
  </si>
  <si>
    <t xml:space="preserve">Постановление администрации Нефтеюганского района </t>
  </si>
  <si>
    <t>Департамент культуры и спорта Нефтеюганского района (комитет по физической культуре и спорту)</t>
  </si>
  <si>
    <t xml:space="preserve">О муниципальной программе Нефтеюганского района 
«Культурное пространство»
</t>
  </si>
  <si>
    <t>Порядок</t>
  </si>
  <si>
    <t>«О порядке формирования муниципального задания на оказание 
муниципальных услуг (выполнение работ) муниципальными учреждениями Нефтеюганского района и финансовом обеспечении его выполнения»</t>
  </si>
  <si>
    <t>https://nefteyuganskij-r86.gosweb.gosuslugi.ru/ofitsialno/dokumenty/npa_administraciya/postanovlenia_admin/?cc=3932&amp;document_search=&amp;document_category=&amp;document_publication_date=</t>
  </si>
  <si>
    <t>https://nefteyuganskij-r86.gosweb.gosuslugi.ru/deyatelnost/proekty-i-programmy/mp-na-2025-2026-gody-i-na-period-do-2030-goda/</t>
  </si>
  <si>
    <t>от 02.11.2024 
№1869-па-нпа</t>
  </si>
  <si>
    <t xml:space="preserve">от 30.09.2015 №1809-па </t>
  </si>
  <si>
    <t>Департамент культуры и спорта Нефтеюганского района (комитет по культуре), (комитет по физической культуре и спорту)/Департамент строительства и жилищно-коммунального комплекса Нефтеюганского района, Администрация Нефтеюганского района (Управляюший делами)/Администрация Нефтеюганского района (отдел по делам архивов)</t>
  </si>
  <si>
    <t>Департамент строительства и жилищно-коммунального комплекса Нефтеюганского района</t>
  </si>
  <si>
    <t xml:space="preserve"> Администрация Нефтеюганского района (Управляюший делами)</t>
  </si>
  <si>
    <t>5. Комплекс процессных мероприятий «Создание условий для сохранения и развития культурного наследия»</t>
  </si>
  <si>
    <r>
      <t>В том числе по ответственным исполнителям / соисполнителям</t>
    </r>
    <r>
      <rPr>
        <b/>
        <vertAlign val="superscript"/>
        <sz val="13"/>
        <color theme="1"/>
        <rFont val="Times New Roman"/>
        <family val="1"/>
        <charset val="204"/>
      </rPr>
      <t>21</t>
    </r>
  </si>
  <si>
    <r>
      <rPr>
        <vertAlign val="superscript"/>
        <sz val="9"/>
        <rFont val="Times New Roman"/>
        <family val="1"/>
        <charset val="204"/>
      </rPr>
      <t>21</t>
    </r>
    <r>
      <rPr>
        <sz val="9"/>
        <rFont val="Times New Roman"/>
        <family val="1"/>
        <charset val="204"/>
      </rPr>
      <t xml:space="preserve"> Заполняется в случае наличия в муниципальной программе соисполнителей.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</si>
</sst>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.00\ _₽_-;\-* #,##0.00\ _₽_-;_-* &quot;-&quot;??\ _₽_-;_-@_-"/>
    <numFmt numFmtId="165" formatCode="_-* #,##0.00000\ _₽_-;\-* #,##0.00000\ _₽_-;_-* &quot;-&quot;??\ _₽_-;_-@_-"/>
    <numFmt numFmtId="166" formatCode="_-* #,##0.00000\ _₽_-;\-* #,##0.00000\ _₽_-;_-* &quot;-&quot;?????\ _₽_-;_-@_-"/>
    <numFmt numFmtId="167" formatCode="_-* #,##0.00000_-;\-* #,##0.00000_-;_-* &quot;-&quot;??_-;_-@_-"/>
    <numFmt numFmtId="168" formatCode="#,##0_ ;\-#,##0\ "/>
    <numFmt numFmtId="169" formatCode="_-* #,##0.0\ _₽_-;\-* #,##0.0\ _₽_-;_-* &quot;-&quot;?\ _₽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vertAlign val="superscript"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vertAlign val="superscript"/>
      <sz val="13"/>
      <color theme="1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vertAlign val="superscript"/>
      <sz val="13"/>
      <name val="Times New Roman"/>
      <family val="1"/>
      <charset val="204"/>
    </font>
    <font>
      <strike/>
      <sz val="13"/>
      <name val="Times New Roman"/>
      <family val="1"/>
      <charset val="204"/>
    </font>
    <font>
      <strike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b/>
      <vertAlign val="superscript"/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u/>
      <sz val="13"/>
      <color theme="10"/>
      <name val="Times New Roman"/>
      <family val="1"/>
      <charset val="204"/>
    </font>
    <font>
      <b/>
      <vertAlign val="superscript"/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3">
    <xf numFmtId="0" fontId="0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0" fontId="3" fillId="0" borderId="0"/>
    <xf numFmtId="0" fontId="8" fillId="0" borderId="0" applyNumberFormat="0" applyFill="0" applyBorder="0" applyAlignment="0" applyProtection="0"/>
    <xf numFmtId="43" fontId="5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0" fontId="1" fillId="0" borderId="0"/>
  </cellStyleXfs>
  <cellXfs count="215">
    <xf numFmtId="0" fontId="0" fillId="0" borderId="0" xfId="0"/>
    <xf numFmtId="0" fontId="7" fillId="0" borderId="0" xfId="0" applyFont="1" applyAlignment="1">
      <alignment vertical="center"/>
    </xf>
    <xf numFmtId="0" fontId="10" fillId="0" borderId="0" xfId="0" applyFont="1"/>
    <xf numFmtId="0" fontId="13" fillId="0" borderId="0" xfId="7" applyFont="1" applyFill="1" applyAlignment="1">
      <alignment vertical="center"/>
    </xf>
    <xf numFmtId="0" fontId="10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7" fillId="0" borderId="1" xfId="7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16" fillId="0" borderId="4" xfId="0" applyFont="1" applyBorder="1" applyAlignment="1">
      <alignment horizontal="center" vertical="center" wrapText="1"/>
    </xf>
    <xf numFmtId="49" fontId="17" fillId="2" borderId="1" xfId="1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10" fillId="3" borderId="0" xfId="0" applyFont="1" applyFill="1"/>
    <xf numFmtId="0" fontId="17" fillId="0" borderId="0" xfId="0" applyFont="1" applyAlignment="1">
      <alignment vertical="center"/>
    </xf>
    <xf numFmtId="0" fontId="17" fillId="0" borderId="0" xfId="0" applyFont="1"/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horizontal="left" vertical="center" wrapText="1"/>
    </xf>
    <xf numFmtId="0" fontId="17" fillId="2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/>
    <xf numFmtId="0" fontId="17" fillId="2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vertical="top" wrapText="1"/>
    </xf>
    <xf numFmtId="49" fontId="17" fillId="2" borderId="1" xfId="1" applyNumberFormat="1" applyFont="1" applyFill="1" applyBorder="1" applyAlignment="1">
      <alignment vertical="center" wrapText="1"/>
    </xf>
    <xf numFmtId="0" fontId="13" fillId="0" borderId="0" xfId="0" applyFont="1"/>
    <xf numFmtId="0" fontId="13" fillId="2" borderId="0" xfId="1" applyFont="1" applyFill="1"/>
    <xf numFmtId="0" fontId="7" fillId="2" borderId="0" xfId="1" applyFont="1" applyFill="1"/>
    <xf numFmtId="0" fontId="16" fillId="2" borderId="1" xfId="1" applyFont="1" applyFill="1" applyBorder="1" applyAlignment="1">
      <alignment horizontal="center" vertical="center" wrapText="1"/>
    </xf>
    <xf numFmtId="0" fontId="17" fillId="2" borderId="1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/>
    </xf>
    <xf numFmtId="0" fontId="22" fillId="0" borderId="2" xfId="1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166" fontId="7" fillId="2" borderId="0" xfId="1" applyNumberFormat="1" applyFont="1" applyFill="1"/>
    <xf numFmtId="0" fontId="22" fillId="2" borderId="1" xfId="1" applyFont="1" applyFill="1" applyBorder="1" applyAlignment="1">
      <alignment horizontal="left" vertical="center" wrapText="1"/>
    </xf>
    <xf numFmtId="0" fontId="15" fillId="0" borderId="0" xfId="1" applyFont="1"/>
    <xf numFmtId="0" fontId="7" fillId="0" borderId="0" xfId="1" applyFont="1"/>
    <xf numFmtId="165" fontId="7" fillId="0" borderId="0" xfId="1" applyNumberFormat="1" applyFont="1"/>
    <xf numFmtId="166" fontId="17" fillId="2" borderId="1" xfId="2" applyNumberFormat="1" applyFont="1" applyFill="1" applyBorder="1" applyAlignment="1">
      <alignment horizontal="center" vertical="center" wrapText="1"/>
    </xf>
    <xf numFmtId="166" fontId="15" fillId="2" borderId="0" xfId="1" applyNumberFormat="1" applyFont="1" applyFill="1"/>
    <xf numFmtId="0" fontId="15" fillId="2" borderId="0" xfId="1" applyFont="1" applyFill="1"/>
    <xf numFmtId="165" fontId="17" fillId="2" borderId="0" xfId="2" applyNumberFormat="1" applyFont="1" applyFill="1" applyBorder="1" applyAlignment="1">
      <alignment horizontal="justify" vertical="center"/>
    </xf>
    <xf numFmtId="166" fontId="7" fillId="0" borderId="0" xfId="1" applyNumberFormat="1" applyFont="1"/>
    <xf numFmtId="0" fontId="7" fillId="2" borderId="0" xfId="1" applyFont="1" applyFill="1" applyAlignment="1">
      <alignment horizontal="left"/>
    </xf>
    <xf numFmtId="0" fontId="12" fillId="0" borderId="0" xfId="0" applyFont="1" applyAlignment="1">
      <alignment vertical="center"/>
    </xf>
    <xf numFmtId="0" fontId="17" fillId="0" borderId="7" xfId="0" applyFont="1" applyBorder="1" applyAlignment="1">
      <alignment horizontal="center" vertical="center" wrapText="1"/>
    </xf>
    <xf numFmtId="168" fontId="16" fillId="0" borderId="7" xfId="0" applyNumberFormat="1" applyFont="1" applyBorder="1" applyAlignment="1">
      <alignment horizontal="center" vertical="center" wrapText="1"/>
    </xf>
    <xf numFmtId="168" fontId="16" fillId="0" borderId="1" xfId="0" applyNumberFormat="1" applyFont="1" applyBorder="1" applyAlignment="1">
      <alignment horizontal="center" vertical="center" wrapText="1"/>
    </xf>
    <xf numFmtId="0" fontId="22" fillId="0" borderId="1" xfId="1" applyFont="1" applyBorder="1" applyAlignment="1">
      <alignment horizontal="left" vertical="center" wrapText="1"/>
    </xf>
    <xf numFmtId="0" fontId="7" fillId="0" borderId="0" xfId="4" applyFont="1"/>
    <xf numFmtId="0" fontId="7" fillId="0" borderId="13" xfId="4" applyFont="1" applyBorder="1" applyAlignment="1">
      <alignment horizontal="center"/>
    </xf>
    <xf numFmtId="0" fontId="7" fillId="0" borderId="1" xfId="4" applyFont="1" applyBorder="1" applyAlignment="1">
      <alignment horizontal="center" vertical="center" wrapText="1"/>
    </xf>
    <xf numFmtId="0" fontId="7" fillId="0" borderId="1" xfId="8" applyFont="1" applyBorder="1" applyAlignment="1">
      <alignment horizontal="center" vertical="center" wrapText="1"/>
    </xf>
    <xf numFmtId="0" fontId="7" fillId="0" borderId="0" xfId="4" applyFont="1" applyAlignment="1">
      <alignment wrapText="1"/>
    </xf>
    <xf numFmtId="0" fontId="7" fillId="0" borderId="1" xfId="4" applyFont="1" applyBorder="1" applyAlignment="1">
      <alignment horizontal="center"/>
    </xf>
    <xf numFmtId="0" fontId="7" fillId="0" borderId="0" xfId="0" applyFont="1" applyAlignment="1">
      <alignment vertical="center" wrapText="1"/>
    </xf>
    <xf numFmtId="0" fontId="7" fillId="0" borderId="0" xfId="4" applyFont="1" applyAlignment="1">
      <alignment vertical="center"/>
    </xf>
    <xf numFmtId="0" fontId="7" fillId="0" borderId="1" xfId="4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7" fillId="0" borderId="0" xfId="0" applyFont="1" applyAlignment="1">
      <alignment horizontal="justify" vertical="center"/>
    </xf>
    <xf numFmtId="164" fontId="22" fillId="2" borderId="1" xfId="2" applyFont="1" applyFill="1" applyBorder="1" applyAlignment="1">
      <alignment horizontal="left" vertical="center" wrapText="1"/>
    </xf>
    <xf numFmtId="166" fontId="24" fillId="0" borderId="1" xfId="0" applyNumberFormat="1" applyFont="1" applyBorder="1" applyAlignment="1">
      <alignment horizontal="right" vertical="center" wrapText="1"/>
    </xf>
    <xf numFmtId="164" fontId="17" fillId="2" borderId="1" xfId="2" applyFont="1" applyFill="1" applyBorder="1" applyAlignment="1">
      <alignment horizontal="left" vertical="center" wrapText="1"/>
    </xf>
    <xf numFmtId="166" fontId="16" fillId="0" borderId="1" xfId="0" applyNumberFormat="1" applyFont="1" applyBorder="1" applyAlignment="1">
      <alignment horizontal="right" vertical="center" wrapText="1"/>
    </xf>
    <xf numFmtId="164" fontId="17" fillId="2" borderId="4" xfId="2" applyFont="1" applyFill="1" applyBorder="1" applyAlignment="1">
      <alignment horizontal="left" vertical="center" wrapText="1"/>
    </xf>
    <xf numFmtId="166" fontId="17" fillId="0" borderId="1" xfId="0" applyNumberFormat="1" applyFont="1" applyBorder="1" applyAlignment="1">
      <alignment horizontal="right" vertical="center" wrapText="1"/>
    </xf>
    <xf numFmtId="166" fontId="22" fillId="2" borderId="1" xfId="2" applyNumberFormat="1" applyFont="1" applyFill="1" applyBorder="1" applyAlignment="1">
      <alignment horizontal="right" vertical="center" wrapText="1"/>
    </xf>
    <xf numFmtId="166" fontId="17" fillId="2" borderId="1" xfId="2" applyNumberFormat="1" applyFont="1" applyFill="1" applyBorder="1" applyAlignment="1">
      <alignment horizontal="right" vertical="center" wrapText="1"/>
    </xf>
    <xf numFmtId="166" fontId="17" fillId="2" borderId="6" xfId="2" applyNumberFormat="1" applyFont="1" applyFill="1" applyBorder="1" applyAlignment="1">
      <alignment horizontal="right" vertical="center" wrapText="1"/>
    </xf>
    <xf numFmtId="166" fontId="22" fillId="2" borderId="6" xfId="2" applyNumberFormat="1" applyFont="1" applyFill="1" applyBorder="1" applyAlignment="1">
      <alignment horizontal="right" vertical="center" wrapText="1"/>
    </xf>
    <xf numFmtId="166" fontId="22" fillId="0" borderId="1" xfId="1" applyNumberFormat="1" applyFont="1" applyBorder="1" applyAlignment="1">
      <alignment horizontal="center" vertical="center" wrapText="1"/>
    </xf>
    <xf numFmtId="166" fontId="17" fillId="0" borderId="1" xfId="1" applyNumberFormat="1" applyFont="1" applyBorder="1" applyAlignment="1">
      <alignment horizontal="center" vertical="center" wrapText="1"/>
    </xf>
    <xf numFmtId="166" fontId="22" fillId="2" borderId="1" xfId="1" applyNumberFormat="1" applyFont="1" applyFill="1" applyBorder="1" applyAlignment="1">
      <alignment horizontal="center" vertical="center" wrapText="1"/>
    </xf>
    <xf numFmtId="166" fontId="17" fillId="2" borderId="1" xfId="1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 applyProtection="1">
      <alignment horizontal="left" vertical="center" wrapText="1"/>
      <protection locked="0"/>
    </xf>
    <xf numFmtId="166" fontId="22" fillId="2" borderId="1" xfId="1" applyNumberFormat="1" applyFont="1" applyFill="1" applyBorder="1" applyAlignment="1">
      <alignment vertical="center" wrapText="1"/>
    </xf>
    <xf numFmtId="166" fontId="17" fillId="2" borderId="1" xfId="1" applyNumberFormat="1" applyFont="1" applyFill="1" applyBorder="1" applyAlignment="1">
      <alignment vertical="center" wrapText="1"/>
    </xf>
    <xf numFmtId="0" fontId="22" fillId="0" borderId="1" xfId="0" applyFont="1" applyBorder="1" applyAlignment="1">
      <alignment horizontal="left" vertical="center" wrapText="1"/>
    </xf>
    <xf numFmtId="0" fontId="22" fillId="2" borderId="1" xfId="0" applyFont="1" applyFill="1" applyBorder="1" applyAlignment="1" applyProtection="1">
      <alignment horizontal="left" vertical="center"/>
      <protection locked="0"/>
    </xf>
    <xf numFmtId="0" fontId="17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166" fontId="22" fillId="0" borderId="1" xfId="2" applyNumberFormat="1" applyFont="1" applyFill="1" applyBorder="1" applyAlignment="1">
      <alignment horizontal="center" vertical="center"/>
    </xf>
    <xf numFmtId="166" fontId="17" fillId="0" borderId="1" xfId="2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vertical="center" wrapText="1"/>
    </xf>
    <xf numFmtId="166" fontId="15" fillId="2" borderId="1" xfId="0" applyNumberFormat="1" applyFont="1" applyFill="1" applyBorder="1" applyAlignment="1">
      <alignment horizontal="right" vertical="center" wrapText="1"/>
    </xf>
    <xf numFmtId="166" fontId="7" fillId="2" borderId="1" xfId="0" applyNumberFormat="1" applyFont="1" applyFill="1" applyBorder="1" applyAlignment="1">
      <alignment horizontal="right" vertical="center" wrapText="1"/>
    </xf>
    <xf numFmtId="0" fontId="17" fillId="2" borderId="8" xfId="0" applyFont="1" applyFill="1" applyBorder="1" applyAlignment="1">
      <alignment horizontal="left" vertical="center" wrapText="1"/>
    </xf>
    <xf numFmtId="49" fontId="17" fillId="2" borderId="1" xfId="0" applyNumberFormat="1" applyFont="1" applyFill="1" applyBorder="1" applyAlignment="1">
      <alignment horizontal="left" vertical="center" wrapText="1"/>
    </xf>
    <xf numFmtId="166" fontId="21" fillId="2" borderId="1" xfId="1" applyNumberFormat="1" applyFont="1" applyFill="1" applyBorder="1" applyAlignment="1">
      <alignment horizontal="center" vertical="center" wrapText="1"/>
    </xf>
    <xf numFmtId="0" fontId="7" fillId="2" borderId="1" xfId="4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5" fillId="2" borderId="1" xfId="7" applyFont="1" applyFill="1" applyBorder="1" applyAlignment="1">
      <alignment horizontal="center" vertical="center" wrapText="1"/>
    </xf>
    <xf numFmtId="0" fontId="25" fillId="0" borderId="1" xfId="7" applyFont="1" applyFill="1" applyBorder="1" applyAlignment="1">
      <alignment horizontal="center" vertical="center" wrapText="1"/>
    </xf>
    <xf numFmtId="166" fontId="22" fillId="0" borderId="1" xfId="2" applyNumberFormat="1" applyFont="1" applyFill="1" applyBorder="1" applyAlignment="1">
      <alignment horizontal="center" vertical="center" wrapText="1"/>
    </xf>
    <xf numFmtId="166" fontId="17" fillId="0" borderId="1" xfId="2" applyNumberFormat="1" applyFont="1" applyFill="1" applyBorder="1" applyAlignment="1">
      <alignment horizontal="center" vertical="center" wrapText="1"/>
    </xf>
    <xf numFmtId="166" fontId="22" fillId="2" borderId="1" xfId="2" applyNumberFormat="1" applyFont="1" applyFill="1" applyBorder="1" applyAlignment="1">
      <alignment horizontal="center" vertical="center" wrapText="1"/>
    </xf>
    <xf numFmtId="166" fontId="21" fillId="0" borderId="1" xfId="2" applyNumberFormat="1" applyFont="1" applyFill="1" applyBorder="1" applyAlignment="1">
      <alignment horizontal="center" vertical="center" wrapText="1"/>
    </xf>
    <xf numFmtId="166" fontId="21" fillId="2" borderId="1" xfId="2" applyNumberFormat="1" applyFont="1" applyFill="1" applyBorder="1" applyAlignment="1">
      <alignment horizontal="center" vertical="center" wrapText="1"/>
    </xf>
    <xf numFmtId="166" fontId="22" fillId="2" borderId="1" xfId="2" applyNumberFormat="1" applyFont="1" applyFill="1" applyBorder="1" applyAlignment="1">
      <alignment vertical="center" wrapText="1"/>
    </xf>
    <xf numFmtId="166" fontId="17" fillId="2" borderId="1" xfId="2" applyNumberFormat="1" applyFont="1" applyFill="1" applyBorder="1" applyAlignment="1">
      <alignment vertical="center" wrapText="1"/>
    </xf>
    <xf numFmtId="166" fontId="17" fillId="0" borderId="1" xfId="2" applyNumberFormat="1" applyFont="1" applyFill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7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3" fillId="0" borderId="0" xfId="7" applyFont="1" applyFill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1" xfId="7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21" fillId="0" borderId="3" xfId="1" applyFont="1" applyBorder="1" applyAlignment="1">
      <alignment horizontal="center"/>
    </xf>
    <xf numFmtId="0" fontId="21" fillId="0" borderId="0" xfId="1" applyFont="1" applyAlignment="1">
      <alignment horizontal="center"/>
    </xf>
    <xf numFmtId="0" fontId="17" fillId="2" borderId="1" xfId="1" applyFont="1" applyFill="1" applyBorder="1" applyAlignment="1">
      <alignment horizontal="center" vertical="center" wrapText="1"/>
    </xf>
    <xf numFmtId="0" fontId="17" fillId="2" borderId="2" xfId="1" applyFont="1" applyFill="1" applyBorder="1" applyAlignment="1">
      <alignment horizontal="center" vertical="center" wrapText="1"/>
    </xf>
    <xf numFmtId="0" fontId="17" fillId="2" borderId="15" xfId="1" applyFont="1" applyFill="1" applyBorder="1" applyAlignment="1">
      <alignment horizontal="center" vertical="center" wrapText="1"/>
    </xf>
    <xf numFmtId="0" fontId="17" fillId="2" borderId="7" xfId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17" fillId="0" borderId="1" xfId="1" applyFont="1" applyBorder="1" applyAlignment="1">
      <alignment horizontal="center" vertical="center" wrapText="1"/>
    </xf>
    <xf numFmtId="0" fontId="17" fillId="0" borderId="15" xfId="1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7" fillId="0" borderId="2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7" fillId="2" borderId="0" xfId="1" applyFont="1" applyFill="1" applyAlignment="1">
      <alignment horizontal="righ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7" fillId="0" borderId="12" xfId="1" applyFont="1" applyBorder="1" applyAlignment="1">
      <alignment horizontal="center" vertical="center" wrapText="1"/>
    </xf>
    <xf numFmtId="0" fontId="17" fillId="0" borderId="14" xfId="1" applyFont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/>
    </xf>
    <xf numFmtId="0" fontId="16" fillId="2" borderId="1" xfId="1" applyFont="1" applyFill="1" applyBorder="1" applyAlignment="1">
      <alignment horizontal="center" vertical="center" wrapText="1"/>
    </xf>
    <xf numFmtId="0" fontId="16" fillId="2" borderId="4" xfId="1" applyFont="1" applyFill="1" applyBorder="1" applyAlignment="1">
      <alignment horizontal="center" vertical="center" wrapText="1"/>
    </xf>
    <xf numFmtId="0" fontId="16" fillId="2" borderId="5" xfId="1" applyFont="1" applyFill="1" applyBorder="1" applyAlignment="1">
      <alignment horizontal="center" vertical="center" wrapText="1"/>
    </xf>
    <xf numFmtId="0" fontId="16" fillId="2" borderId="6" xfId="1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7" fillId="0" borderId="0" xfId="4" applyFont="1" applyAlignment="1">
      <alignment horizontal="center"/>
    </xf>
    <xf numFmtId="0" fontId="7" fillId="2" borderId="1" xfId="4" applyFont="1" applyFill="1" applyBorder="1" applyAlignment="1">
      <alignment horizontal="center" vertical="center" wrapText="1"/>
    </xf>
    <xf numFmtId="0" fontId="7" fillId="2" borderId="1" xfId="4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/>
    </xf>
    <xf numFmtId="0" fontId="9" fillId="0" borderId="0" xfId="0" applyFont="1" applyAlignment="1">
      <alignment horizontal="left" vertical="center" wrapText="1"/>
    </xf>
    <xf numFmtId="167" fontId="7" fillId="0" borderId="2" xfId="6" applyNumberFormat="1" applyFont="1" applyBorder="1" applyAlignment="1">
      <alignment horizontal="center" vertical="center"/>
    </xf>
    <xf numFmtId="167" fontId="7" fillId="0" borderId="15" xfId="6" applyNumberFormat="1" applyFont="1" applyBorder="1" applyAlignment="1">
      <alignment horizontal="center" vertical="center"/>
    </xf>
    <xf numFmtId="167" fontId="7" fillId="0" borderId="7" xfId="6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4" fontId="16" fillId="2" borderId="1" xfId="2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164" fontId="16" fillId="0" borderId="1" xfId="2" applyFont="1" applyBorder="1" applyAlignment="1">
      <alignment horizontal="center" vertical="center" wrapText="1"/>
    </xf>
    <xf numFmtId="164" fontId="17" fillId="0" borderId="1" xfId="2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7" fontId="17" fillId="0" borderId="2" xfId="6" applyNumberFormat="1" applyFont="1" applyBorder="1" applyAlignment="1">
      <alignment horizontal="center" vertical="center"/>
    </xf>
    <xf numFmtId="167" fontId="17" fillId="0" borderId="15" xfId="6" applyNumberFormat="1" applyFont="1" applyBorder="1" applyAlignment="1">
      <alignment horizontal="center" vertical="center"/>
    </xf>
    <xf numFmtId="167" fontId="17" fillId="0" borderId="7" xfId="6" applyNumberFormat="1" applyFont="1" applyBorder="1" applyAlignment="1">
      <alignment horizontal="center" vertical="center"/>
    </xf>
    <xf numFmtId="164" fontId="17" fillId="2" borderId="1" xfId="2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13">
    <cellStyle name="Гиперссылка" xfId="7" builtinId="8"/>
    <cellStyle name="Гиперссылка 2" xfId="5" xr:uid="{B6365DD1-79D3-40E5-B265-1B5912426D7F}"/>
    <cellStyle name="Обычный" xfId="0" builtinId="0"/>
    <cellStyle name="Обычный 2" xfId="4" xr:uid="{58809AE8-B6B3-4B42-99E9-2F5375BC853E}"/>
    <cellStyle name="Обычный 2 2" xfId="10" xr:uid="{22025E41-D6B0-474C-A03F-BBC05639A469}"/>
    <cellStyle name="Обычный 2 2 2 3 2 2" xfId="3" xr:uid="{6416B413-E612-4929-B93D-659F7706656B}"/>
    <cellStyle name="Обычный 2 2 2 3 2 2 2" xfId="9" xr:uid="{45D51509-2D98-48B2-B80B-118E60A9A3A6}"/>
    <cellStyle name="Обычный 2 3" xfId="1" xr:uid="{878B2E0C-D257-4789-A49D-99E16E9B01A6}"/>
    <cellStyle name="Обычный 3" xfId="8" xr:uid="{53D05411-48AC-49D4-B1FE-1F316A1AE493}"/>
    <cellStyle name="Обычный 3 2" xfId="12" xr:uid="{6ABE1B4A-A190-4917-A885-309B0A4E6A2F}"/>
    <cellStyle name="Финансовый" xfId="6" builtinId="3"/>
    <cellStyle name="Финансовый 2" xfId="11" xr:uid="{6A783F74-B557-4036-9A84-2ABEE7DEC49A}"/>
    <cellStyle name="Финансовый 2 3" xfId="2" xr:uid="{BAA83749-84DD-481D-A9F3-959D8EF51E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nefteyuganskij-r86.gosweb.gosuslugi.ru/deyatelnost/proekty-i-programmy/mp-na-2025-2026-gody-i-na-period-do-2030-goda/" TargetMode="External"/><Relationship Id="rId1" Type="http://schemas.openxmlformats.org/officeDocument/2006/relationships/hyperlink" Target="https://nefteyuganskij-r86.gosweb.gosuslugi.ru/ofitsialno/dokumenty/npa_administraciya/postanovlenia_admin/?cc=3932&amp;document_search=&amp;document_category=&amp;document_publication_date=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1359B-04AE-404E-8F3B-5658484DF928}">
  <dimension ref="A1:X23"/>
  <sheetViews>
    <sheetView view="pageBreakPreview" topLeftCell="A4" zoomScale="75" zoomScaleNormal="60" zoomScaleSheetLayoutView="75" workbookViewId="0">
      <selection activeCell="B13" sqref="B13"/>
    </sheetView>
  </sheetViews>
  <sheetFormatPr defaultRowHeight="16.5" x14ac:dyDescent="0.25"/>
  <cols>
    <col min="1" max="1" width="5.5703125" style="7" customWidth="1"/>
    <col min="2" max="2" width="44.42578125" style="7" customWidth="1"/>
    <col min="3" max="3" width="24.85546875" style="7" customWidth="1"/>
    <col min="4" max="4" width="19.28515625" style="7" customWidth="1"/>
    <col min="5" max="5" width="15.5703125" style="7" customWidth="1"/>
    <col min="6" max="6" width="13.28515625" style="7" customWidth="1"/>
    <col min="7" max="7" width="13.140625" style="7" customWidth="1"/>
    <col min="8" max="8" width="12.7109375" style="7" customWidth="1"/>
    <col min="9" max="9" width="16" style="7" customWidth="1"/>
    <col min="10" max="10" width="14.5703125" style="7" customWidth="1"/>
    <col min="11" max="12" width="16" style="7" customWidth="1"/>
    <col min="13" max="13" width="53.42578125" style="7" customWidth="1"/>
    <col min="14" max="14" width="42.140625" style="7" customWidth="1"/>
    <col min="15" max="15" width="22.5703125" style="7" customWidth="1"/>
    <col min="16" max="16384" width="9.140625" style="7"/>
  </cols>
  <sheetData>
    <row r="1" spans="1:24" x14ac:dyDescent="0.25">
      <c r="M1" s="8"/>
    </row>
    <row r="2" spans="1:24" x14ac:dyDescent="0.25">
      <c r="A2" s="9"/>
    </row>
    <row r="3" spans="1:24" x14ac:dyDescent="0.25">
      <c r="A3" s="124" t="s">
        <v>103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</row>
    <row r="4" spans="1:24" x14ac:dyDescent="0.25">
      <c r="A4" s="11"/>
    </row>
    <row r="5" spans="1:24" x14ac:dyDescent="0.25">
      <c r="A5" s="11"/>
    </row>
    <row r="6" spans="1:24" ht="32.25" customHeight="1" x14ac:dyDescent="0.25">
      <c r="A6" s="132" t="s">
        <v>38</v>
      </c>
      <c r="B6" s="128" t="s">
        <v>150</v>
      </c>
      <c r="C6" s="133" t="s">
        <v>151</v>
      </c>
      <c r="D6" s="134" t="s">
        <v>25</v>
      </c>
      <c r="E6" s="128" t="s">
        <v>152</v>
      </c>
      <c r="F6" s="128"/>
      <c r="G6" s="128" t="s">
        <v>153</v>
      </c>
      <c r="H6" s="128"/>
      <c r="I6" s="128"/>
      <c r="J6" s="128"/>
      <c r="K6" s="128"/>
      <c r="L6" s="128"/>
      <c r="M6" s="128" t="s">
        <v>154</v>
      </c>
      <c r="N6" s="128" t="s">
        <v>155</v>
      </c>
      <c r="O6" s="128" t="s">
        <v>156</v>
      </c>
    </row>
    <row r="7" spans="1:24" ht="39" customHeight="1" x14ac:dyDescent="0.25">
      <c r="A7" s="132"/>
      <c r="B7" s="128"/>
      <c r="C7" s="133"/>
      <c r="D7" s="135"/>
      <c r="E7" s="12" t="s">
        <v>26</v>
      </c>
      <c r="F7" s="12" t="s">
        <v>27</v>
      </c>
      <c r="G7" s="16" t="s">
        <v>157</v>
      </c>
      <c r="H7" s="12" t="s">
        <v>20</v>
      </c>
      <c r="I7" s="12" t="s">
        <v>28</v>
      </c>
      <c r="J7" s="12" t="s">
        <v>29</v>
      </c>
      <c r="K7" s="12" t="s">
        <v>30</v>
      </c>
      <c r="L7" s="12" t="s">
        <v>31</v>
      </c>
      <c r="M7" s="128"/>
      <c r="N7" s="128"/>
      <c r="O7" s="128"/>
    </row>
    <row r="8" spans="1:24" x14ac:dyDescent="0.25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7">
        <v>9</v>
      </c>
      <c r="J8" s="17">
        <v>10</v>
      </c>
      <c r="K8" s="17">
        <v>11</v>
      </c>
      <c r="L8" s="18">
        <v>12</v>
      </c>
      <c r="M8" s="17">
        <v>13</v>
      </c>
      <c r="N8" s="17">
        <v>14</v>
      </c>
      <c r="O8" s="17">
        <v>15</v>
      </c>
    </row>
    <row r="9" spans="1:24" ht="30.75" customHeight="1" x14ac:dyDescent="0.25">
      <c r="A9" s="129" t="s">
        <v>180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1"/>
    </row>
    <row r="10" spans="1:24" ht="202.5" customHeight="1" x14ac:dyDescent="0.25">
      <c r="A10" s="15" t="s">
        <v>21</v>
      </c>
      <c r="B10" s="19" t="s">
        <v>35</v>
      </c>
      <c r="C10" s="20" t="s">
        <v>85</v>
      </c>
      <c r="D10" s="21" t="s">
        <v>87</v>
      </c>
      <c r="E10" s="15">
        <v>777</v>
      </c>
      <c r="F10" s="15">
        <v>2023</v>
      </c>
      <c r="G10" s="15">
        <v>1164</v>
      </c>
      <c r="H10" s="15">
        <v>1299</v>
      </c>
      <c r="I10" s="15">
        <v>1429</v>
      </c>
      <c r="J10" s="15">
        <v>1572</v>
      </c>
      <c r="K10" s="15">
        <v>1682</v>
      </c>
      <c r="L10" s="22">
        <v>1817</v>
      </c>
      <c r="M10" s="108" t="s">
        <v>208</v>
      </c>
      <c r="N10" s="23" t="s">
        <v>148</v>
      </c>
      <c r="O10" s="24" t="s">
        <v>42</v>
      </c>
    </row>
    <row r="11" spans="1:24" ht="165.75" customHeight="1" x14ac:dyDescent="0.25">
      <c r="A11" s="25" t="s">
        <v>22</v>
      </c>
      <c r="B11" s="26" t="s">
        <v>32</v>
      </c>
      <c r="C11" s="25" t="s">
        <v>88</v>
      </c>
      <c r="D11" s="25" t="s">
        <v>86</v>
      </c>
      <c r="E11" s="27">
        <v>0</v>
      </c>
      <c r="F11" s="25">
        <v>2023</v>
      </c>
      <c r="G11" s="27">
        <v>1</v>
      </c>
      <c r="H11" s="27">
        <v>2</v>
      </c>
      <c r="I11" s="27">
        <v>3</v>
      </c>
      <c r="J11" s="27">
        <v>4</v>
      </c>
      <c r="K11" s="27">
        <v>5</v>
      </c>
      <c r="L11" s="28">
        <v>6</v>
      </c>
      <c r="M11" s="109" t="s">
        <v>209</v>
      </c>
      <c r="N11" s="30" t="s">
        <v>217</v>
      </c>
      <c r="O11" s="24" t="s">
        <v>42</v>
      </c>
      <c r="P11" s="123"/>
      <c r="Q11" s="124"/>
      <c r="R11" s="124"/>
      <c r="S11" s="124"/>
      <c r="T11" s="124"/>
      <c r="U11" s="124"/>
      <c r="V11" s="124"/>
      <c r="W11" s="124"/>
    </row>
    <row r="12" spans="1:24" ht="76.5" customHeight="1" x14ac:dyDescent="0.25">
      <c r="A12" s="12" t="s">
        <v>23</v>
      </c>
      <c r="B12" s="26" t="s">
        <v>33</v>
      </c>
      <c r="C12" s="25" t="s">
        <v>88</v>
      </c>
      <c r="D12" s="25" t="s">
        <v>86</v>
      </c>
      <c r="E12" s="12">
        <v>50964</v>
      </c>
      <c r="F12" s="27">
        <v>2023</v>
      </c>
      <c r="G12" s="12">
        <v>53900</v>
      </c>
      <c r="H12" s="12">
        <v>53900</v>
      </c>
      <c r="I12" s="12">
        <v>53900</v>
      </c>
      <c r="J12" s="12">
        <v>53900</v>
      </c>
      <c r="K12" s="12">
        <v>53900</v>
      </c>
      <c r="L12" s="31">
        <v>53900</v>
      </c>
      <c r="M12" s="109" t="s">
        <v>210</v>
      </c>
      <c r="N12" s="23" t="s">
        <v>218</v>
      </c>
      <c r="O12" s="24" t="s">
        <v>42</v>
      </c>
    </row>
    <row r="13" spans="1:24" ht="102" customHeight="1" x14ac:dyDescent="0.25">
      <c r="A13" s="25" t="s">
        <v>24</v>
      </c>
      <c r="B13" s="26" t="s">
        <v>34</v>
      </c>
      <c r="C13" s="25" t="s">
        <v>88</v>
      </c>
      <c r="D13" s="25" t="s">
        <v>86</v>
      </c>
      <c r="E13" s="12">
        <v>1760</v>
      </c>
      <c r="F13" s="27">
        <v>2023</v>
      </c>
      <c r="G13" s="12">
        <v>1860</v>
      </c>
      <c r="H13" s="12">
        <v>1885</v>
      </c>
      <c r="I13" s="27">
        <f>H13+25</f>
        <v>1910</v>
      </c>
      <c r="J13" s="27">
        <v>1910</v>
      </c>
      <c r="K13" s="27">
        <v>1910</v>
      </c>
      <c r="L13" s="31">
        <v>1910</v>
      </c>
      <c r="M13" s="29" t="s">
        <v>133</v>
      </c>
      <c r="N13" s="32" t="s">
        <v>43</v>
      </c>
      <c r="O13" s="24" t="s">
        <v>42</v>
      </c>
      <c r="P13" s="123"/>
      <c r="Q13" s="124"/>
      <c r="R13" s="124"/>
      <c r="S13" s="124"/>
      <c r="T13" s="124"/>
      <c r="U13" s="124"/>
      <c r="V13" s="124"/>
      <c r="W13" s="124"/>
      <c r="X13" s="124"/>
    </row>
    <row r="14" spans="1:24" x14ac:dyDescent="0.25">
      <c r="M14" s="33"/>
      <c r="O14" s="34"/>
    </row>
    <row r="15" spans="1:24" ht="24.75" customHeight="1" x14ac:dyDescent="0.25">
      <c r="A15" s="126" t="s">
        <v>116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</row>
    <row r="16" spans="1:24" x14ac:dyDescent="0.25">
      <c r="A16" s="125" t="s">
        <v>117</v>
      </c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</row>
    <row r="17" spans="1:15" x14ac:dyDescent="0.25">
      <c r="A17" s="125" t="s">
        <v>118</v>
      </c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5"/>
    </row>
    <row r="18" spans="1:15" x14ac:dyDescent="0.25">
      <c r="A18" s="125" t="s">
        <v>119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</row>
    <row r="19" spans="1:15" x14ac:dyDescent="0.25">
      <c r="A19" s="125" t="s">
        <v>120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5"/>
    </row>
    <row r="20" spans="1:15" x14ac:dyDescent="0.25">
      <c r="A20" s="125" t="s">
        <v>121</v>
      </c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25"/>
    </row>
    <row r="21" spans="1:15" x14ac:dyDescent="0.25">
      <c r="A21" s="125" t="s">
        <v>122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</row>
    <row r="22" spans="1:15" x14ac:dyDescent="0.25">
      <c r="A22" s="125" t="s">
        <v>123</v>
      </c>
      <c r="B22" s="125"/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</row>
    <row r="23" spans="1:15" x14ac:dyDescent="0.25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</row>
  </sheetData>
  <mergeCells count="21">
    <mergeCell ref="N6:N7"/>
    <mergeCell ref="O6:O7"/>
    <mergeCell ref="A9:O9"/>
    <mergeCell ref="A3:M3"/>
    <mergeCell ref="A6:A7"/>
    <mergeCell ref="B6:B7"/>
    <mergeCell ref="G6:L6"/>
    <mergeCell ref="M6:M7"/>
    <mergeCell ref="E6:F6"/>
    <mergeCell ref="C6:C7"/>
    <mergeCell ref="D6:D7"/>
    <mergeCell ref="P13:X13"/>
    <mergeCell ref="P11:W11"/>
    <mergeCell ref="A21:O21"/>
    <mergeCell ref="A22:O22"/>
    <mergeCell ref="A15:O15"/>
    <mergeCell ref="A16:O16"/>
    <mergeCell ref="A17:O17"/>
    <mergeCell ref="A18:O18"/>
    <mergeCell ref="A19:O19"/>
    <mergeCell ref="A20:O20"/>
  </mergeCells>
  <phoneticPr fontId="6" type="noConversion"/>
  <hyperlinks>
    <hyperlink ref="C6:C7" location="'Раздел 2'!A22" display="Уровень показателя" xr:uid="{6EFB2E83-2E80-4790-A180-C537A5FF9C99}"/>
  </hyperlinks>
  <pageMargins left="0" right="0" top="0" bottom="0" header="0" footer="0"/>
  <pageSetup paperSize="9" scale="3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AA2EC-0776-4D1C-820D-9617AD54A317}">
  <dimension ref="A2:P16"/>
  <sheetViews>
    <sheetView view="pageBreakPreview" zoomScale="86" zoomScaleNormal="90" zoomScaleSheetLayoutView="86" workbookViewId="0">
      <selection activeCell="P11" sqref="P11"/>
    </sheetView>
  </sheetViews>
  <sheetFormatPr defaultRowHeight="16.5" x14ac:dyDescent="0.25"/>
  <cols>
    <col min="1" max="1" width="4.5703125" style="7" customWidth="1"/>
    <col min="2" max="2" width="27.7109375" style="7" customWidth="1"/>
    <col min="3" max="3" width="13.7109375" style="7" customWidth="1"/>
    <col min="4" max="4" width="11.85546875" style="7" customWidth="1"/>
    <col min="5" max="5" width="6.42578125" style="7" customWidth="1"/>
    <col min="6" max="6" width="6.7109375" style="7" customWidth="1"/>
    <col min="7" max="7" width="7.140625" style="7" customWidth="1"/>
    <col min="8" max="8" width="6.85546875" style="7" customWidth="1"/>
    <col min="9" max="9" width="6.7109375" style="7" customWidth="1"/>
    <col min="10" max="10" width="7" style="7" customWidth="1"/>
    <col min="11" max="11" width="6.7109375" style="7" customWidth="1"/>
    <col min="12" max="12" width="7.42578125" style="7" customWidth="1"/>
    <col min="13" max="13" width="8.28515625" style="7" customWidth="1"/>
    <col min="14" max="14" width="6.5703125" style="7" customWidth="1"/>
    <col min="15" max="15" width="7" style="7" customWidth="1"/>
    <col min="16" max="16" width="14.85546875" style="7" customWidth="1"/>
    <col min="17" max="16384" width="9.140625" style="7"/>
  </cols>
  <sheetData>
    <row r="2" spans="1:16" x14ac:dyDescent="0.25">
      <c r="A2" s="136" t="s">
        <v>124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</row>
    <row r="3" spans="1:16" x14ac:dyDescent="0.25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</row>
    <row r="4" spans="1:16" ht="27" customHeight="1" x14ac:dyDescent="0.25">
      <c r="A4" s="132" t="s">
        <v>38</v>
      </c>
      <c r="B4" s="132" t="s">
        <v>46</v>
      </c>
      <c r="C4" s="142" t="s">
        <v>158</v>
      </c>
      <c r="D4" s="132" t="s">
        <v>25</v>
      </c>
      <c r="E4" s="142" t="s">
        <v>159</v>
      </c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28" t="s">
        <v>58</v>
      </c>
    </row>
    <row r="5" spans="1:16" ht="39" customHeight="1" x14ac:dyDescent="0.25">
      <c r="A5" s="132"/>
      <c r="B5" s="132"/>
      <c r="C5" s="142"/>
      <c r="D5" s="132"/>
      <c r="E5" s="13" t="s">
        <v>47</v>
      </c>
      <c r="F5" s="13" t="s">
        <v>48</v>
      </c>
      <c r="G5" s="13" t="s">
        <v>49</v>
      </c>
      <c r="H5" s="13" t="s">
        <v>50</v>
      </c>
      <c r="I5" s="13" t="s">
        <v>51</v>
      </c>
      <c r="J5" s="13" t="s">
        <v>52</v>
      </c>
      <c r="K5" s="13" t="s">
        <v>53</v>
      </c>
      <c r="L5" s="13" t="s">
        <v>54</v>
      </c>
      <c r="M5" s="13" t="s">
        <v>55</v>
      </c>
      <c r="N5" s="13" t="s">
        <v>56</v>
      </c>
      <c r="O5" s="13" t="s">
        <v>57</v>
      </c>
      <c r="P5" s="128"/>
    </row>
    <row r="6" spans="1:16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  <c r="K6" s="12">
        <v>11</v>
      </c>
      <c r="L6" s="12">
        <v>12</v>
      </c>
      <c r="M6" s="12">
        <v>13</v>
      </c>
      <c r="N6" s="12">
        <v>14</v>
      </c>
      <c r="O6" s="12">
        <v>15</v>
      </c>
      <c r="P6" s="12">
        <v>16</v>
      </c>
    </row>
    <row r="7" spans="1:16" ht="51" customHeight="1" x14ac:dyDescent="0.25">
      <c r="A7" s="12" t="s">
        <v>21</v>
      </c>
      <c r="B7" s="139" t="s">
        <v>107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1"/>
    </row>
    <row r="8" spans="1:16" ht="45.75" customHeight="1" x14ac:dyDescent="0.25">
      <c r="A8" s="12" t="s">
        <v>21</v>
      </c>
      <c r="B8" s="23" t="s">
        <v>35</v>
      </c>
      <c r="C8" s="67" t="s">
        <v>85</v>
      </c>
      <c r="D8" s="15" t="s">
        <v>87</v>
      </c>
      <c r="E8" s="105">
        <v>0</v>
      </c>
      <c r="F8" s="105">
        <v>0</v>
      </c>
      <c r="G8" s="105">
        <v>0</v>
      </c>
      <c r="H8" s="105">
        <v>0</v>
      </c>
      <c r="I8" s="105">
        <v>0</v>
      </c>
      <c r="J8" s="105">
        <v>0</v>
      </c>
      <c r="K8" s="105">
        <v>0</v>
      </c>
      <c r="L8" s="105">
        <v>0</v>
      </c>
      <c r="M8" s="105">
        <v>0</v>
      </c>
      <c r="N8" s="105">
        <v>0</v>
      </c>
      <c r="O8" s="105">
        <v>0</v>
      </c>
      <c r="P8" s="68">
        <f>'раздел 2'!G10</f>
        <v>1164</v>
      </c>
    </row>
    <row r="9" spans="1:16" ht="108.75" customHeight="1" x14ac:dyDescent="0.25">
      <c r="A9" s="27" t="s">
        <v>22</v>
      </c>
      <c r="B9" s="40" t="s">
        <v>32</v>
      </c>
      <c r="C9" s="27" t="s">
        <v>149</v>
      </c>
      <c r="D9" s="27" t="s">
        <v>86</v>
      </c>
      <c r="E9" s="105">
        <v>0</v>
      </c>
      <c r="F9" s="105">
        <v>0</v>
      </c>
      <c r="G9" s="105">
        <v>0</v>
      </c>
      <c r="H9" s="105">
        <v>0</v>
      </c>
      <c r="I9" s="105">
        <v>0</v>
      </c>
      <c r="J9" s="105">
        <v>0</v>
      </c>
      <c r="K9" s="105">
        <v>0</v>
      </c>
      <c r="L9" s="105">
        <v>0</v>
      </c>
      <c r="M9" s="105">
        <v>0</v>
      </c>
      <c r="N9" s="105">
        <v>0</v>
      </c>
      <c r="O9" s="105">
        <v>0</v>
      </c>
      <c r="P9" s="69">
        <f>'раздел 2'!G11</f>
        <v>1</v>
      </c>
    </row>
    <row r="10" spans="1:16" ht="60.75" customHeight="1" x14ac:dyDescent="0.25">
      <c r="A10" s="12" t="s">
        <v>23</v>
      </c>
      <c r="B10" s="40" t="s">
        <v>33</v>
      </c>
      <c r="C10" s="27" t="s">
        <v>149</v>
      </c>
      <c r="D10" s="27" t="s">
        <v>86</v>
      </c>
      <c r="E10" s="105">
        <v>0</v>
      </c>
      <c r="F10" s="105">
        <v>0</v>
      </c>
      <c r="G10" s="105">
        <v>0</v>
      </c>
      <c r="H10" s="105">
        <v>0</v>
      </c>
      <c r="I10" s="105">
        <v>0</v>
      </c>
      <c r="J10" s="105">
        <v>0</v>
      </c>
      <c r="K10" s="105">
        <v>0</v>
      </c>
      <c r="L10" s="105">
        <v>0</v>
      </c>
      <c r="M10" s="105">
        <v>0</v>
      </c>
      <c r="N10" s="105">
        <v>0</v>
      </c>
      <c r="O10" s="105">
        <v>0</v>
      </c>
      <c r="P10" s="69">
        <v>53900</v>
      </c>
    </row>
    <row r="11" spans="1:16" ht="162" customHeight="1" x14ac:dyDescent="0.25">
      <c r="A11" s="12" t="s">
        <v>24</v>
      </c>
      <c r="B11" s="40" t="s">
        <v>34</v>
      </c>
      <c r="C11" s="27" t="s">
        <v>149</v>
      </c>
      <c r="D11" s="27" t="s">
        <v>86</v>
      </c>
      <c r="E11" s="105">
        <v>0</v>
      </c>
      <c r="F11" s="105">
        <v>0</v>
      </c>
      <c r="G11" s="105">
        <v>0</v>
      </c>
      <c r="H11" s="105">
        <v>0</v>
      </c>
      <c r="I11" s="105">
        <v>0</v>
      </c>
      <c r="J11" s="105">
        <v>0</v>
      </c>
      <c r="K11" s="105">
        <v>0</v>
      </c>
      <c r="L11" s="105">
        <v>0</v>
      </c>
      <c r="M11" s="105">
        <v>0</v>
      </c>
      <c r="N11" s="105">
        <v>0</v>
      </c>
      <c r="O11" s="105">
        <v>0</v>
      </c>
      <c r="P11" s="69">
        <v>1860</v>
      </c>
    </row>
    <row r="13" spans="1:16" s="36" customFormat="1" ht="15" customHeight="1" x14ac:dyDescent="0.2">
      <c r="A13" s="137" t="s">
        <v>127</v>
      </c>
      <c r="B13" s="137"/>
      <c r="C13" s="137"/>
      <c r="D13" s="137"/>
      <c r="E13" s="137"/>
      <c r="F13" s="137"/>
      <c r="G13" s="137"/>
      <c r="H13" s="137"/>
      <c r="I13" s="137"/>
      <c r="J13" s="137"/>
      <c r="K13" s="2"/>
      <c r="L13" s="2"/>
      <c r="M13" s="2"/>
      <c r="N13" s="2"/>
      <c r="O13" s="2"/>
      <c r="P13" s="2"/>
    </row>
    <row r="14" spans="1:16" s="36" customFormat="1" ht="14.25" customHeight="1" x14ac:dyDescent="0.2">
      <c r="A14" s="138" t="s">
        <v>126</v>
      </c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</row>
    <row r="15" spans="1:16" s="36" customFormat="1" ht="19.5" customHeight="1" x14ac:dyDescent="0.2">
      <c r="A15" s="138" t="s">
        <v>125</v>
      </c>
      <c r="B15" s="138"/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</row>
    <row r="16" spans="1:16" x14ac:dyDescent="0.25">
      <c r="A16" s="1"/>
    </row>
  </sheetData>
  <mergeCells count="11">
    <mergeCell ref="A2:P3"/>
    <mergeCell ref="A13:J13"/>
    <mergeCell ref="A15:P15"/>
    <mergeCell ref="A14:P14"/>
    <mergeCell ref="B7:P7"/>
    <mergeCell ref="P4:P5"/>
    <mergeCell ref="A4:A5"/>
    <mergeCell ref="B4:B5"/>
    <mergeCell ref="C4:C5"/>
    <mergeCell ref="D4:D5"/>
    <mergeCell ref="E4:O4"/>
  </mergeCells>
  <hyperlinks>
    <hyperlink ref="E4" location="_ftn2" display="_ftn2" xr:uid="{94F6B0BC-BDEA-4EEB-BD01-1D399A461BC8}"/>
  </hyperlinks>
  <pageMargins left="0.7" right="0.7" top="0.75" bottom="0.75" header="0.3" footer="0.3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39A1D-6886-4CE4-8DEF-BA0DDF1D512A}">
  <dimension ref="A2:Q69"/>
  <sheetViews>
    <sheetView topLeftCell="A25" zoomScale="66" zoomScaleNormal="66" workbookViewId="0">
      <selection activeCell="D8" sqref="D8"/>
    </sheetView>
  </sheetViews>
  <sheetFormatPr defaultRowHeight="16.5" x14ac:dyDescent="0.25"/>
  <cols>
    <col min="1" max="1" width="8.7109375" style="38" customWidth="1"/>
    <col min="2" max="2" width="53.85546875" style="38" customWidth="1"/>
    <col min="3" max="3" width="58.7109375" style="38" customWidth="1"/>
    <col min="4" max="4" width="38.5703125" style="38" customWidth="1"/>
    <col min="5" max="16384" width="9.140625" style="38"/>
  </cols>
  <sheetData>
    <row r="2" spans="1:6" x14ac:dyDescent="0.25">
      <c r="A2" s="143" t="s">
        <v>36</v>
      </c>
      <c r="B2" s="143"/>
      <c r="C2" s="143"/>
      <c r="D2" s="143"/>
      <c r="E2" s="37"/>
      <c r="F2" s="37"/>
    </row>
    <row r="4" spans="1:6" ht="53.25" customHeight="1" x14ac:dyDescent="0.25">
      <c r="A4" s="27" t="s">
        <v>38</v>
      </c>
      <c r="B4" s="14" t="s">
        <v>160</v>
      </c>
      <c r="C4" s="14" t="s">
        <v>161</v>
      </c>
      <c r="D4" s="14" t="s">
        <v>162</v>
      </c>
    </row>
    <row r="5" spans="1:6" ht="18" customHeight="1" x14ac:dyDescent="0.25">
      <c r="A5" s="27">
        <v>1</v>
      </c>
      <c r="B5" s="27">
        <v>2</v>
      </c>
      <c r="C5" s="39">
        <v>3</v>
      </c>
      <c r="D5" s="39">
        <v>4</v>
      </c>
    </row>
    <row r="6" spans="1:6" ht="41.25" customHeight="1" x14ac:dyDescent="0.25">
      <c r="A6" s="28" t="s">
        <v>21</v>
      </c>
      <c r="B6" s="129" t="s">
        <v>197</v>
      </c>
      <c r="C6" s="130"/>
      <c r="D6" s="131"/>
    </row>
    <row r="7" spans="1:6" ht="58.5" customHeight="1" x14ac:dyDescent="0.25">
      <c r="A7" s="27"/>
      <c r="B7" s="40" t="s">
        <v>213</v>
      </c>
      <c r="C7" s="144" t="s">
        <v>83</v>
      </c>
      <c r="D7" s="144"/>
    </row>
    <row r="8" spans="1:6" ht="162.75" customHeight="1" x14ac:dyDescent="0.25">
      <c r="A8" s="27" t="s">
        <v>37</v>
      </c>
      <c r="B8" s="40" t="s">
        <v>166</v>
      </c>
      <c r="C8" s="40" t="s">
        <v>146</v>
      </c>
      <c r="D8" s="41" t="s">
        <v>92</v>
      </c>
    </row>
    <row r="9" spans="1:6" ht="165" customHeight="1" x14ac:dyDescent="0.25">
      <c r="A9" s="27" t="s">
        <v>139</v>
      </c>
      <c r="B9" s="40" t="s">
        <v>167</v>
      </c>
      <c r="C9" s="40" t="s">
        <v>147</v>
      </c>
      <c r="D9" s="41" t="s">
        <v>92</v>
      </c>
    </row>
    <row r="10" spans="1:6" ht="36.75" customHeight="1" x14ac:dyDescent="0.25">
      <c r="A10" s="42" t="s">
        <v>22</v>
      </c>
      <c r="B10" s="144" t="s">
        <v>195</v>
      </c>
      <c r="C10" s="144"/>
      <c r="D10" s="144"/>
    </row>
    <row r="11" spans="1:6" ht="100.5" customHeight="1" x14ac:dyDescent="0.25">
      <c r="A11" s="42"/>
      <c r="B11" s="41" t="s">
        <v>214</v>
      </c>
      <c r="C11" s="144" t="s">
        <v>82</v>
      </c>
      <c r="D11" s="144"/>
    </row>
    <row r="12" spans="1:6" ht="163.5" customHeight="1" x14ac:dyDescent="0.25">
      <c r="A12" s="42" t="s">
        <v>39</v>
      </c>
      <c r="B12" s="41" t="s">
        <v>168</v>
      </c>
      <c r="C12" s="26" t="s">
        <v>45</v>
      </c>
      <c r="D12" s="41" t="s">
        <v>105</v>
      </c>
    </row>
    <row r="13" spans="1:6" ht="42" customHeight="1" x14ac:dyDescent="0.25">
      <c r="A13" s="42" t="s">
        <v>23</v>
      </c>
      <c r="B13" s="144" t="s">
        <v>89</v>
      </c>
      <c r="C13" s="144"/>
      <c r="D13" s="144"/>
    </row>
    <row r="14" spans="1:6" ht="111" customHeight="1" x14ac:dyDescent="0.25">
      <c r="A14" s="43"/>
      <c r="B14" s="41" t="s">
        <v>215</v>
      </c>
      <c r="C14" s="145" t="s">
        <v>90</v>
      </c>
      <c r="D14" s="145"/>
    </row>
    <row r="15" spans="1:6" ht="183.75" customHeight="1" x14ac:dyDescent="0.25">
      <c r="A15" s="42" t="s">
        <v>40</v>
      </c>
      <c r="B15" s="41" t="s">
        <v>168</v>
      </c>
      <c r="C15" s="45" t="s">
        <v>41</v>
      </c>
      <c r="D15" s="41" t="s">
        <v>105</v>
      </c>
    </row>
    <row r="16" spans="1:6" ht="36.75" customHeight="1" x14ac:dyDescent="0.25">
      <c r="A16" s="42" t="s">
        <v>24</v>
      </c>
      <c r="B16" s="147" t="s">
        <v>134</v>
      </c>
      <c r="C16" s="148"/>
      <c r="D16" s="149"/>
    </row>
    <row r="17" spans="1:4" ht="110.25" customHeight="1" x14ac:dyDescent="0.25">
      <c r="A17" s="42"/>
      <c r="B17" s="41" t="s">
        <v>215</v>
      </c>
      <c r="C17" s="145" t="s">
        <v>91</v>
      </c>
      <c r="D17" s="145"/>
    </row>
    <row r="18" spans="1:4" ht="109.5" customHeight="1" x14ac:dyDescent="0.25">
      <c r="A18" s="42" t="s">
        <v>109</v>
      </c>
      <c r="B18" s="41" t="s">
        <v>168</v>
      </c>
      <c r="C18" s="26" t="s">
        <v>97</v>
      </c>
      <c r="D18" s="41" t="s">
        <v>106</v>
      </c>
    </row>
    <row r="19" spans="1:4" ht="27.75" customHeight="1" x14ac:dyDescent="0.25">
      <c r="A19" s="42" t="s">
        <v>110</v>
      </c>
      <c r="B19" s="144" t="s">
        <v>219</v>
      </c>
      <c r="C19" s="144"/>
      <c r="D19" s="144"/>
    </row>
    <row r="20" spans="1:4" ht="84" customHeight="1" x14ac:dyDescent="0.25">
      <c r="A20" s="42"/>
      <c r="B20" s="26" t="s">
        <v>216</v>
      </c>
      <c r="C20" s="145" t="s">
        <v>83</v>
      </c>
      <c r="D20" s="145"/>
    </row>
    <row r="21" spans="1:4" ht="96" customHeight="1" x14ac:dyDescent="0.25">
      <c r="A21" s="42" t="s">
        <v>111</v>
      </c>
      <c r="B21" s="26" t="s">
        <v>169</v>
      </c>
      <c r="C21" s="26" t="s">
        <v>108</v>
      </c>
      <c r="D21" s="26" t="s">
        <v>92</v>
      </c>
    </row>
    <row r="22" spans="1:4" ht="94.5" customHeight="1" x14ac:dyDescent="0.25">
      <c r="A22" s="42" t="s">
        <v>140</v>
      </c>
      <c r="B22" s="26" t="s">
        <v>170</v>
      </c>
      <c r="C22" s="26" t="s">
        <v>44</v>
      </c>
      <c r="D22" s="26" t="s">
        <v>92</v>
      </c>
    </row>
    <row r="23" spans="1:4" ht="80.25" customHeight="1" x14ac:dyDescent="0.25">
      <c r="A23" s="42" t="s">
        <v>141</v>
      </c>
      <c r="B23" s="26" t="s">
        <v>171</v>
      </c>
      <c r="C23" s="26" t="s">
        <v>174</v>
      </c>
      <c r="D23" s="41" t="s">
        <v>92</v>
      </c>
    </row>
    <row r="24" spans="1:4" ht="74.25" customHeight="1" x14ac:dyDescent="0.25">
      <c r="A24" s="44" t="s">
        <v>142</v>
      </c>
      <c r="B24" s="41" t="s">
        <v>172</v>
      </c>
      <c r="C24" s="26" t="s">
        <v>115</v>
      </c>
      <c r="D24" s="41" t="s">
        <v>92</v>
      </c>
    </row>
    <row r="25" spans="1:4" ht="92.25" customHeight="1" x14ac:dyDescent="0.25">
      <c r="A25" s="44" t="s">
        <v>143</v>
      </c>
      <c r="B25" s="40" t="s">
        <v>173</v>
      </c>
      <c r="C25" s="26" t="s">
        <v>175</v>
      </c>
      <c r="D25" s="41" t="s">
        <v>114</v>
      </c>
    </row>
    <row r="26" spans="1:4" ht="25.5" customHeight="1" x14ac:dyDescent="0.25">
      <c r="A26" s="42" t="s">
        <v>112</v>
      </c>
      <c r="B26" s="144" t="s">
        <v>138</v>
      </c>
      <c r="C26" s="144"/>
      <c r="D26" s="144"/>
    </row>
    <row r="27" spans="1:4" ht="39.75" customHeight="1" x14ac:dyDescent="0.25">
      <c r="A27" s="42"/>
      <c r="B27" s="101" t="s">
        <v>95</v>
      </c>
      <c r="C27" s="145" t="s">
        <v>83</v>
      </c>
      <c r="D27" s="145"/>
    </row>
    <row r="28" spans="1:4" ht="81.75" customHeight="1" x14ac:dyDescent="0.25">
      <c r="A28" s="42" t="s">
        <v>113</v>
      </c>
      <c r="B28" s="26" t="s">
        <v>176</v>
      </c>
      <c r="C28" s="26" t="s">
        <v>181</v>
      </c>
      <c r="D28" s="25" t="s">
        <v>42</v>
      </c>
    </row>
    <row r="29" spans="1:4" ht="21" customHeight="1" x14ac:dyDescent="0.25">
      <c r="A29" s="42" t="s">
        <v>144</v>
      </c>
      <c r="B29" s="145" t="s">
        <v>93</v>
      </c>
      <c r="C29" s="145"/>
      <c r="D29" s="145"/>
    </row>
    <row r="30" spans="1:4" ht="35.25" customHeight="1" x14ac:dyDescent="0.25">
      <c r="A30" s="42"/>
      <c r="B30" s="46" t="s">
        <v>96</v>
      </c>
      <c r="C30" s="145" t="s">
        <v>83</v>
      </c>
      <c r="D30" s="145"/>
    </row>
    <row r="31" spans="1:4" ht="117" customHeight="1" x14ac:dyDescent="0.25">
      <c r="A31" s="42" t="s">
        <v>145</v>
      </c>
      <c r="B31" s="46" t="s">
        <v>177</v>
      </c>
      <c r="C31" s="26" t="s">
        <v>182</v>
      </c>
      <c r="D31" s="26" t="s">
        <v>94</v>
      </c>
    </row>
    <row r="32" spans="1:4" ht="28.5" customHeight="1" x14ac:dyDescent="0.25"/>
    <row r="33" spans="1:17" s="47" customFormat="1" ht="23.25" customHeight="1" x14ac:dyDescent="0.2">
      <c r="A33" s="146" t="s">
        <v>163</v>
      </c>
      <c r="B33" s="146"/>
      <c r="C33" s="146"/>
      <c r="D33" s="146"/>
    </row>
    <row r="34" spans="1:17" s="47" customFormat="1" ht="20.25" customHeight="1" x14ac:dyDescent="0.2">
      <c r="A34" s="150" t="s">
        <v>164</v>
      </c>
      <c r="B34" s="150"/>
      <c r="C34" s="150"/>
      <c r="D34" s="150"/>
      <c r="I34" s="5"/>
      <c r="J34" s="5"/>
      <c r="K34" s="5"/>
      <c r="L34" s="5"/>
      <c r="M34" s="5"/>
      <c r="N34" s="5"/>
      <c r="O34" s="5"/>
      <c r="P34" s="5"/>
      <c r="Q34" s="5"/>
    </row>
    <row r="35" spans="1:17" s="47" customFormat="1" ht="17.25" customHeight="1" x14ac:dyDescent="0.2">
      <c r="A35" s="150" t="s">
        <v>165</v>
      </c>
      <c r="B35" s="150"/>
      <c r="C35" s="150"/>
      <c r="D35" s="150"/>
    </row>
    <row r="36" spans="1:17" s="47" customFormat="1" ht="26.25" customHeight="1" x14ac:dyDescent="0.2">
      <c r="A36" s="146" t="s">
        <v>198</v>
      </c>
      <c r="B36" s="146"/>
      <c r="C36" s="146"/>
      <c r="D36" s="146"/>
    </row>
    <row r="37" spans="1:17" ht="53.25" customHeight="1" x14ac:dyDescent="0.25"/>
    <row r="38" spans="1:17" ht="171.75" customHeight="1" x14ac:dyDescent="0.25"/>
    <row r="39" spans="1:17" ht="71.25" customHeight="1" x14ac:dyDescent="0.25"/>
    <row r="40" spans="1:17" ht="75.75" customHeight="1" x14ac:dyDescent="0.25"/>
    <row r="41" spans="1:17" ht="137.25" customHeight="1" x14ac:dyDescent="0.25"/>
    <row r="43" spans="1:17" ht="72.75" customHeight="1" x14ac:dyDescent="0.25"/>
    <row r="44" spans="1:17" ht="96" customHeight="1" x14ac:dyDescent="0.25"/>
    <row r="64" ht="30" customHeight="1" x14ac:dyDescent="0.25"/>
    <row r="65" ht="30" customHeight="1" x14ac:dyDescent="0.25"/>
    <row r="66" ht="91.5" customHeight="1" x14ac:dyDescent="0.25"/>
    <row r="67" ht="15" customHeight="1" x14ac:dyDescent="0.25"/>
    <row r="68" ht="28.5" customHeight="1" x14ac:dyDescent="0.25"/>
    <row r="69" ht="92.25" customHeight="1" x14ac:dyDescent="0.25"/>
  </sheetData>
  <mergeCells count="19">
    <mergeCell ref="A36:D36"/>
    <mergeCell ref="C20:D20"/>
    <mergeCell ref="B16:D16"/>
    <mergeCell ref="C17:D17"/>
    <mergeCell ref="B19:D19"/>
    <mergeCell ref="A35:D35"/>
    <mergeCell ref="B26:D26"/>
    <mergeCell ref="C27:D27"/>
    <mergeCell ref="B29:D29"/>
    <mergeCell ref="C30:D30"/>
    <mergeCell ref="A33:D33"/>
    <mergeCell ref="A34:D34"/>
    <mergeCell ref="A2:D2"/>
    <mergeCell ref="B10:D10"/>
    <mergeCell ref="C11:D11"/>
    <mergeCell ref="B13:D13"/>
    <mergeCell ref="C14:D14"/>
    <mergeCell ref="C7:D7"/>
    <mergeCell ref="B6:D6"/>
  </mergeCells>
  <pageMargins left="0" right="0" top="0" bottom="0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1B292-CE0C-4144-A92E-E5DE64B619DB}">
  <sheetPr>
    <tabColor rgb="FFFF0000"/>
  </sheetPr>
  <dimension ref="A1:K176"/>
  <sheetViews>
    <sheetView tabSelected="1" topLeftCell="A40" zoomScale="75" zoomScaleNormal="75" workbookViewId="0">
      <selection activeCell="A48" sqref="A48"/>
    </sheetView>
  </sheetViews>
  <sheetFormatPr defaultColWidth="9.140625" defaultRowHeight="16.5" x14ac:dyDescent="0.25"/>
  <cols>
    <col min="1" max="1" width="54.42578125" style="49" customWidth="1"/>
    <col min="2" max="2" width="46.7109375" style="49" customWidth="1"/>
    <col min="3" max="3" width="21" style="49" customWidth="1"/>
    <col min="4" max="7" width="25.42578125" style="49" customWidth="1"/>
    <col min="8" max="8" width="20.85546875" style="49" customWidth="1"/>
    <col min="9" max="9" width="24.5703125" style="49" customWidth="1"/>
    <col min="10" max="10" width="23.140625" style="49" customWidth="1"/>
    <col min="11" max="11" width="21.5703125" style="49" customWidth="1"/>
    <col min="12" max="16384" width="9.140625" style="49"/>
  </cols>
  <sheetData>
    <row r="1" spans="1:11" x14ac:dyDescent="0.25">
      <c r="H1" s="163"/>
      <c r="I1" s="163"/>
    </row>
    <row r="2" spans="1:11" x14ac:dyDescent="0.25">
      <c r="A2" s="168" t="s">
        <v>19</v>
      </c>
      <c r="B2" s="168"/>
      <c r="C2" s="168"/>
      <c r="D2" s="168"/>
      <c r="E2" s="168"/>
      <c r="F2" s="168"/>
      <c r="G2" s="168"/>
      <c r="H2" s="168"/>
      <c r="I2" s="168"/>
    </row>
    <row r="4" spans="1:11" ht="24" customHeight="1" x14ac:dyDescent="0.25">
      <c r="A4" s="169" t="s">
        <v>18</v>
      </c>
      <c r="B4" s="164" t="s">
        <v>178</v>
      </c>
      <c r="C4" s="170" t="s">
        <v>13</v>
      </c>
      <c r="D4" s="171"/>
      <c r="E4" s="171"/>
      <c r="F4" s="171"/>
      <c r="G4" s="171"/>
      <c r="H4" s="171"/>
      <c r="I4" s="172"/>
    </row>
    <row r="5" spans="1:11" ht="49.5" customHeight="1" x14ac:dyDescent="0.25">
      <c r="A5" s="169"/>
      <c r="B5" s="165"/>
      <c r="C5" s="51" t="s">
        <v>1</v>
      </c>
      <c r="D5" s="51" t="s">
        <v>2</v>
      </c>
      <c r="E5" s="51" t="s">
        <v>14</v>
      </c>
      <c r="F5" s="51" t="s">
        <v>15</v>
      </c>
      <c r="G5" s="51" t="s">
        <v>16</v>
      </c>
      <c r="H5" s="51" t="s">
        <v>17</v>
      </c>
      <c r="I5" s="50" t="s">
        <v>0</v>
      </c>
    </row>
    <row r="6" spans="1:11" x14ac:dyDescent="0.25">
      <c r="A6" s="52">
        <v>1</v>
      </c>
      <c r="B6" s="52">
        <v>2</v>
      </c>
      <c r="C6" s="52">
        <v>3</v>
      </c>
      <c r="D6" s="52">
        <v>4</v>
      </c>
      <c r="E6" s="52">
        <v>5</v>
      </c>
      <c r="F6" s="52">
        <v>6</v>
      </c>
      <c r="G6" s="52">
        <v>7</v>
      </c>
      <c r="H6" s="52">
        <v>8</v>
      </c>
      <c r="I6" s="52">
        <v>9</v>
      </c>
    </row>
    <row r="7" spans="1:11" ht="33" x14ac:dyDescent="0.25">
      <c r="A7" s="53" t="s">
        <v>84</v>
      </c>
      <c r="B7" s="161" t="s">
        <v>231</v>
      </c>
      <c r="C7" s="92">
        <f>C8+C9+C10+C11+C12+C13+C14</f>
        <v>476549.99885000003</v>
      </c>
      <c r="D7" s="92">
        <f t="shared" ref="D7:H7" si="0">D8+D9+D10+D11+D12+D13+D14</f>
        <v>425002.60158000002</v>
      </c>
      <c r="E7" s="92">
        <f t="shared" si="0"/>
        <v>201828.20008000001</v>
      </c>
      <c r="F7" s="92">
        <f t="shared" si="0"/>
        <v>206517.97448</v>
      </c>
      <c r="G7" s="92">
        <f t="shared" si="0"/>
        <v>206517.97448</v>
      </c>
      <c r="H7" s="92">
        <f t="shared" si="0"/>
        <v>206517.97448</v>
      </c>
      <c r="I7" s="103">
        <f>I8+I9+I10+I11+I12+I13+I14</f>
        <v>1722934.7239500005</v>
      </c>
    </row>
    <row r="8" spans="1:11" ht="27" customHeight="1" x14ac:dyDescent="0.25">
      <c r="A8" s="23" t="s">
        <v>6</v>
      </c>
      <c r="B8" s="166"/>
      <c r="C8" s="93">
        <f t="shared" ref="C8:H8" si="1">C17+C25+C33+C41</f>
        <v>71.599999999999994</v>
      </c>
      <c r="D8" s="93">
        <f t="shared" si="1"/>
        <v>67.900000000000006</v>
      </c>
      <c r="E8" s="93">
        <f t="shared" si="1"/>
        <v>52.4</v>
      </c>
      <c r="F8" s="93">
        <f t="shared" si="1"/>
        <v>0</v>
      </c>
      <c r="G8" s="93">
        <f t="shared" si="1"/>
        <v>0</v>
      </c>
      <c r="H8" s="93">
        <f t="shared" si="1"/>
        <v>0</v>
      </c>
      <c r="I8" s="104">
        <f>SUM(C8:H8)</f>
        <v>191.9</v>
      </c>
      <c r="J8" s="55"/>
      <c r="K8" s="55"/>
    </row>
    <row r="9" spans="1:11" ht="27" customHeight="1" x14ac:dyDescent="0.25">
      <c r="A9" s="23" t="s">
        <v>7</v>
      </c>
      <c r="B9" s="166"/>
      <c r="C9" s="93">
        <f t="shared" ref="C9:D14" si="2">C18+C26+C34+C42</f>
        <v>1028.3</v>
      </c>
      <c r="D9" s="93">
        <f t="shared" si="2"/>
        <v>1064.5999999999999</v>
      </c>
      <c r="E9" s="93">
        <f t="shared" ref="E9:H9" si="3">E18+E26+E34+E42</f>
        <v>1094.2</v>
      </c>
      <c r="F9" s="93">
        <f t="shared" si="3"/>
        <v>443.2</v>
      </c>
      <c r="G9" s="93">
        <f t="shared" si="3"/>
        <v>443.2</v>
      </c>
      <c r="H9" s="93">
        <f t="shared" si="3"/>
        <v>443.2</v>
      </c>
      <c r="I9" s="104">
        <f t="shared" ref="I9:I13" si="4">SUM(C9:H9)</f>
        <v>4516.6999999999989</v>
      </c>
      <c r="J9" s="55"/>
      <c r="K9" s="55"/>
    </row>
    <row r="10" spans="1:11" ht="27" customHeight="1" x14ac:dyDescent="0.25">
      <c r="A10" s="23" t="s">
        <v>8</v>
      </c>
      <c r="B10" s="166"/>
      <c r="C10" s="93">
        <f t="shared" si="2"/>
        <v>472232.36985000002</v>
      </c>
      <c r="D10" s="93">
        <f t="shared" si="2"/>
        <v>420652.37258000002</v>
      </c>
      <c r="E10" s="93">
        <f t="shared" ref="E10:H10" si="5">E19+E27+E35+E43</f>
        <v>197463.87108000001</v>
      </c>
      <c r="F10" s="93">
        <f t="shared" si="5"/>
        <v>202857.04548</v>
      </c>
      <c r="G10" s="93">
        <f t="shared" si="5"/>
        <v>202857.04548</v>
      </c>
      <c r="H10" s="93">
        <f t="shared" si="5"/>
        <v>202857.04548</v>
      </c>
      <c r="I10" s="104">
        <f t="shared" si="4"/>
        <v>1698919.7499500003</v>
      </c>
      <c r="J10" s="55"/>
    </row>
    <row r="11" spans="1:11" ht="34.5" customHeight="1" x14ac:dyDescent="0.25">
      <c r="A11" s="23" t="s">
        <v>9</v>
      </c>
      <c r="B11" s="166"/>
      <c r="C11" s="93">
        <f t="shared" si="2"/>
        <v>0</v>
      </c>
      <c r="D11" s="93">
        <f t="shared" si="2"/>
        <v>0</v>
      </c>
      <c r="E11" s="93">
        <f t="shared" ref="E11:H11" si="6">E20+E28+E36+E44</f>
        <v>0</v>
      </c>
      <c r="F11" s="93">
        <f t="shared" si="6"/>
        <v>0</v>
      </c>
      <c r="G11" s="93">
        <f t="shared" si="6"/>
        <v>0</v>
      </c>
      <c r="H11" s="93">
        <f t="shared" si="6"/>
        <v>0</v>
      </c>
      <c r="I11" s="104">
        <f t="shared" si="4"/>
        <v>0</v>
      </c>
      <c r="J11" s="55"/>
      <c r="K11" s="55"/>
    </row>
    <row r="12" spans="1:11" ht="38.25" customHeight="1" x14ac:dyDescent="0.25">
      <c r="A12" s="23" t="s">
        <v>10</v>
      </c>
      <c r="B12" s="166"/>
      <c r="C12" s="93">
        <f t="shared" si="2"/>
        <v>0</v>
      </c>
      <c r="D12" s="93">
        <f t="shared" si="2"/>
        <v>0</v>
      </c>
      <c r="E12" s="93">
        <f t="shared" ref="E12:H12" si="7">E21+E29+E37+E45</f>
        <v>0</v>
      </c>
      <c r="F12" s="93">
        <f t="shared" si="7"/>
        <v>0</v>
      </c>
      <c r="G12" s="93">
        <f t="shared" si="7"/>
        <v>0</v>
      </c>
      <c r="H12" s="93">
        <f t="shared" si="7"/>
        <v>0</v>
      </c>
      <c r="I12" s="104">
        <f t="shared" si="4"/>
        <v>0</v>
      </c>
      <c r="J12" s="55"/>
    </row>
    <row r="13" spans="1:11" ht="27" customHeight="1" x14ac:dyDescent="0.25">
      <c r="A13" s="23" t="s">
        <v>11</v>
      </c>
      <c r="B13" s="166"/>
      <c r="C13" s="93">
        <f t="shared" si="2"/>
        <v>0</v>
      </c>
      <c r="D13" s="93">
        <f t="shared" si="2"/>
        <v>0</v>
      </c>
      <c r="E13" s="93">
        <f t="shared" ref="E13:H13" si="8">E22+E30+E38+E46</f>
        <v>0</v>
      </c>
      <c r="F13" s="93">
        <f t="shared" si="8"/>
        <v>0</v>
      </c>
      <c r="G13" s="93">
        <f t="shared" si="8"/>
        <v>0</v>
      </c>
      <c r="H13" s="93">
        <f t="shared" si="8"/>
        <v>0</v>
      </c>
      <c r="I13" s="104">
        <f t="shared" si="4"/>
        <v>0</v>
      </c>
      <c r="J13" s="55"/>
    </row>
    <row r="14" spans="1:11" ht="27" customHeight="1" x14ac:dyDescent="0.25">
      <c r="A14" s="23" t="s">
        <v>12</v>
      </c>
      <c r="B14" s="167"/>
      <c r="C14" s="93">
        <f t="shared" si="2"/>
        <v>3217.7289999999998</v>
      </c>
      <c r="D14" s="93">
        <f t="shared" si="2"/>
        <v>3217.7289999999998</v>
      </c>
      <c r="E14" s="93">
        <f t="shared" ref="E14:H14" si="9">E23+E31+E39+E47</f>
        <v>3217.7289999999998</v>
      </c>
      <c r="F14" s="93">
        <f t="shared" si="9"/>
        <v>3217.7289999999998</v>
      </c>
      <c r="G14" s="93">
        <f t="shared" si="9"/>
        <v>3217.7289999999998</v>
      </c>
      <c r="H14" s="93">
        <f t="shared" si="9"/>
        <v>3217.7289999999998</v>
      </c>
      <c r="I14" s="104">
        <f>SUM(C14:H14)</f>
        <v>19306.374</v>
      </c>
      <c r="J14" s="55"/>
    </row>
    <row r="15" spans="1:11" ht="27" customHeight="1" x14ac:dyDescent="0.25">
      <c r="A15" s="173" t="s">
        <v>235</v>
      </c>
      <c r="B15" s="174"/>
      <c r="C15" s="174"/>
      <c r="D15" s="174"/>
      <c r="E15" s="174"/>
      <c r="F15" s="174"/>
      <c r="G15" s="174"/>
      <c r="H15" s="174"/>
      <c r="I15" s="175"/>
      <c r="J15" s="55"/>
    </row>
    <row r="16" spans="1:11" ht="27" customHeight="1" x14ac:dyDescent="0.25">
      <c r="A16" s="100" t="s">
        <v>67</v>
      </c>
      <c r="B16" s="158" t="s">
        <v>203</v>
      </c>
      <c r="C16" s="92">
        <f>C17+C18+C19+C20+C21+C22+C23</f>
        <v>330052.44425</v>
      </c>
      <c r="D16" s="92">
        <f t="shared" ref="D16:H16" si="10">D17+D18+D19+D20+D21+D22+D23</f>
        <v>313626.80697999999</v>
      </c>
      <c r="E16" s="92">
        <f t="shared" si="10"/>
        <v>190426.10548</v>
      </c>
      <c r="F16" s="92">
        <f t="shared" si="10"/>
        <v>184958.85347999999</v>
      </c>
      <c r="G16" s="92">
        <f t="shared" si="10"/>
        <v>184958.85347999999</v>
      </c>
      <c r="H16" s="92">
        <f t="shared" si="10"/>
        <v>184958.85347999999</v>
      </c>
      <c r="I16" s="115">
        <f>SUM(C16:H16)</f>
        <v>1388981.9171500001</v>
      </c>
      <c r="J16" s="55"/>
    </row>
    <row r="17" spans="1:10" ht="27" customHeight="1" x14ac:dyDescent="0.25">
      <c r="A17" s="23" t="s">
        <v>6</v>
      </c>
      <c r="B17" s="158"/>
      <c r="C17" s="93">
        <f>C49+C65+C89+C113+C137+C153</f>
        <v>71.599999999999994</v>
      </c>
      <c r="D17" s="93">
        <f t="shared" ref="D17:H17" si="11">D49+D65+D89+D113+D137+D153</f>
        <v>67.900000000000006</v>
      </c>
      <c r="E17" s="93">
        <f t="shared" si="11"/>
        <v>52.4</v>
      </c>
      <c r="F17" s="93">
        <f t="shared" si="11"/>
        <v>0</v>
      </c>
      <c r="G17" s="93">
        <f t="shared" si="11"/>
        <v>0</v>
      </c>
      <c r="H17" s="93">
        <f t="shared" si="11"/>
        <v>0</v>
      </c>
      <c r="I17" s="116">
        <f>C17+D17+E17+F17+G17+H17</f>
        <v>191.9</v>
      </c>
      <c r="J17" s="55"/>
    </row>
    <row r="18" spans="1:10" ht="27" customHeight="1" x14ac:dyDescent="0.25">
      <c r="A18" s="23" t="s">
        <v>7</v>
      </c>
      <c r="B18" s="158"/>
      <c r="C18" s="93">
        <f t="shared" ref="C18:H23" si="12">C50+C66+C90+C114+C138+C154</f>
        <v>637.69999999999993</v>
      </c>
      <c r="D18" s="93">
        <f t="shared" si="12"/>
        <v>647.70000000000005</v>
      </c>
      <c r="E18" s="93">
        <f t="shared" si="12"/>
        <v>651</v>
      </c>
      <c r="F18" s="93">
        <f t="shared" si="12"/>
        <v>0</v>
      </c>
      <c r="G18" s="93">
        <f t="shared" si="12"/>
        <v>0</v>
      </c>
      <c r="H18" s="93">
        <f t="shared" si="12"/>
        <v>0</v>
      </c>
      <c r="I18" s="116">
        <f t="shared" ref="I18:I23" si="13">C18+D18+E18+F18+G18+H18</f>
        <v>1936.4</v>
      </c>
      <c r="J18" s="55"/>
    </row>
    <row r="19" spans="1:10" ht="27" customHeight="1" x14ac:dyDescent="0.25">
      <c r="A19" s="23" t="s">
        <v>8</v>
      </c>
      <c r="B19" s="158"/>
      <c r="C19" s="93">
        <f t="shared" si="12"/>
        <v>326125.41525000002</v>
      </c>
      <c r="D19" s="93">
        <f t="shared" si="12"/>
        <v>309693.47798000003</v>
      </c>
      <c r="E19" s="93">
        <f t="shared" si="12"/>
        <v>186504.97648000001</v>
      </c>
      <c r="F19" s="93">
        <f t="shared" si="12"/>
        <v>181741.12448</v>
      </c>
      <c r="G19" s="93">
        <f t="shared" si="12"/>
        <v>181741.12448</v>
      </c>
      <c r="H19" s="93">
        <f t="shared" si="12"/>
        <v>181741.12448</v>
      </c>
      <c r="I19" s="116">
        <f t="shared" si="13"/>
        <v>1367547.24315</v>
      </c>
      <c r="J19" s="55"/>
    </row>
    <row r="20" spans="1:10" ht="41.25" customHeight="1" x14ac:dyDescent="0.25">
      <c r="A20" s="23" t="s">
        <v>9</v>
      </c>
      <c r="B20" s="158"/>
      <c r="C20" s="93">
        <f t="shared" si="12"/>
        <v>0</v>
      </c>
      <c r="D20" s="93">
        <f t="shared" si="12"/>
        <v>0</v>
      </c>
      <c r="E20" s="93">
        <f t="shared" si="12"/>
        <v>0</v>
      </c>
      <c r="F20" s="93">
        <f t="shared" si="12"/>
        <v>0</v>
      </c>
      <c r="G20" s="93">
        <f t="shared" si="12"/>
        <v>0</v>
      </c>
      <c r="H20" s="93">
        <f t="shared" si="12"/>
        <v>0</v>
      </c>
      <c r="I20" s="116">
        <f t="shared" si="13"/>
        <v>0</v>
      </c>
      <c r="J20" s="55"/>
    </row>
    <row r="21" spans="1:10" ht="34.5" customHeight="1" x14ac:dyDescent="0.25">
      <c r="A21" s="23" t="s">
        <v>10</v>
      </c>
      <c r="B21" s="158"/>
      <c r="C21" s="93">
        <f t="shared" si="12"/>
        <v>0</v>
      </c>
      <c r="D21" s="93">
        <f t="shared" si="12"/>
        <v>0</v>
      </c>
      <c r="E21" s="93">
        <f t="shared" si="12"/>
        <v>0</v>
      </c>
      <c r="F21" s="93">
        <f t="shared" si="12"/>
        <v>0</v>
      </c>
      <c r="G21" s="93">
        <f t="shared" si="12"/>
        <v>0</v>
      </c>
      <c r="H21" s="93">
        <f t="shared" si="12"/>
        <v>0</v>
      </c>
      <c r="I21" s="116">
        <f t="shared" si="13"/>
        <v>0</v>
      </c>
      <c r="J21" s="55"/>
    </row>
    <row r="22" spans="1:10" ht="27" customHeight="1" x14ac:dyDescent="0.25">
      <c r="A22" s="23" t="s">
        <v>11</v>
      </c>
      <c r="B22" s="158"/>
      <c r="C22" s="93">
        <f t="shared" si="12"/>
        <v>0</v>
      </c>
      <c r="D22" s="93">
        <f t="shared" si="12"/>
        <v>0</v>
      </c>
      <c r="E22" s="93">
        <f t="shared" si="12"/>
        <v>0</v>
      </c>
      <c r="F22" s="93">
        <f t="shared" si="12"/>
        <v>0</v>
      </c>
      <c r="G22" s="93">
        <f t="shared" si="12"/>
        <v>0</v>
      </c>
      <c r="H22" s="93">
        <f t="shared" si="12"/>
        <v>0</v>
      </c>
      <c r="I22" s="116">
        <f t="shared" si="13"/>
        <v>0</v>
      </c>
      <c r="J22" s="55"/>
    </row>
    <row r="23" spans="1:10" ht="27" customHeight="1" x14ac:dyDescent="0.25">
      <c r="A23" s="23" t="s">
        <v>12</v>
      </c>
      <c r="B23" s="158"/>
      <c r="C23" s="93">
        <f t="shared" si="12"/>
        <v>3217.7289999999998</v>
      </c>
      <c r="D23" s="93">
        <f t="shared" si="12"/>
        <v>3217.7289999999998</v>
      </c>
      <c r="E23" s="93">
        <f t="shared" si="12"/>
        <v>3217.7289999999998</v>
      </c>
      <c r="F23" s="93">
        <f t="shared" si="12"/>
        <v>3217.7289999999998</v>
      </c>
      <c r="G23" s="93">
        <f t="shared" si="12"/>
        <v>3217.7289999999998</v>
      </c>
      <c r="H23" s="93">
        <f t="shared" si="12"/>
        <v>3217.7289999999998</v>
      </c>
      <c r="I23" s="116">
        <f t="shared" si="13"/>
        <v>19306.374</v>
      </c>
      <c r="J23" s="55"/>
    </row>
    <row r="24" spans="1:10" ht="27" customHeight="1" x14ac:dyDescent="0.25">
      <c r="A24" s="100" t="s">
        <v>67</v>
      </c>
      <c r="B24" s="161" t="s">
        <v>232</v>
      </c>
      <c r="C24" s="92">
        <f>C25+C26+C27+C28+C29+C30+C31</f>
        <v>132900</v>
      </c>
      <c r="D24" s="92">
        <f t="shared" ref="D24:H24" si="14">D25+D26+D27+D28+D29+D30+D31</f>
        <v>100000</v>
      </c>
      <c r="E24" s="92">
        <f t="shared" si="14"/>
        <v>0</v>
      </c>
      <c r="F24" s="92">
        <f t="shared" si="14"/>
        <v>0</v>
      </c>
      <c r="G24" s="92">
        <f t="shared" si="14"/>
        <v>0</v>
      </c>
      <c r="H24" s="92">
        <f t="shared" si="14"/>
        <v>0</v>
      </c>
      <c r="I24" s="115">
        <f>SUM(C24:H24)</f>
        <v>232900</v>
      </c>
      <c r="J24" s="55"/>
    </row>
    <row r="25" spans="1:10" ht="27" customHeight="1" x14ac:dyDescent="0.25">
      <c r="A25" s="23" t="s">
        <v>6</v>
      </c>
      <c r="B25" s="159"/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 s="93">
        <v>0</v>
      </c>
      <c r="I25" s="116">
        <f>C25+D25+E25+F25+G25+H25</f>
        <v>0</v>
      </c>
      <c r="J25" s="55"/>
    </row>
    <row r="26" spans="1:10" ht="27" customHeight="1" x14ac:dyDescent="0.25">
      <c r="A26" s="23" t="s">
        <v>7</v>
      </c>
      <c r="B26" s="159"/>
      <c r="C26" s="93">
        <f>C146</f>
        <v>0</v>
      </c>
      <c r="D26" s="93">
        <f t="shared" ref="D26:H26" si="15">D146</f>
        <v>0</v>
      </c>
      <c r="E26" s="93">
        <f t="shared" si="15"/>
        <v>0</v>
      </c>
      <c r="F26" s="93">
        <f t="shared" si="15"/>
        <v>0</v>
      </c>
      <c r="G26" s="93">
        <f t="shared" si="15"/>
        <v>0</v>
      </c>
      <c r="H26" s="93">
        <f t="shared" si="15"/>
        <v>0</v>
      </c>
      <c r="I26" s="116">
        <f t="shared" ref="I26:I31" si="16">C26+D26+E26+F26+G26+H26</f>
        <v>0</v>
      </c>
      <c r="J26" s="55"/>
    </row>
    <row r="27" spans="1:10" ht="27" customHeight="1" x14ac:dyDescent="0.25">
      <c r="A27" s="23" t="s">
        <v>8</v>
      </c>
      <c r="B27" s="159"/>
      <c r="C27" s="93">
        <f>C75+C99+C123</f>
        <v>132900</v>
      </c>
      <c r="D27" s="93">
        <f t="shared" ref="D27:H27" si="17">D75+D99+D123</f>
        <v>100000</v>
      </c>
      <c r="E27" s="93">
        <f t="shared" si="17"/>
        <v>0</v>
      </c>
      <c r="F27" s="93">
        <f t="shared" si="17"/>
        <v>0</v>
      </c>
      <c r="G27" s="93">
        <f t="shared" si="17"/>
        <v>0</v>
      </c>
      <c r="H27" s="93">
        <f t="shared" si="17"/>
        <v>0</v>
      </c>
      <c r="I27" s="116">
        <f t="shared" si="16"/>
        <v>232900</v>
      </c>
      <c r="J27" s="55"/>
    </row>
    <row r="28" spans="1:10" ht="41.25" customHeight="1" x14ac:dyDescent="0.25">
      <c r="A28" s="23" t="s">
        <v>9</v>
      </c>
      <c r="B28" s="159"/>
      <c r="C28" s="93">
        <v>0</v>
      </c>
      <c r="D28" s="93">
        <v>0</v>
      </c>
      <c r="E28" s="93">
        <v>0</v>
      </c>
      <c r="F28" s="93">
        <v>0</v>
      </c>
      <c r="G28" s="93">
        <v>0</v>
      </c>
      <c r="H28" s="93">
        <v>0</v>
      </c>
      <c r="I28" s="116">
        <f t="shared" si="16"/>
        <v>0</v>
      </c>
      <c r="J28" s="55"/>
    </row>
    <row r="29" spans="1:10" ht="34.5" customHeight="1" x14ac:dyDescent="0.25">
      <c r="A29" s="23" t="s">
        <v>10</v>
      </c>
      <c r="B29" s="159"/>
      <c r="C29" s="93">
        <v>0</v>
      </c>
      <c r="D29" s="93">
        <v>0</v>
      </c>
      <c r="E29" s="93">
        <v>0</v>
      </c>
      <c r="F29" s="93">
        <v>0</v>
      </c>
      <c r="G29" s="93">
        <v>0</v>
      </c>
      <c r="H29" s="93">
        <v>0</v>
      </c>
      <c r="I29" s="116">
        <f t="shared" si="16"/>
        <v>0</v>
      </c>
      <c r="J29" s="55"/>
    </row>
    <row r="30" spans="1:10" ht="27" customHeight="1" x14ac:dyDescent="0.25">
      <c r="A30" s="23" t="s">
        <v>11</v>
      </c>
      <c r="B30" s="159"/>
      <c r="C30" s="93">
        <v>0</v>
      </c>
      <c r="D30" s="93">
        <v>0</v>
      </c>
      <c r="E30" s="93">
        <v>0</v>
      </c>
      <c r="F30" s="93">
        <v>0</v>
      </c>
      <c r="G30" s="93">
        <v>0</v>
      </c>
      <c r="H30" s="93">
        <v>0</v>
      </c>
      <c r="I30" s="116">
        <f t="shared" si="16"/>
        <v>0</v>
      </c>
      <c r="J30" s="55"/>
    </row>
    <row r="31" spans="1:10" ht="27" customHeight="1" x14ac:dyDescent="0.25">
      <c r="A31" s="23" t="s">
        <v>12</v>
      </c>
      <c r="B31" s="159"/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>
        <v>0</v>
      </c>
      <c r="I31" s="116">
        <f t="shared" si="16"/>
        <v>0</v>
      </c>
      <c r="J31" s="55"/>
    </row>
    <row r="32" spans="1:10" ht="27" customHeight="1" x14ac:dyDescent="0.25">
      <c r="A32" s="100" t="s">
        <v>67</v>
      </c>
      <c r="B32" s="158" t="s">
        <v>233</v>
      </c>
      <c r="C32" s="92">
        <f>C33+C34+C35+C36+C37+C38+C39</f>
        <v>5771.76</v>
      </c>
      <c r="D32" s="92">
        <f t="shared" ref="D32:H32" si="18">D33+D34+D35+D36+D37+D38+D39</f>
        <v>3523.7</v>
      </c>
      <c r="E32" s="92">
        <f t="shared" si="18"/>
        <v>3523.7</v>
      </c>
      <c r="F32" s="92">
        <f t="shared" si="18"/>
        <v>7000</v>
      </c>
      <c r="G32" s="92">
        <f t="shared" si="18"/>
        <v>7000</v>
      </c>
      <c r="H32" s="92">
        <f t="shared" si="18"/>
        <v>7000</v>
      </c>
      <c r="I32" s="115">
        <f>SUM(C32:H32)</f>
        <v>33819.160000000003</v>
      </c>
      <c r="J32" s="55"/>
    </row>
    <row r="33" spans="1:10" ht="27" customHeight="1" x14ac:dyDescent="0.25">
      <c r="A33" s="23" t="s">
        <v>6</v>
      </c>
      <c r="B33" s="158"/>
      <c r="C33" s="93">
        <v>0</v>
      </c>
      <c r="D33" s="93">
        <v>0</v>
      </c>
      <c r="E33" s="93">
        <v>0</v>
      </c>
      <c r="F33" s="93">
        <v>0</v>
      </c>
      <c r="G33" s="93">
        <v>0</v>
      </c>
      <c r="H33" s="93">
        <v>0</v>
      </c>
      <c r="I33" s="116">
        <f>C33+D33+E33+F33+G33+H33</f>
        <v>0</v>
      </c>
      <c r="J33" s="55"/>
    </row>
    <row r="34" spans="1:10" ht="27" customHeight="1" x14ac:dyDescent="0.25">
      <c r="A34" s="23" t="s">
        <v>7</v>
      </c>
      <c r="B34" s="158"/>
      <c r="C34" s="93">
        <f>C154</f>
        <v>0</v>
      </c>
      <c r="D34" s="93">
        <f t="shared" ref="D34:H34" si="19">D154</f>
        <v>0</v>
      </c>
      <c r="E34" s="93">
        <f t="shared" si="19"/>
        <v>0</v>
      </c>
      <c r="F34" s="93">
        <f t="shared" si="19"/>
        <v>0</v>
      </c>
      <c r="G34" s="93">
        <f t="shared" si="19"/>
        <v>0</v>
      </c>
      <c r="H34" s="93">
        <f t="shared" si="19"/>
        <v>0</v>
      </c>
      <c r="I34" s="116">
        <f t="shared" ref="I34:I39" si="20">C34+D34+E34+F34+G34+H34</f>
        <v>0</v>
      </c>
      <c r="J34" s="55"/>
    </row>
    <row r="35" spans="1:10" ht="27" customHeight="1" x14ac:dyDescent="0.25">
      <c r="A35" s="23" t="s">
        <v>8</v>
      </c>
      <c r="B35" s="158"/>
      <c r="C35" s="93">
        <f>C147</f>
        <v>5771.76</v>
      </c>
      <c r="D35" s="93">
        <f t="shared" ref="D35:H35" si="21">D147</f>
        <v>3523.7</v>
      </c>
      <c r="E35" s="93">
        <f t="shared" si="21"/>
        <v>3523.7</v>
      </c>
      <c r="F35" s="93">
        <f t="shared" si="21"/>
        <v>7000</v>
      </c>
      <c r="G35" s="93">
        <f t="shared" si="21"/>
        <v>7000</v>
      </c>
      <c r="H35" s="93">
        <f t="shared" si="21"/>
        <v>7000</v>
      </c>
      <c r="I35" s="116">
        <f t="shared" si="20"/>
        <v>33819.160000000003</v>
      </c>
      <c r="J35" s="55"/>
    </row>
    <row r="36" spans="1:10" ht="34.5" customHeight="1" x14ac:dyDescent="0.25">
      <c r="A36" s="23" t="s">
        <v>9</v>
      </c>
      <c r="B36" s="158"/>
      <c r="C36" s="93">
        <v>0</v>
      </c>
      <c r="D36" s="93">
        <v>0</v>
      </c>
      <c r="E36" s="93">
        <v>0</v>
      </c>
      <c r="F36" s="93">
        <v>0</v>
      </c>
      <c r="G36" s="93">
        <v>0</v>
      </c>
      <c r="H36" s="93">
        <v>0</v>
      </c>
      <c r="I36" s="116">
        <f t="shared" si="20"/>
        <v>0</v>
      </c>
      <c r="J36" s="55"/>
    </row>
    <row r="37" spans="1:10" ht="36" customHeight="1" x14ac:dyDescent="0.25">
      <c r="A37" s="23" t="s">
        <v>10</v>
      </c>
      <c r="B37" s="158"/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3">
        <v>0</v>
      </c>
      <c r="I37" s="116">
        <f t="shared" si="20"/>
        <v>0</v>
      </c>
      <c r="J37" s="55"/>
    </row>
    <row r="38" spans="1:10" ht="27" customHeight="1" x14ac:dyDescent="0.25">
      <c r="A38" s="23" t="s">
        <v>11</v>
      </c>
      <c r="B38" s="158"/>
      <c r="C38" s="93">
        <v>0</v>
      </c>
      <c r="D38" s="93">
        <v>0</v>
      </c>
      <c r="E38" s="93">
        <v>0</v>
      </c>
      <c r="F38" s="93">
        <v>0</v>
      </c>
      <c r="G38" s="93">
        <v>0</v>
      </c>
      <c r="H38" s="93">
        <v>0</v>
      </c>
      <c r="I38" s="116">
        <f t="shared" si="20"/>
        <v>0</v>
      </c>
      <c r="J38" s="55"/>
    </row>
    <row r="39" spans="1:10" ht="27" customHeight="1" x14ac:dyDescent="0.25">
      <c r="A39" s="23" t="s">
        <v>12</v>
      </c>
      <c r="B39" s="158"/>
      <c r="C39" s="93">
        <v>0</v>
      </c>
      <c r="D39" s="93">
        <v>0</v>
      </c>
      <c r="E39" s="93">
        <v>0</v>
      </c>
      <c r="F39" s="93">
        <v>0</v>
      </c>
      <c r="G39" s="93">
        <v>0</v>
      </c>
      <c r="H39" s="93">
        <v>0</v>
      </c>
      <c r="I39" s="116">
        <f t="shared" si="20"/>
        <v>0</v>
      </c>
      <c r="J39" s="55"/>
    </row>
    <row r="40" spans="1:10" ht="27" customHeight="1" x14ac:dyDescent="0.25">
      <c r="A40" s="100" t="s">
        <v>67</v>
      </c>
      <c r="B40" s="158" t="s">
        <v>43</v>
      </c>
      <c r="C40" s="92">
        <f>C41+C42+C43+C44+C45+C46+C47</f>
        <v>7825.7946000000002</v>
      </c>
      <c r="D40" s="92">
        <f t="shared" ref="D40:H40" si="22">D41+D42+D43+D44+D45+D46+D47</f>
        <v>7852.0945999999994</v>
      </c>
      <c r="E40" s="92">
        <f t="shared" si="22"/>
        <v>7878.3945999999996</v>
      </c>
      <c r="F40" s="92">
        <f t="shared" si="22"/>
        <v>14559.121000000001</v>
      </c>
      <c r="G40" s="92">
        <f t="shared" si="22"/>
        <v>14559.121000000001</v>
      </c>
      <c r="H40" s="92">
        <f t="shared" si="22"/>
        <v>14559.121000000001</v>
      </c>
      <c r="I40" s="115">
        <f>SUM(C40:H40)</f>
        <v>67233.646800000002</v>
      </c>
      <c r="J40" s="55"/>
    </row>
    <row r="41" spans="1:10" ht="27" customHeight="1" x14ac:dyDescent="0.25">
      <c r="A41" s="23" t="s">
        <v>6</v>
      </c>
      <c r="B41" s="158"/>
      <c r="C41" s="93">
        <v>0</v>
      </c>
      <c r="D41" s="93">
        <v>0</v>
      </c>
      <c r="E41" s="93">
        <v>0</v>
      </c>
      <c r="F41" s="93">
        <v>0</v>
      </c>
      <c r="G41" s="93">
        <v>0</v>
      </c>
      <c r="H41" s="93">
        <v>0</v>
      </c>
      <c r="I41" s="116">
        <f>C41+D41+E41+F41+G41+H41</f>
        <v>0</v>
      </c>
      <c r="J41" s="55"/>
    </row>
    <row r="42" spans="1:10" ht="27" customHeight="1" x14ac:dyDescent="0.25">
      <c r="A42" s="23" t="s">
        <v>7</v>
      </c>
      <c r="B42" s="158"/>
      <c r="C42" s="93">
        <f>C162</f>
        <v>390.6</v>
      </c>
      <c r="D42" s="93">
        <f t="shared" ref="D42:H42" si="23">D162</f>
        <v>416.9</v>
      </c>
      <c r="E42" s="93">
        <f t="shared" si="23"/>
        <v>443.2</v>
      </c>
      <c r="F42" s="93">
        <f t="shared" si="23"/>
        <v>443.2</v>
      </c>
      <c r="G42" s="93">
        <f t="shared" si="23"/>
        <v>443.2</v>
      </c>
      <c r="H42" s="93">
        <f t="shared" si="23"/>
        <v>443.2</v>
      </c>
      <c r="I42" s="116">
        <f t="shared" ref="I42:I47" si="24">C42+D42+E42+F42+G42+H42</f>
        <v>2580.2999999999997</v>
      </c>
      <c r="J42" s="55"/>
    </row>
    <row r="43" spans="1:10" ht="27" customHeight="1" x14ac:dyDescent="0.25">
      <c r="A43" s="23" t="s">
        <v>8</v>
      </c>
      <c r="B43" s="158"/>
      <c r="C43" s="93">
        <f>C163</f>
        <v>7435.1945999999998</v>
      </c>
      <c r="D43" s="93">
        <f t="shared" ref="D43:H43" si="25">D163</f>
        <v>7435.1945999999998</v>
      </c>
      <c r="E43" s="93">
        <f t="shared" si="25"/>
        <v>7435.1945999999998</v>
      </c>
      <c r="F43" s="93">
        <f t="shared" si="25"/>
        <v>14115.921</v>
      </c>
      <c r="G43" s="93">
        <f t="shared" si="25"/>
        <v>14115.921</v>
      </c>
      <c r="H43" s="93">
        <f t="shared" si="25"/>
        <v>14115.921</v>
      </c>
      <c r="I43" s="116">
        <f t="shared" si="24"/>
        <v>64653.346800000007</v>
      </c>
      <c r="J43" s="55"/>
    </row>
    <row r="44" spans="1:10" ht="36" customHeight="1" x14ac:dyDescent="0.25">
      <c r="A44" s="23" t="s">
        <v>9</v>
      </c>
      <c r="B44" s="158"/>
      <c r="C44" s="93">
        <v>0</v>
      </c>
      <c r="D44" s="93">
        <v>0</v>
      </c>
      <c r="E44" s="93">
        <v>0</v>
      </c>
      <c r="F44" s="93">
        <v>0</v>
      </c>
      <c r="G44" s="93">
        <v>0</v>
      </c>
      <c r="H44" s="93">
        <v>0</v>
      </c>
      <c r="I44" s="116">
        <f t="shared" si="24"/>
        <v>0</v>
      </c>
      <c r="J44" s="55"/>
    </row>
    <row r="45" spans="1:10" ht="38.25" customHeight="1" x14ac:dyDescent="0.25">
      <c r="A45" s="23" t="s">
        <v>10</v>
      </c>
      <c r="B45" s="158"/>
      <c r="C45" s="93">
        <v>0</v>
      </c>
      <c r="D45" s="93">
        <v>0</v>
      </c>
      <c r="E45" s="93">
        <v>0</v>
      </c>
      <c r="F45" s="93">
        <v>0</v>
      </c>
      <c r="G45" s="93">
        <v>0</v>
      </c>
      <c r="H45" s="93">
        <v>0</v>
      </c>
      <c r="I45" s="116">
        <f t="shared" si="24"/>
        <v>0</v>
      </c>
      <c r="J45" s="55"/>
    </row>
    <row r="46" spans="1:10" ht="27" customHeight="1" x14ac:dyDescent="0.25">
      <c r="A46" s="23" t="s">
        <v>11</v>
      </c>
      <c r="B46" s="158"/>
      <c r="C46" s="93">
        <v>0</v>
      </c>
      <c r="D46" s="93">
        <v>0</v>
      </c>
      <c r="E46" s="93">
        <v>0</v>
      </c>
      <c r="F46" s="93">
        <v>0</v>
      </c>
      <c r="G46" s="93">
        <v>0</v>
      </c>
      <c r="H46" s="93">
        <v>0</v>
      </c>
      <c r="I46" s="116">
        <f t="shared" si="24"/>
        <v>0</v>
      </c>
      <c r="J46" s="55"/>
    </row>
    <row r="47" spans="1:10" ht="27" customHeight="1" x14ac:dyDescent="0.25">
      <c r="A47" s="23" t="s">
        <v>12</v>
      </c>
      <c r="B47" s="158"/>
      <c r="C47" s="93">
        <v>0</v>
      </c>
      <c r="D47" s="93">
        <v>0</v>
      </c>
      <c r="E47" s="93">
        <v>0</v>
      </c>
      <c r="F47" s="93">
        <v>0</v>
      </c>
      <c r="G47" s="93">
        <v>0</v>
      </c>
      <c r="H47" s="93">
        <v>0</v>
      </c>
      <c r="I47" s="116">
        <f t="shared" si="24"/>
        <v>0</v>
      </c>
      <c r="J47" s="55"/>
    </row>
    <row r="48" spans="1:10" ht="60" customHeight="1" x14ac:dyDescent="0.25">
      <c r="A48" s="99" t="s">
        <v>183</v>
      </c>
      <c r="B48" s="154" t="s">
        <v>148</v>
      </c>
      <c r="C48" s="94">
        <f>C49+C50+C51+C52+C53+C54+C55</f>
        <v>886.625</v>
      </c>
      <c r="D48" s="94">
        <f t="shared" ref="D48:H48" si="26">D49+D50+D51+D52+D53+D54+D55</f>
        <v>894.5</v>
      </c>
      <c r="E48" s="94">
        <f t="shared" si="26"/>
        <v>879.25</v>
      </c>
      <c r="F48" s="94">
        <f t="shared" si="26"/>
        <v>0</v>
      </c>
      <c r="G48" s="94">
        <f t="shared" si="26"/>
        <v>0</v>
      </c>
      <c r="H48" s="94">
        <f t="shared" si="26"/>
        <v>0</v>
      </c>
      <c r="I48" s="117">
        <f>SUM(C48:H48)</f>
        <v>2660.375</v>
      </c>
      <c r="J48" s="55"/>
    </row>
    <row r="49" spans="1:11" ht="18.75" customHeight="1" x14ac:dyDescent="0.25">
      <c r="A49" s="40" t="s">
        <v>6</v>
      </c>
      <c r="B49" s="155"/>
      <c r="C49" s="110">
        <v>71.599999999999994</v>
      </c>
      <c r="D49" s="110">
        <v>67.900000000000006</v>
      </c>
      <c r="E49" s="110">
        <v>52.4</v>
      </c>
      <c r="F49" s="95">
        <v>0</v>
      </c>
      <c r="G49" s="95">
        <v>0</v>
      </c>
      <c r="H49" s="95">
        <v>0</v>
      </c>
      <c r="I49" s="60">
        <f>C49+D49+E49+F49+G49+H49</f>
        <v>191.9</v>
      </c>
      <c r="J49" s="55"/>
    </row>
    <row r="50" spans="1:11" ht="18.75" customHeight="1" x14ac:dyDescent="0.25">
      <c r="A50" s="40" t="s">
        <v>7</v>
      </c>
      <c r="B50" s="155"/>
      <c r="C50" s="110">
        <v>637.69999999999993</v>
      </c>
      <c r="D50" s="110">
        <v>647.70000000000005</v>
      </c>
      <c r="E50" s="110">
        <v>651</v>
      </c>
      <c r="F50" s="95">
        <v>0</v>
      </c>
      <c r="G50" s="95">
        <v>0</v>
      </c>
      <c r="H50" s="95">
        <v>0</v>
      </c>
      <c r="I50" s="60">
        <f t="shared" ref="I50:I55" si="27">C50+D50+E50+F50+G50+H50</f>
        <v>1936.4</v>
      </c>
      <c r="J50" s="55"/>
      <c r="K50" s="55"/>
    </row>
    <row r="51" spans="1:11" ht="18.75" customHeight="1" x14ac:dyDescent="0.25">
      <c r="A51" s="40" t="s">
        <v>8</v>
      </c>
      <c r="B51" s="155"/>
      <c r="C51" s="110">
        <v>177.32499999999999</v>
      </c>
      <c r="D51" s="110">
        <v>178.9</v>
      </c>
      <c r="E51" s="110">
        <v>175.85</v>
      </c>
      <c r="F51" s="95">
        <v>0</v>
      </c>
      <c r="G51" s="95">
        <v>0</v>
      </c>
      <c r="H51" s="95">
        <v>0</v>
      </c>
      <c r="I51" s="60">
        <f t="shared" si="27"/>
        <v>532.07500000000005</v>
      </c>
      <c r="J51" s="55"/>
      <c r="K51" s="55"/>
    </row>
    <row r="52" spans="1:11" ht="39" customHeight="1" x14ac:dyDescent="0.25">
      <c r="A52" s="40" t="s">
        <v>9</v>
      </c>
      <c r="B52" s="155"/>
      <c r="C52" s="95">
        <v>0</v>
      </c>
      <c r="D52" s="95">
        <v>0</v>
      </c>
      <c r="E52" s="95">
        <v>0</v>
      </c>
      <c r="F52" s="95">
        <v>0</v>
      </c>
      <c r="G52" s="95">
        <v>0</v>
      </c>
      <c r="H52" s="95">
        <v>0</v>
      </c>
      <c r="I52" s="60">
        <f t="shared" si="27"/>
        <v>0</v>
      </c>
      <c r="J52" s="55"/>
    </row>
    <row r="53" spans="1:11" ht="38.25" customHeight="1" x14ac:dyDescent="0.25">
      <c r="A53" s="40" t="s">
        <v>10</v>
      </c>
      <c r="B53" s="155"/>
      <c r="C53" s="95">
        <v>0</v>
      </c>
      <c r="D53" s="95">
        <v>0</v>
      </c>
      <c r="E53" s="95">
        <v>0</v>
      </c>
      <c r="F53" s="95">
        <v>0</v>
      </c>
      <c r="G53" s="95">
        <v>0</v>
      </c>
      <c r="H53" s="95">
        <v>0</v>
      </c>
      <c r="I53" s="60">
        <f t="shared" si="27"/>
        <v>0</v>
      </c>
      <c r="J53" s="55"/>
    </row>
    <row r="54" spans="1:11" ht="18.75" customHeight="1" x14ac:dyDescent="0.25">
      <c r="A54" s="40" t="s">
        <v>11</v>
      </c>
      <c r="B54" s="155"/>
      <c r="C54" s="95">
        <v>0</v>
      </c>
      <c r="D54" s="95">
        <v>0</v>
      </c>
      <c r="E54" s="95">
        <v>0</v>
      </c>
      <c r="F54" s="95">
        <v>0</v>
      </c>
      <c r="G54" s="95">
        <v>0</v>
      </c>
      <c r="H54" s="95">
        <v>0</v>
      </c>
      <c r="I54" s="60">
        <f t="shared" si="27"/>
        <v>0</v>
      </c>
      <c r="J54" s="55"/>
    </row>
    <row r="55" spans="1:11" ht="18.75" customHeight="1" x14ac:dyDescent="0.25">
      <c r="A55" s="40" t="s">
        <v>12</v>
      </c>
      <c r="B55" s="156"/>
      <c r="C55" s="95">
        <v>0</v>
      </c>
      <c r="D55" s="95">
        <v>0</v>
      </c>
      <c r="E55" s="95">
        <v>0</v>
      </c>
      <c r="F55" s="95">
        <v>0</v>
      </c>
      <c r="G55" s="95">
        <v>0</v>
      </c>
      <c r="H55" s="95">
        <v>0</v>
      </c>
      <c r="I55" s="60">
        <f t="shared" si="27"/>
        <v>0</v>
      </c>
      <c r="J55" s="55"/>
    </row>
    <row r="56" spans="1:11" s="57" customFormat="1" ht="65.25" customHeight="1" x14ac:dyDescent="0.25">
      <c r="A56" s="56" t="s">
        <v>196</v>
      </c>
      <c r="B56" s="154" t="s">
        <v>200</v>
      </c>
      <c r="C56" s="117">
        <f>C64+C72</f>
        <v>100800</v>
      </c>
      <c r="D56" s="117">
        <f t="shared" ref="D56:I56" si="28">D64+D72</f>
        <v>100000</v>
      </c>
      <c r="E56" s="117">
        <f t="shared" si="28"/>
        <v>0</v>
      </c>
      <c r="F56" s="117">
        <f t="shared" si="28"/>
        <v>0</v>
      </c>
      <c r="G56" s="117">
        <f t="shared" si="28"/>
        <v>0</v>
      </c>
      <c r="H56" s="117">
        <f t="shared" si="28"/>
        <v>0</v>
      </c>
      <c r="I56" s="117">
        <f t="shared" si="28"/>
        <v>200800</v>
      </c>
    </row>
    <row r="57" spans="1:11" s="57" customFormat="1" ht="21" customHeight="1" x14ac:dyDescent="0.25">
      <c r="A57" s="40" t="s">
        <v>6</v>
      </c>
      <c r="B57" s="155"/>
      <c r="C57" s="60">
        <v>0</v>
      </c>
      <c r="D57" s="60">
        <v>0</v>
      </c>
      <c r="E57" s="60">
        <v>0</v>
      </c>
      <c r="F57" s="60">
        <v>0</v>
      </c>
      <c r="G57" s="60">
        <v>0</v>
      </c>
      <c r="H57" s="60">
        <v>0</v>
      </c>
      <c r="I57" s="60">
        <f>SUM(C57:H57)</f>
        <v>0</v>
      </c>
    </row>
    <row r="58" spans="1:11" s="57" customFormat="1" ht="21.75" customHeight="1" x14ac:dyDescent="0.25">
      <c r="A58" s="40" t="s">
        <v>7</v>
      </c>
      <c r="B58" s="155"/>
      <c r="C58" s="60">
        <v>0</v>
      </c>
      <c r="D58" s="60">
        <v>0</v>
      </c>
      <c r="E58" s="60">
        <v>0</v>
      </c>
      <c r="F58" s="60">
        <v>0</v>
      </c>
      <c r="G58" s="60">
        <v>0</v>
      </c>
      <c r="H58" s="60">
        <v>0</v>
      </c>
      <c r="I58" s="60">
        <f>SUM(C58:H58)</f>
        <v>0</v>
      </c>
    </row>
    <row r="59" spans="1:11" s="57" customFormat="1" ht="23.25" customHeight="1" x14ac:dyDescent="0.25">
      <c r="A59" s="40" t="s">
        <v>8</v>
      </c>
      <c r="B59" s="155"/>
      <c r="C59" s="60">
        <f>C67+C75</f>
        <v>100800</v>
      </c>
      <c r="D59" s="60">
        <f t="shared" ref="D59:H59" si="29">D67+D75</f>
        <v>100000</v>
      </c>
      <c r="E59" s="60">
        <f t="shared" si="29"/>
        <v>0</v>
      </c>
      <c r="F59" s="60">
        <f t="shared" si="29"/>
        <v>0</v>
      </c>
      <c r="G59" s="60">
        <f t="shared" si="29"/>
        <v>0</v>
      </c>
      <c r="H59" s="60">
        <f t="shared" si="29"/>
        <v>0</v>
      </c>
      <c r="I59" s="60">
        <f>SUM(C59:H59)</f>
        <v>200800</v>
      </c>
    </row>
    <row r="60" spans="1:11" s="57" customFormat="1" ht="37.5" customHeight="1" x14ac:dyDescent="0.25">
      <c r="A60" s="40" t="s">
        <v>9</v>
      </c>
      <c r="B60" s="155"/>
      <c r="C60" s="60">
        <v>0</v>
      </c>
      <c r="D60" s="60">
        <v>0</v>
      </c>
      <c r="E60" s="60">
        <v>0</v>
      </c>
      <c r="F60" s="60">
        <v>0</v>
      </c>
      <c r="G60" s="60">
        <v>0</v>
      </c>
      <c r="H60" s="60">
        <v>0</v>
      </c>
      <c r="I60" s="60">
        <f t="shared" ref="I60:I63" si="30">SUM(C60:H60)</f>
        <v>0</v>
      </c>
    </row>
    <row r="61" spans="1:11" s="57" customFormat="1" ht="37.5" customHeight="1" x14ac:dyDescent="0.25">
      <c r="A61" s="40" t="s">
        <v>10</v>
      </c>
      <c r="B61" s="155"/>
      <c r="C61" s="60">
        <v>0</v>
      </c>
      <c r="D61" s="60">
        <v>0</v>
      </c>
      <c r="E61" s="60">
        <v>0</v>
      </c>
      <c r="F61" s="60">
        <v>0</v>
      </c>
      <c r="G61" s="60">
        <v>0</v>
      </c>
      <c r="H61" s="60">
        <v>0</v>
      </c>
      <c r="I61" s="60">
        <f t="shared" si="30"/>
        <v>0</v>
      </c>
    </row>
    <row r="62" spans="1:11" s="57" customFormat="1" ht="18" customHeight="1" x14ac:dyDescent="0.25">
      <c r="A62" s="40" t="s">
        <v>11</v>
      </c>
      <c r="B62" s="155"/>
      <c r="C62" s="60">
        <v>0</v>
      </c>
      <c r="D62" s="60">
        <v>0</v>
      </c>
      <c r="E62" s="60">
        <v>0</v>
      </c>
      <c r="F62" s="60">
        <v>0</v>
      </c>
      <c r="G62" s="60">
        <v>0</v>
      </c>
      <c r="H62" s="60">
        <v>0</v>
      </c>
      <c r="I62" s="60">
        <f t="shared" si="30"/>
        <v>0</v>
      </c>
    </row>
    <row r="63" spans="1:11" s="57" customFormat="1" ht="21" customHeight="1" x14ac:dyDescent="0.25">
      <c r="A63" s="40" t="s">
        <v>12</v>
      </c>
      <c r="B63" s="156"/>
      <c r="C63" s="60">
        <v>0</v>
      </c>
      <c r="D63" s="60">
        <v>0</v>
      </c>
      <c r="E63" s="60">
        <v>0</v>
      </c>
      <c r="F63" s="60">
        <v>0</v>
      </c>
      <c r="G63" s="60">
        <v>0</v>
      </c>
      <c r="H63" s="60">
        <v>0</v>
      </c>
      <c r="I63" s="60">
        <f t="shared" si="30"/>
        <v>0</v>
      </c>
    </row>
    <row r="64" spans="1:11" s="57" customFormat="1" ht="21" customHeight="1" x14ac:dyDescent="0.25">
      <c r="A64" s="56" t="s">
        <v>67</v>
      </c>
      <c r="B64" s="153" t="s">
        <v>148</v>
      </c>
      <c r="C64" s="117">
        <f>C65+C66+C67+C68+C69+C70+C71</f>
        <v>0</v>
      </c>
      <c r="D64" s="117">
        <f t="shared" ref="D64:H64" si="31">D65+D66+D67+D68+D69+D70+D71</f>
        <v>0</v>
      </c>
      <c r="E64" s="117">
        <f t="shared" si="31"/>
        <v>0</v>
      </c>
      <c r="F64" s="117">
        <f t="shared" si="31"/>
        <v>0</v>
      </c>
      <c r="G64" s="117">
        <f t="shared" si="31"/>
        <v>0</v>
      </c>
      <c r="H64" s="117">
        <f t="shared" si="31"/>
        <v>0</v>
      </c>
      <c r="I64" s="117">
        <f>C64+D64+E64+F64+G64+H64</f>
        <v>0</v>
      </c>
    </row>
    <row r="65" spans="1:9" s="58" customFormat="1" x14ac:dyDescent="0.25">
      <c r="A65" s="23" t="s">
        <v>6</v>
      </c>
      <c r="B65" s="153"/>
      <c r="C65" s="60">
        <v>0</v>
      </c>
      <c r="D65" s="60">
        <v>0</v>
      </c>
      <c r="E65" s="60">
        <v>0</v>
      </c>
      <c r="F65" s="60">
        <v>0</v>
      </c>
      <c r="G65" s="60">
        <v>0</v>
      </c>
      <c r="H65" s="60">
        <v>0</v>
      </c>
      <c r="I65" s="60">
        <f>C65+D65+E65+F65+G65+H65</f>
        <v>0</v>
      </c>
    </row>
    <row r="66" spans="1:9" s="58" customFormat="1" ht="21" customHeight="1" x14ac:dyDescent="0.25">
      <c r="A66" s="23" t="s">
        <v>7</v>
      </c>
      <c r="B66" s="153"/>
      <c r="C66" s="117">
        <v>0</v>
      </c>
      <c r="D66" s="117">
        <v>0</v>
      </c>
      <c r="E66" s="117">
        <v>0</v>
      </c>
      <c r="F66" s="117">
        <v>0</v>
      </c>
      <c r="G66" s="117">
        <v>0</v>
      </c>
      <c r="H66" s="117">
        <v>0</v>
      </c>
      <c r="I66" s="60">
        <f t="shared" ref="I66:I71" si="32">C66+D66+E66+F66+G66+H66</f>
        <v>0</v>
      </c>
    </row>
    <row r="67" spans="1:9" s="58" customFormat="1" ht="21.75" customHeight="1" x14ac:dyDescent="0.25">
      <c r="A67" s="23" t="s">
        <v>8</v>
      </c>
      <c r="B67" s="153"/>
      <c r="C67" s="117">
        <v>0</v>
      </c>
      <c r="D67" s="117">
        <v>0</v>
      </c>
      <c r="E67" s="117">
        <v>0</v>
      </c>
      <c r="F67" s="117">
        <v>0</v>
      </c>
      <c r="G67" s="117">
        <v>0</v>
      </c>
      <c r="H67" s="117">
        <v>0</v>
      </c>
      <c r="I67" s="60">
        <f t="shared" si="32"/>
        <v>0</v>
      </c>
    </row>
    <row r="68" spans="1:9" s="58" customFormat="1" ht="41.25" customHeight="1" x14ac:dyDescent="0.25">
      <c r="A68" s="23" t="s">
        <v>9</v>
      </c>
      <c r="B68" s="153"/>
      <c r="C68" s="117">
        <v>0</v>
      </c>
      <c r="D68" s="117">
        <v>0</v>
      </c>
      <c r="E68" s="117">
        <v>0</v>
      </c>
      <c r="F68" s="117">
        <v>0</v>
      </c>
      <c r="G68" s="117">
        <v>0</v>
      </c>
      <c r="H68" s="117">
        <v>0</v>
      </c>
      <c r="I68" s="60">
        <f t="shared" si="32"/>
        <v>0</v>
      </c>
    </row>
    <row r="69" spans="1:9" s="58" customFormat="1" ht="37.5" customHeight="1" x14ac:dyDescent="0.25">
      <c r="A69" s="23" t="s">
        <v>10</v>
      </c>
      <c r="B69" s="153"/>
      <c r="C69" s="117">
        <v>0</v>
      </c>
      <c r="D69" s="117">
        <v>0</v>
      </c>
      <c r="E69" s="117">
        <v>0</v>
      </c>
      <c r="F69" s="117">
        <v>0</v>
      </c>
      <c r="G69" s="117">
        <v>0</v>
      </c>
      <c r="H69" s="117">
        <v>0</v>
      </c>
      <c r="I69" s="60">
        <f t="shared" si="32"/>
        <v>0</v>
      </c>
    </row>
    <row r="70" spans="1:9" s="58" customFormat="1" ht="19.5" customHeight="1" x14ac:dyDescent="0.25">
      <c r="A70" s="23" t="s">
        <v>11</v>
      </c>
      <c r="B70" s="153"/>
      <c r="C70" s="117">
        <v>0</v>
      </c>
      <c r="D70" s="117">
        <v>0</v>
      </c>
      <c r="E70" s="117">
        <v>0</v>
      </c>
      <c r="F70" s="117">
        <v>0</v>
      </c>
      <c r="G70" s="117">
        <v>0</v>
      </c>
      <c r="H70" s="117">
        <v>0</v>
      </c>
      <c r="I70" s="60">
        <f t="shared" si="32"/>
        <v>0</v>
      </c>
    </row>
    <row r="71" spans="1:9" s="58" customFormat="1" ht="25.5" customHeight="1" x14ac:dyDescent="0.25">
      <c r="A71" s="23" t="s">
        <v>12</v>
      </c>
      <c r="B71" s="153"/>
      <c r="C71" s="117">
        <v>0</v>
      </c>
      <c r="D71" s="117">
        <v>0</v>
      </c>
      <c r="E71" s="117">
        <v>0</v>
      </c>
      <c r="F71" s="117">
        <v>0</v>
      </c>
      <c r="G71" s="117">
        <v>0</v>
      </c>
      <c r="H71" s="117">
        <v>0</v>
      </c>
      <c r="I71" s="60">
        <f t="shared" si="32"/>
        <v>0</v>
      </c>
    </row>
    <row r="72" spans="1:9" s="58" customFormat="1" ht="19.5" customHeight="1" x14ac:dyDescent="0.25">
      <c r="A72" s="100" t="s">
        <v>67</v>
      </c>
      <c r="B72" s="154" t="s">
        <v>201</v>
      </c>
      <c r="C72" s="117">
        <f>C73+C74+C75+C76+C77+C78+C79</f>
        <v>100800</v>
      </c>
      <c r="D72" s="117">
        <f t="shared" ref="D72:H72" si="33">D73+D74+D75+D76+D77+D78+D79</f>
        <v>100000</v>
      </c>
      <c r="E72" s="117">
        <f t="shared" si="33"/>
        <v>0</v>
      </c>
      <c r="F72" s="117">
        <f t="shared" si="33"/>
        <v>0</v>
      </c>
      <c r="G72" s="117">
        <f t="shared" si="33"/>
        <v>0</v>
      </c>
      <c r="H72" s="117">
        <f t="shared" si="33"/>
        <v>0</v>
      </c>
      <c r="I72" s="117">
        <f>SUM(C72:H72)</f>
        <v>200800</v>
      </c>
    </row>
    <row r="73" spans="1:9" s="58" customFormat="1" x14ac:dyDescent="0.25">
      <c r="A73" s="23" t="s">
        <v>6</v>
      </c>
      <c r="B73" s="155"/>
      <c r="C73" s="60">
        <v>0</v>
      </c>
      <c r="D73" s="60">
        <v>0</v>
      </c>
      <c r="E73" s="60">
        <v>0</v>
      </c>
      <c r="F73" s="60">
        <v>0</v>
      </c>
      <c r="G73" s="60">
        <v>0</v>
      </c>
      <c r="H73" s="60">
        <v>0</v>
      </c>
      <c r="I73" s="60">
        <f t="shared" ref="I73:I79" si="34">SUM(C73:H73)</f>
        <v>0</v>
      </c>
    </row>
    <row r="74" spans="1:9" s="58" customFormat="1" ht="21" customHeight="1" x14ac:dyDescent="0.25">
      <c r="A74" s="23" t="s">
        <v>7</v>
      </c>
      <c r="B74" s="155"/>
      <c r="C74" s="117">
        <v>0</v>
      </c>
      <c r="D74" s="117">
        <v>0</v>
      </c>
      <c r="E74" s="117">
        <v>0</v>
      </c>
      <c r="F74" s="117">
        <v>0</v>
      </c>
      <c r="G74" s="117">
        <v>0</v>
      </c>
      <c r="H74" s="117">
        <v>0</v>
      </c>
      <c r="I74" s="60">
        <f t="shared" si="34"/>
        <v>0</v>
      </c>
    </row>
    <row r="75" spans="1:9" s="58" customFormat="1" ht="21.75" customHeight="1" x14ac:dyDescent="0.25">
      <c r="A75" s="23" t="s">
        <v>8</v>
      </c>
      <c r="B75" s="155"/>
      <c r="C75" s="60">
        <f>100000+800</f>
        <v>100800</v>
      </c>
      <c r="D75" s="60">
        <v>100000</v>
      </c>
      <c r="E75" s="60">
        <v>0</v>
      </c>
      <c r="F75" s="60">
        <v>0</v>
      </c>
      <c r="G75" s="60">
        <v>0</v>
      </c>
      <c r="H75" s="60">
        <v>0</v>
      </c>
      <c r="I75" s="60">
        <f t="shared" si="34"/>
        <v>200800</v>
      </c>
    </row>
    <row r="76" spans="1:9" s="58" customFormat="1" ht="36.75" customHeight="1" x14ac:dyDescent="0.25">
      <c r="A76" s="23" t="s">
        <v>9</v>
      </c>
      <c r="B76" s="155"/>
      <c r="C76" s="117">
        <v>0</v>
      </c>
      <c r="D76" s="117">
        <v>0</v>
      </c>
      <c r="E76" s="117">
        <v>0</v>
      </c>
      <c r="F76" s="117">
        <v>0</v>
      </c>
      <c r="G76" s="117">
        <v>0</v>
      </c>
      <c r="H76" s="117">
        <v>0</v>
      </c>
      <c r="I76" s="60">
        <f t="shared" si="34"/>
        <v>0</v>
      </c>
    </row>
    <row r="77" spans="1:9" s="58" customFormat="1" ht="39" customHeight="1" x14ac:dyDescent="0.25">
      <c r="A77" s="23" t="s">
        <v>10</v>
      </c>
      <c r="B77" s="155"/>
      <c r="C77" s="117">
        <v>0</v>
      </c>
      <c r="D77" s="117">
        <v>0</v>
      </c>
      <c r="E77" s="117">
        <v>0</v>
      </c>
      <c r="F77" s="117">
        <v>0</v>
      </c>
      <c r="G77" s="117">
        <v>0</v>
      </c>
      <c r="H77" s="117">
        <v>0</v>
      </c>
      <c r="I77" s="60">
        <f t="shared" si="34"/>
        <v>0</v>
      </c>
    </row>
    <row r="78" spans="1:9" s="58" customFormat="1" ht="19.5" customHeight="1" x14ac:dyDescent="0.25">
      <c r="A78" s="23" t="s">
        <v>11</v>
      </c>
      <c r="B78" s="155"/>
      <c r="C78" s="117">
        <v>0</v>
      </c>
      <c r="D78" s="117">
        <v>0</v>
      </c>
      <c r="E78" s="117">
        <v>0</v>
      </c>
      <c r="F78" s="117">
        <v>0</v>
      </c>
      <c r="G78" s="117">
        <v>0</v>
      </c>
      <c r="H78" s="117">
        <v>0</v>
      </c>
      <c r="I78" s="60">
        <f t="shared" si="34"/>
        <v>0</v>
      </c>
    </row>
    <row r="79" spans="1:9" s="58" customFormat="1" ht="25.5" customHeight="1" x14ac:dyDescent="0.25">
      <c r="A79" s="23" t="s">
        <v>12</v>
      </c>
      <c r="B79" s="156"/>
      <c r="C79" s="117">
        <v>0</v>
      </c>
      <c r="D79" s="117">
        <v>0</v>
      </c>
      <c r="E79" s="117">
        <v>0</v>
      </c>
      <c r="F79" s="117">
        <v>0</v>
      </c>
      <c r="G79" s="117">
        <v>0</v>
      </c>
      <c r="H79" s="117">
        <v>0</v>
      </c>
      <c r="I79" s="60">
        <f t="shared" si="34"/>
        <v>0</v>
      </c>
    </row>
    <row r="80" spans="1:9" s="57" customFormat="1" ht="54.75" customHeight="1" x14ac:dyDescent="0.25">
      <c r="A80" s="56" t="s">
        <v>184</v>
      </c>
      <c r="B80" s="154" t="s">
        <v>202</v>
      </c>
      <c r="C80" s="117">
        <f>C88+C96</f>
        <v>27000</v>
      </c>
      <c r="D80" s="117">
        <f t="shared" ref="D80:H80" si="35">D88+D96</f>
        <v>0</v>
      </c>
      <c r="E80" s="117">
        <f t="shared" si="35"/>
        <v>0</v>
      </c>
      <c r="F80" s="117">
        <f t="shared" si="35"/>
        <v>0</v>
      </c>
      <c r="G80" s="117">
        <f t="shared" si="35"/>
        <v>0</v>
      </c>
      <c r="H80" s="117">
        <f t="shared" si="35"/>
        <v>0</v>
      </c>
      <c r="I80" s="117">
        <f t="shared" ref="I80:I85" si="36">SUM(C80:H80)</f>
        <v>27000</v>
      </c>
    </row>
    <row r="81" spans="1:9" s="57" customFormat="1" ht="17.25" customHeight="1" x14ac:dyDescent="0.25">
      <c r="A81" s="23" t="s">
        <v>6</v>
      </c>
      <c r="B81" s="155"/>
      <c r="C81" s="60">
        <v>0</v>
      </c>
      <c r="D81" s="60">
        <v>0</v>
      </c>
      <c r="E81" s="60">
        <v>0</v>
      </c>
      <c r="F81" s="60">
        <v>0</v>
      </c>
      <c r="G81" s="60">
        <v>0</v>
      </c>
      <c r="H81" s="60">
        <v>0</v>
      </c>
      <c r="I81" s="60">
        <f t="shared" si="36"/>
        <v>0</v>
      </c>
    </row>
    <row r="82" spans="1:9" s="57" customFormat="1" ht="20.25" customHeight="1" x14ac:dyDescent="0.25">
      <c r="A82" s="23" t="s">
        <v>7</v>
      </c>
      <c r="B82" s="155"/>
      <c r="C82" s="60">
        <v>0</v>
      </c>
      <c r="D82" s="60">
        <v>0</v>
      </c>
      <c r="E82" s="60">
        <v>0</v>
      </c>
      <c r="F82" s="60">
        <v>0</v>
      </c>
      <c r="G82" s="60">
        <v>0</v>
      </c>
      <c r="H82" s="60">
        <v>0</v>
      </c>
      <c r="I82" s="60">
        <f t="shared" si="36"/>
        <v>0</v>
      </c>
    </row>
    <row r="83" spans="1:9" s="57" customFormat="1" ht="19.5" customHeight="1" x14ac:dyDescent="0.25">
      <c r="A83" s="23" t="s">
        <v>8</v>
      </c>
      <c r="B83" s="155"/>
      <c r="C83" s="60">
        <f>C91+C99</f>
        <v>27000</v>
      </c>
      <c r="D83" s="60">
        <f t="shared" ref="D83:H83" si="37">D91+D99</f>
        <v>0</v>
      </c>
      <c r="E83" s="60">
        <f t="shared" si="37"/>
        <v>0</v>
      </c>
      <c r="F83" s="60">
        <f t="shared" si="37"/>
        <v>0</v>
      </c>
      <c r="G83" s="60">
        <f t="shared" si="37"/>
        <v>0</v>
      </c>
      <c r="H83" s="60">
        <f t="shared" si="37"/>
        <v>0</v>
      </c>
      <c r="I83" s="60">
        <f t="shared" si="36"/>
        <v>27000</v>
      </c>
    </row>
    <row r="84" spans="1:9" s="57" customFormat="1" ht="39.75" customHeight="1" x14ac:dyDescent="0.25">
      <c r="A84" s="23" t="s">
        <v>9</v>
      </c>
      <c r="B84" s="155"/>
      <c r="C84" s="60">
        <v>0</v>
      </c>
      <c r="D84" s="60">
        <v>0</v>
      </c>
      <c r="E84" s="60">
        <v>0</v>
      </c>
      <c r="F84" s="60">
        <v>0</v>
      </c>
      <c r="G84" s="60">
        <v>0</v>
      </c>
      <c r="H84" s="60">
        <v>0</v>
      </c>
      <c r="I84" s="60">
        <f t="shared" si="36"/>
        <v>0</v>
      </c>
    </row>
    <row r="85" spans="1:9" s="57" customFormat="1" ht="39.75" customHeight="1" x14ac:dyDescent="0.25">
      <c r="A85" s="23" t="s">
        <v>10</v>
      </c>
      <c r="B85" s="155"/>
      <c r="C85" s="60">
        <v>0</v>
      </c>
      <c r="D85" s="60">
        <v>0</v>
      </c>
      <c r="E85" s="60">
        <v>0</v>
      </c>
      <c r="F85" s="60">
        <v>0</v>
      </c>
      <c r="G85" s="60">
        <v>0</v>
      </c>
      <c r="H85" s="60">
        <v>0</v>
      </c>
      <c r="I85" s="60">
        <f t="shared" si="36"/>
        <v>0</v>
      </c>
    </row>
    <row r="86" spans="1:9" s="57" customFormat="1" ht="20.25" customHeight="1" x14ac:dyDescent="0.25">
      <c r="A86" s="23" t="s">
        <v>11</v>
      </c>
      <c r="B86" s="155"/>
      <c r="C86" s="60">
        <v>0</v>
      </c>
      <c r="D86" s="60">
        <v>0</v>
      </c>
      <c r="E86" s="60">
        <v>0</v>
      </c>
      <c r="F86" s="60">
        <v>0</v>
      </c>
      <c r="G86" s="60">
        <v>0</v>
      </c>
      <c r="H86" s="60">
        <v>0</v>
      </c>
      <c r="I86" s="60">
        <f t="shared" ref="I86:I87" si="38">SUM(C86:H86)</f>
        <v>0</v>
      </c>
    </row>
    <row r="87" spans="1:9" s="57" customFormat="1" ht="18" customHeight="1" x14ac:dyDescent="0.25">
      <c r="A87" s="23" t="s">
        <v>12</v>
      </c>
      <c r="B87" s="155"/>
      <c r="C87" s="60">
        <v>0</v>
      </c>
      <c r="D87" s="60">
        <v>0</v>
      </c>
      <c r="E87" s="60">
        <v>0</v>
      </c>
      <c r="F87" s="60">
        <v>0</v>
      </c>
      <c r="G87" s="60">
        <v>0</v>
      </c>
      <c r="H87" s="60">
        <v>0</v>
      </c>
      <c r="I87" s="60">
        <f t="shared" si="38"/>
        <v>0</v>
      </c>
    </row>
    <row r="88" spans="1:9" s="58" customFormat="1" ht="18.75" customHeight="1" x14ac:dyDescent="0.25">
      <c r="A88" s="56" t="s">
        <v>67</v>
      </c>
      <c r="B88" s="153" t="s">
        <v>148</v>
      </c>
      <c r="C88" s="117">
        <f>C89+C90+C91+C92+C93+C94+C95</f>
        <v>0</v>
      </c>
      <c r="D88" s="117">
        <f t="shared" ref="D88" si="39">D89+D90+D91+D92+D93+D94+D95</f>
        <v>0</v>
      </c>
      <c r="E88" s="117">
        <f t="shared" ref="E88" si="40">E89+E90+E91+E92+E93+E94+E95</f>
        <v>0</v>
      </c>
      <c r="F88" s="117">
        <f t="shared" ref="F88" si="41">F89+F90+F91+F92+F93+F94+F95</f>
        <v>0</v>
      </c>
      <c r="G88" s="117">
        <f t="shared" ref="G88" si="42">G89+G90+G91+G92+G93+G94+G95</f>
        <v>0</v>
      </c>
      <c r="H88" s="117">
        <f t="shared" ref="H88" si="43">H89+H90+H91+H92+H93+H94+H95</f>
        <v>0</v>
      </c>
      <c r="I88" s="117">
        <f>C88+D88+E88+F88+G88+H88</f>
        <v>0</v>
      </c>
    </row>
    <row r="89" spans="1:9" s="58" customFormat="1" ht="18.75" customHeight="1" x14ac:dyDescent="0.25">
      <c r="A89" s="23" t="s">
        <v>6</v>
      </c>
      <c r="B89" s="153"/>
      <c r="C89" s="60">
        <v>0</v>
      </c>
      <c r="D89" s="60">
        <v>0</v>
      </c>
      <c r="E89" s="60">
        <v>0</v>
      </c>
      <c r="F89" s="60">
        <v>0</v>
      </c>
      <c r="G89" s="60">
        <v>0</v>
      </c>
      <c r="H89" s="60">
        <v>0</v>
      </c>
      <c r="I89" s="117">
        <f t="shared" ref="I89:I95" si="44">C89+D89+E89+F89+G89+H89</f>
        <v>0</v>
      </c>
    </row>
    <row r="90" spans="1:9" s="58" customFormat="1" ht="21.75" customHeight="1" x14ac:dyDescent="0.25">
      <c r="A90" s="23" t="s">
        <v>7</v>
      </c>
      <c r="B90" s="153"/>
      <c r="C90" s="117">
        <v>0</v>
      </c>
      <c r="D90" s="117">
        <v>0</v>
      </c>
      <c r="E90" s="117">
        <v>0</v>
      </c>
      <c r="F90" s="117">
        <v>0</v>
      </c>
      <c r="G90" s="117">
        <v>0</v>
      </c>
      <c r="H90" s="117">
        <v>0</v>
      </c>
      <c r="I90" s="117">
        <f t="shared" si="44"/>
        <v>0</v>
      </c>
    </row>
    <row r="91" spans="1:9" s="58" customFormat="1" x14ac:dyDescent="0.25">
      <c r="A91" s="23" t="s">
        <v>8</v>
      </c>
      <c r="B91" s="153"/>
      <c r="C91" s="117">
        <v>0</v>
      </c>
      <c r="D91" s="60">
        <v>0</v>
      </c>
      <c r="E91" s="60">
        <v>0</v>
      </c>
      <c r="F91" s="60">
        <v>0</v>
      </c>
      <c r="G91" s="60">
        <v>0</v>
      </c>
      <c r="H91" s="60">
        <v>0</v>
      </c>
      <c r="I91" s="60">
        <f t="shared" si="44"/>
        <v>0</v>
      </c>
    </row>
    <row r="92" spans="1:9" s="58" customFormat="1" ht="36" customHeight="1" x14ac:dyDescent="0.25">
      <c r="A92" s="23" t="s">
        <v>9</v>
      </c>
      <c r="B92" s="153"/>
      <c r="C92" s="117">
        <v>0</v>
      </c>
      <c r="D92" s="117">
        <v>0</v>
      </c>
      <c r="E92" s="117">
        <v>0</v>
      </c>
      <c r="F92" s="117">
        <v>0</v>
      </c>
      <c r="G92" s="117">
        <v>0</v>
      </c>
      <c r="H92" s="117">
        <v>0</v>
      </c>
      <c r="I92" s="117">
        <f t="shared" si="44"/>
        <v>0</v>
      </c>
    </row>
    <row r="93" spans="1:9" s="58" customFormat="1" ht="35.25" customHeight="1" x14ac:dyDescent="0.25">
      <c r="A93" s="23" t="s">
        <v>10</v>
      </c>
      <c r="B93" s="153"/>
      <c r="C93" s="117">
        <v>0</v>
      </c>
      <c r="D93" s="117">
        <v>0</v>
      </c>
      <c r="E93" s="117">
        <v>0</v>
      </c>
      <c r="F93" s="117">
        <v>0</v>
      </c>
      <c r="G93" s="117">
        <v>0</v>
      </c>
      <c r="H93" s="117">
        <v>0</v>
      </c>
      <c r="I93" s="117">
        <f t="shared" si="44"/>
        <v>0</v>
      </c>
    </row>
    <row r="94" spans="1:9" s="58" customFormat="1" ht="20.25" customHeight="1" x14ac:dyDescent="0.25">
      <c r="A94" s="23" t="s">
        <v>11</v>
      </c>
      <c r="B94" s="153"/>
      <c r="C94" s="117">
        <v>0</v>
      </c>
      <c r="D94" s="117">
        <v>0</v>
      </c>
      <c r="E94" s="117">
        <v>0</v>
      </c>
      <c r="F94" s="117">
        <v>0</v>
      </c>
      <c r="G94" s="117">
        <v>0</v>
      </c>
      <c r="H94" s="117">
        <v>0</v>
      </c>
      <c r="I94" s="117">
        <f t="shared" si="44"/>
        <v>0</v>
      </c>
    </row>
    <row r="95" spans="1:9" s="58" customFormat="1" ht="20.25" customHeight="1" x14ac:dyDescent="0.25">
      <c r="A95" s="23" t="s">
        <v>12</v>
      </c>
      <c r="B95" s="153"/>
      <c r="C95" s="117">
        <v>0</v>
      </c>
      <c r="D95" s="117">
        <v>0</v>
      </c>
      <c r="E95" s="117">
        <v>0</v>
      </c>
      <c r="F95" s="117">
        <v>0</v>
      </c>
      <c r="G95" s="117">
        <v>0</v>
      </c>
      <c r="H95" s="117">
        <v>0</v>
      </c>
      <c r="I95" s="117">
        <f t="shared" si="44"/>
        <v>0</v>
      </c>
    </row>
    <row r="96" spans="1:9" s="58" customFormat="1" ht="19.5" customHeight="1" x14ac:dyDescent="0.25">
      <c r="A96" s="100" t="s">
        <v>67</v>
      </c>
      <c r="B96" s="154" t="s">
        <v>201</v>
      </c>
      <c r="C96" s="117">
        <f>C97+C98+C99+C100+C101+C102+C103</f>
        <v>27000</v>
      </c>
      <c r="D96" s="117">
        <f t="shared" ref="D96" si="45">D97+D98+D99+D100+D101+D102+D103</f>
        <v>0</v>
      </c>
      <c r="E96" s="117">
        <f t="shared" ref="E96" si="46">E97+E98+E99+E100+E101+E102+E103</f>
        <v>0</v>
      </c>
      <c r="F96" s="117">
        <f t="shared" ref="F96" si="47">F97+F98+F99+F100+F101+F102+F103</f>
        <v>0</v>
      </c>
      <c r="G96" s="117">
        <f t="shared" ref="G96" si="48">G97+G98+G99+G100+G101+G102+G103</f>
        <v>0</v>
      </c>
      <c r="H96" s="117">
        <f t="shared" ref="H96" si="49">H97+H98+H99+H100+H101+H102+H103</f>
        <v>0</v>
      </c>
      <c r="I96" s="117">
        <f>SUM(C96:H96)</f>
        <v>27000</v>
      </c>
    </row>
    <row r="97" spans="1:10" s="58" customFormat="1" ht="20.25" customHeight="1" x14ac:dyDescent="0.25">
      <c r="A97" s="23" t="s">
        <v>6</v>
      </c>
      <c r="B97" s="155"/>
      <c r="C97" s="60">
        <v>0</v>
      </c>
      <c r="D97" s="60">
        <v>0</v>
      </c>
      <c r="E97" s="60">
        <v>0</v>
      </c>
      <c r="F97" s="60">
        <v>0</v>
      </c>
      <c r="G97" s="60">
        <v>0</v>
      </c>
      <c r="H97" s="60">
        <v>0</v>
      </c>
      <c r="I97" s="60">
        <f t="shared" ref="I97:I103" si="50">SUM(C97:H97)</f>
        <v>0</v>
      </c>
    </row>
    <row r="98" spans="1:10" s="58" customFormat="1" ht="20.25" customHeight="1" x14ac:dyDescent="0.25">
      <c r="A98" s="23" t="s">
        <v>7</v>
      </c>
      <c r="B98" s="155"/>
      <c r="C98" s="117">
        <v>0</v>
      </c>
      <c r="D98" s="117">
        <v>0</v>
      </c>
      <c r="E98" s="117">
        <v>0</v>
      </c>
      <c r="F98" s="117">
        <v>0</v>
      </c>
      <c r="G98" s="117">
        <v>0</v>
      </c>
      <c r="H98" s="117">
        <v>0</v>
      </c>
      <c r="I98" s="60">
        <f t="shared" si="50"/>
        <v>0</v>
      </c>
    </row>
    <row r="99" spans="1:10" s="58" customFormat="1" ht="20.25" customHeight="1" x14ac:dyDescent="0.25">
      <c r="A99" s="23" t="s">
        <v>8</v>
      </c>
      <c r="B99" s="155"/>
      <c r="C99" s="60">
        <v>27000</v>
      </c>
      <c r="D99" s="117">
        <v>0</v>
      </c>
      <c r="E99" s="117">
        <v>0</v>
      </c>
      <c r="F99" s="117">
        <v>0</v>
      </c>
      <c r="G99" s="117">
        <v>0</v>
      </c>
      <c r="H99" s="117">
        <v>0</v>
      </c>
      <c r="I99" s="60">
        <f t="shared" si="50"/>
        <v>27000</v>
      </c>
    </row>
    <row r="100" spans="1:10" s="58" customFormat="1" ht="35.25" customHeight="1" x14ac:dyDescent="0.25">
      <c r="A100" s="23" t="s">
        <v>9</v>
      </c>
      <c r="B100" s="155"/>
      <c r="C100" s="117">
        <v>0</v>
      </c>
      <c r="D100" s="117">
        <v>0</v>
      </c>
      <c r="E100" s="117">
        <v>0</v>
      </c>
      <c r="F100" s="117">
        <v>0</v>
      </c>
      <c r="G100" s="117">
        <v>0</v>
      </c>
      <c r="H100" s="117">
        <v>0</v>
      </c>
      <c r="I100" s="60">
        <f t="shared" si="50"/>
        <v>0</v>
      </c>
    </row>
    <row r="101" spans="1:10" s="58" customFormat="1" ht="35.25" customHeight="1" x14ac:dyDescent="0.25">
      <c r="A101" s="23" t="s">
        <v>10</v>
      </c>
      <c r="B101" s="155"/>
      <c r="C101" s="117">
        <v>0</v>
      </c>
      <c r="D101" s="117"/>
      <c r="E101" s="117"/>
      <c r="F101" s="117"/>
      <c r="G101" s="117"/>
      <c r="H101" s="117"/>
      <c r="I101" s="60">
        <f t="shared" si="50"/>
        <v>0</v>
      </c>
    </row>
    <row r="102" spans="1:10" s="58" customFormat="1" ht="19.5" customHeight="1" x14ac:dyDescent="0.25">
      <c r="A102" s="23" t="s">
        <v>11</v>
      </c>
      <c r="B102" s="155"/>
      <c r="C102" s="117">
        <v>0</v>
      </c>
      <c r="D102" s="117">
        <v>0</v>
      </c>
      <c r="E102" s="117">
        <v>0</v>
      </c>
      <c r="F102" s="117">
        <v>0</v>
      </c>
      <c r="G102" s="117">
        <v>0</v>
      </c>
      <c r="H102" s="117">
        <v>0</v>
      </c>
      <c r="I102" s="60">
        <f t="shared" si="50"/>
        <v>0</v>
      </c>
    </row>
    <row r="103" spans="1:10" s="58" customFormat="1" ht="20.25" customHeight="1" x14ac:dyDescent="0.25">
      <c r="A103" s="23" t="s">
        <v>12</v>
      </c>
      <c r="B103" s="156"/>
      <c r="C103" s="117">
        <v>0</v>
      </c>
      <c r="D103" s="117">
        <v>0</v>
      </c>
      <c r="E103" s="117">
        <v>0</v>
      </c>
      <c r="F103" s="117">
        <v>0</v>
      </c>
      <c r="G103" s="117">
        <v>0</v>
      </c>
      <c r="H103" s="117">
        <v>0</v>
      </c>
      <c r="I103" s="60">
        <f t="shared" si="50"/>
        <v>0</v>
      </c>
    </row>
    <row r="104" spans="1:10" s="58" customFormat="1" ht="57.75" customHeight="1" x14ac:dyDescent="0.25">
      <c r="A104" s="96" t="s">
        <v>199</v>
      </c>
      <c r="B104" s="154" t="s">
        <v>202</v>
      </c>
      <c r="C104" s="117">
        <f>C112+C120</f>
        <v>5100</v>
      </c>
      <c r="D104" s="117">
        <f>D112+D120</f>
        <v>0</v>
      </c>
      <c r="E104" s="117">
        <f t="shared" ref="E104:H104" si="51">E112+E120</f>
        <v>0</v>
      </c>
      <c r="F104" s="117">
        <f t="shared" si="51"/>
        <v>0</v>
      </c>
      <c r="G104" s="117">
        <f t="shared" si="51"/>
        <v>0</v>
      </c>
      <c r="H104" s="117">
        <f t="shared" si="51"/>
        <v>0</v>
      </c>
      <c r="I104" s="117">
        <f>SUM(C104:H104)</f>
        <v>5100</v>
      </c>
      <c r="J104" s="59"/>
    </row>
    <row r="105" spans="1:10" s="58" customFormat="1" ht="22.5" customHeight="1" x14ac:dyDescent="0.25">
      <c r="A105" s="23" t="s">
        <v>6</v>
      </c>
      <c r="B105" s="155"/>
      <c r="C105" s="60">
        <v>0</v>
      </c>
      <c r="D105" s="60">
        <v>0</v>
      </c>
      <c r="E105" s="60">
        <v>0</v>
      </c>
      <c r="F105" s="60">
        <v>0</v>
      </c>
      <c r="G105" s="60">
        <v>0</v>
      </c>
      <c r="H105" s="60">
        <v>0</v>
      </c>
      <c r="I105" s="60">
        <f>SUM(C105:H105)</f>
        <v>0</v>
      </c>
      <c r="J105" s="59"/>
    </row>
    <row r="106" spans="1:10" s="58" customFormat="1" ht="22.5" customHeight="1" x14ac:dyDescent="0.25">
      <c r="A106" s="23" t="s">
        <v>7</v>
      </c>
      <c r="B106" s="155"/>
      <c r="C106" s="60">
        <v>0</v>
      </c>
      <c r="D106" s="60">
        <v>0</v>
      </c>
      <c r="E106" s="60">
        <v>0</v>
      </c>
      <c r="F106" s="60">
        <v>0</v>
      </c>
      <c r="G106" s="60">
        <v>0</v>
      </c>
      <c r="H106" s="60">
        <v>0</v>
      </c>
      <c r="I106" s="60">
        <f>SUM(C106:H106)</f>
        <v>0</v>
      </c>
      <c r="J106" s="59"/>
    </row>
    <row r="107" spans="1:10" s="58" customFormat="1" ht="19.5" customHeight="1" x14ac:dyDescent="0.25">
      <c r="A107" s="23" t="s">
        <v>8</v>
      </c>
      <c r="B107" s="155"/>
      <c r="C107" s="60">
        <f>C115+C123</f>
        <v>5100</v>
      </c>
      <c r="D107" s="60">
        <f t="shared" ref="D107:H107" si="52">D115+D123</f>
        <v>0</v>
      </c>
      <c r="E107" s="60">
        <f t="shared" si="52"/>
        <v>0</v>
      </c>
      <c r="F107" s="60">
        <f t="shared" si="52"/>
        <v>0</v>
      </c>
      <c r="G107" s="60">
        <f t="shared" si="52"/>
        <v>0</v>
      </c>
      <c r="H107" s="60">
        <f t="shared" si="52"/>
        <v>0</v>
      </c>
      <c r="I107" s="60">
        <f>SUM(C107:H107)</f>
        <v>5100</v>
      </c>
      <c r="J107" s="59"/>
    </row>
    <row r="108" spans="1:10" s="58" customFormat="1" ht="45" customHeight="1" x14ac:dyDescent="0.25">
      <c r="A108" s="23" t="s">
        <v>9</v>
      </c>
      <c r="B108" s="155"/>
      <c r="C108" s="60">
        <v>0</v>
      </c>
      <c r="D108" s="60">
        <v>0</v>
      </c>
      <c r="E108" s="60">
        <v>0</v>
      </c>
      <c r="F108" s="60">
        <v>0</v>
      </c>
      <c r="G108" s="60">
        <v>0</v>
      </c>
      <c r="H108" s="60">
        <v>0</v>
      </c>
      <c r="I108" s="60">
        <f>SUM(C108:H108)</f>
        <v>0</v>
      </c>
      <c r="J108" s="59"/>
    </row>
    <row r="109" spans="1:10" s="58" customFormat="1" ht="40.5" customHeight="1" x14ac:dyDescent="0.25">
      <c r="A109" s="23" t="s">
        <v>10</v>
      </c>
      <c r="B109" s="155"/>
      <c r="C109" s="60">
        <v>0</v>
      </c>
      <c r="D109" s="60">
        <v>0</v>
      </c>
      <c r="E109" s="60">
        <v>0</v>
      </c>
      <c r="F109" s="60">
        <v>0</v>
      </c>
      <c r="G109" s="60">
        <v>0</v>
      </c>
      <c r="H109" s="60">
        <v>0</v>
      </c>
      <c r="I109" s="60">
        <f t="shared" ref="I109:I111" si="53">SUM(C109:H109)</f>
        <v>0</v>
      </c>
      <c r="J109" s="59"/>
    </row>
    <row r="110" spans="1:10" s="58" customFormat="1" ht="18.75" customHeight="1" x14ac:dyDescent="0.25">
      <c r="A110" s="23" t="s">
        <v>11</v>
      </c>
      <c r="B110" s="155"/>
      <c r="C110" s="60">
        <v>0</v>
      </c>
      <c r="D110" s="60">
        <v>0</v>
      </c>
      <c r="E110" s="60">
        <v>0</v>
      </c>
      <c r="F110" s="60">
        <v>0</v>
      </c>
      <c r="G110" s="60">
        <v>0</v>
      </c>
      <c r="H110" s="60">
        <v>0</v>
      </c>
      <c r="I110" s="60">
        <f t="shared" si="53"/>
        <v>0</v>
      </c>
      <c r="J110" s="59"/>
    </row>
    <row r="111" spans="1:10" s="58" customFormat="1" ht="22.5" customHeight="1" x14ac:dyDescent="0.25">
      <c r="A111" s="23" t="s">
        <v>12</v>
      </c>
      <c r="B111" s="155"/>
      <c r="C111" s="60">
        <v>0</v>
      </c>
      <c r="D111" s="60">
        <v>0</v>
      </c>
      <c r="E111" s="60">
        <v>0</v>
      </c>
      <c r="F111" s="60">
        <v>0</v>
      </c>
      <c r="G111" s="60">
        <v>0</v>
      </c>
      <c r="H111" s="60">
        <v>0</v>
      </c>
      <c r="I111" s="60">
        <f t="shared" si="53"/>
        <v>0</v>
      </c>
      <c r="J111" s="59"/>
    </row>
    <row r="112" spans="1:10" s="58" customFormat="1" ht="17.25" customHeight="1" x14ac:dyDescent="0.25">
      <c r="A112" s="100" t="s">
        <v>67</v>
      </c>
      <c r="B112" s="153" t="s">
        <v>135</v>
      </c>
      <c r="C112" s="117">
        <f>C113+C114+C115+C116+C117+C118+C119</f>
        <v>0</v>
      </c>
      <c r="D112" s="117">
        <f t="shared" ref="D112:H112" si="54">D113+D114+D115+D116+D117+D118+D119</f>
        <v>0</v>
      </c>
      <c r="E112" s="117">
        <f t="shared" si="54"/>
        <v>0</v>
      </c>
      <c r="F112" s="117">
        <f t="shared" si="54"/>
        <v>0</v>
      </c>
      <c r="G112" s="117">
        <f t="shared" si="54"/>
        <v>0</v>
      </c>
      <c r="H112" s="117">
        <f t="shared" si="54"/>
        <v>0</v>
      </c>
      <c r="I112" s="117">
        <f>SUM(C112:H112)</f>
        <v>0</v>
      </c>
    </row>
    <row r="113" spans="1:10" s="58" customFormat="1" ht="21.75" customHeight="1" x14ac:dyDescent="0.25">
      <c r="A113" s="23" t="s">
        <v>6</v>
      </c>
      <c r="B113" s="153"/>
      <c r="C113" s="60">
        <v>0</v>
      </c>
      <c r="D113" s="60">
        <v>0</v>
      </c>
      <c r="E113" s="60">
        <v>0</v>
      </c>
      <c r="F113" s="60">
        <v>0</v>
      </c>
      <c r="G113" s="60">
        <v>0</v>
      </c>
      <c r="H113" s="60">
        <v>0</v>
      </c>
      <c r="I113" s="60">
        <f>C113+D113+E113+F113+G113+H113</f>
        <v>0</v>
      </c>
    </row>
    <row r="114" spans="1:10" s="58" customFormat="1" ht="21" customHeight="1" x14ac:dyDescent="0.25">
      <c r="A114" s="23" t="s">
        <v>7</v>
      </c>
      <c r="B114" s="153"/>
      <c r="C114" s="117">
        <v>0</v>
      </c>
      <c r="D114" s="117">
        <v>0</v>
      </c>
      <c r="E114" s="117">
        <v>0</v>
      </c>
      <c r="F114" s="117">
        <v>0</v>
      </c>
      <c r="G114" s="117">
        <v>0</v>
      </c>
      <c r="H114" s="117">
        <v>0</v>
      </c>
      <c r="I114" s="60">
        <f t="shared" ref="I114:I118" si="55">C114+D114+E114+F114+G114+H114</f>
        <v>0</v>
      </c>
    </row>
    <row r="115" spans="1:10" s="58" customFormat="1" ht="17.25" customHeight="1" x14ac:dyDescent="0.25">
      <c r="A115" s="23" t="s">
        <v>8</v>
      </c>
      <c r="B115" s="153"/>
      <c r="C115" s="117">
        <v>0</v>
      </c>
      <c r="D115" s="117">
        <v>0</v>
      </c>
      <c r="E115" s="117">
        <v>0</v>
      </c>
      <c r="F115" s="117">
        <v>0</v>
      </c>
      <c r="G115" s="117">
        <v>0</v>
      </c>
      <c r="H115" s="117">
        <v>0</v>
      </c>
      <c r="I115" s="60">
        <f t="shared" si="55"/>
        <v>0</v>
      </c>
    </row>
    <row r="116" spans="1:10" s="58" customFormat="1" ht="42.75" customHeight="1" x14ac:dyDescent="0.25">
      <c r="A116" s="23" t="s">
        <v>9</v>
      </c>
      <c r="B116" s="153"/>
      <c r="C116" s="117">
        <v>0</v>
      </c>
      <c r="D116" s="117">
        <v>0</v>
      </c>
      <c r="E116" s="117">
        <v>0</v>
      </c>
      <c r="F116" s="117">
        <v>0</v>
      </c>
      <c r="G116" s="117">
        <v>0</v>
      </c>
      <c r="H116" s="117">
        <v>0</v>
      </c>
      <c r="I116" s="60">
        <f>C116+D116+E116+F116+G116+H116</f>
        <v>0</v>
      </c>
    </row>
    <row r="117" spans="1:10" s="58" customFormat="1" ht="39" customHeight="1" x14ac:dyDescent="0.25">
      <c r="A117" s="23" t="s">
        <v>10</v>
      </c>
      <c r="B117" s="153"/>
      <c r="C117" s="117">
        <v>0</v>
      </c>
      <c r="D117" s="117">
        <v>0</v>
      </c>
      <c r="E117" s="117">
        <v>0</v>
      </c>
      <c r="F117" s="117">
        <v>0</v>
      </c>
      <c r="G117" s="117">
        <v>0</v>
      </c>
      <c r="H117" s="117">
        <v>0</v>
      </c>
      <c r="I117" s="60">
        <f t="shared" si="55"/>
        <v>0</v>
      </c>
    </row>
    <row r="118" spans="1:10" s="58" customFormat="1" ht="20.25" customHeight="1" x14ac:dyDescent="0.25">
      <c r="A118" s="23" t="s">
        <v>11</v>
      </c>
      <c r="B118" s="153"/>
      <c r="C118" s="117">
        <v>0</v>
      </c>
      <c r="D118" s="117">
        <v>0</v>
      </c>
      <c r="E118" s="117">
        <v>0</v>
      </c>
      <c r="F118" s="117">
        <v>0</v>
      </c>
      <c r="G118" s="117">
        <v>0</v>
      </c>
      <c r="H118" s="117">
        <v>0</v>
      </c>
      <c r="I118" s="60">
        <f t="shared" si="55"/>
        <v>0</v>
      </c>
    </row>
    <row r="119" spans="1:10" s="58" customFormat="1" ht="20.25" customHeight="1" x14ac:dyDescent="0.25">
      <c r="A119" s="23" t="s">
        <v>12</v>
      </c>
      <c r="B119" s="153"/>
      <c r="C119" s="60">
        <v>0</v>
      </c>
      <c r="D119" s="60">
        <v>0</v>
      </c>
      <c r="E119" s="60">
        <f>'раздел 7'!J48</f>
        <v>0</v>
      </c>
      <c r="F119" s="60">
        <f>'раздел 7'!K48</f>
        <v>0</v>
      </c>
      <c r="G119" s="60">
        <v>0</v>
      </c>
      <c r="H119" s="60">
        <v>0</v>
      </c>
      <c r="I119" s="60">
        <f>C119+D119+E119+F119+G119+H119</f>
        <v>0</v>
      </c>
    </row>
    <row r="120" spans="1:10" s="58" customFormat="1" ht="20.25" customHeight="1" x14ac:dyDescent="0.25">
      <c r="A120" s="100" t="s">
        <v>67</v>
      </c>
      <c r="B120" s="154" t="s">
        <v>201</v>
      </c>
      <c r="C120" s="117">
        <f>C121+C122+C123+C124+C125+C126+C127</f>
        <v>5100</v>
      </c>
      <c r="D120" s="117">
        <f t="shared" ref="D120" si="56">D121+D122+D123+D124+D125+D126+D127</f>
        <v>0</v>
      </c>
      <c r="E120" s="117">
        <f t="shared" ref="E120" si="57">E121+E122+E123+E124+E125+E126+E127</f>
        <v>0</v>
      </c>
      <c r="F120" s="117">
        <f t="shared" ref="F120" si="58">F121+F122+F123+F124+F125+F126+F127</f>
        <v>0</v>
      </c>
      <c r="G120" s="117">
        <f t="shared" ref="G120" si="59">G121+G122+G123+G124+G125+G126+G127</f>
        <v>0</v>
      </c>
      <c r="H120" s="117">
        <f t="shared" ref="H120" si="60">H121+H122+H123+H124+H125+H126+H127</f>
        <v>0</v>
      </c>
      <c r="I120" s="117">
        <f>SUM(C120:H120)</f>
        <v>5100</v>
      </c>
    </row>
    <row r="121" spans="1:10" s="58" customFormat="1" ht="20.25" customHeight="1" x14ac:dyDescent="0.25">
      <c r="A121" s="23" t="s">
        <v>6</v>
      </c>
      <c r="B121" s="155"/>
      <c r="C121" s="60">
        <v>0</v>
      </c>
      <c r="D121" s="60">
        <v>0</v>
      </c>
      <c r="E121" s="60">
        <v>0</v>
      </c>
      <c r="F121" s="60">
        <v>0</v>
      </c>
      <c r="G121" s="60">
        <v>0</v>
      </c>
      <c r="H121" s="60">
        <v>0</v>
      </c>
      <c r="I121" s="60">
        <f>C121+D121+E121+F121+G121+H121</f>
        <v>0</v>
      </c>
    </row>
    <row r="122" spans="1:10" s="58" customFormat="1" ht="20.25" customHeight="1" x14ac:dyDescent="0.25">
      <c r="A122" s="23" t="s">
        <v>7</v>
      </c>
      <c r="B122" s="155"/>
      <c r="C122" s="117">
        <v>0</v>
      </c>
      <c r="D122" s="117">
        <v>0</v>
      </c>
      <c r="E122" s="117">
        <v>0</v>
      </c>
      <c r="F122" s="117">
        <v>0</v>
      </c>
      <c r="G122" s="117">
        <v>0</v>
      </c>
      <c r="H122" s="117">
        <v>0</v>
      </c>
      <c r="I122" s="60">
        <f t="shared" ref="I122:I123" si="61">C122+D122+E122+F122+G122+H122</f>
        <v>0</v>
      </c>
    </row>
    <row r="123" spans="1:10" s="58" customFormat="1" ht="20.25" customHeight="1" x14ac:dyDescent="0.25">
      <c r="A123" s="23" t="s">
        <v>8</v>
      </c>
      <c r="B123" s="155"/>
      <c r="C123" s="60">
        <v>5100</v>
      </c>
      <c r="D123" s="60">
        <v>0</v>
      </c>
      <c r="E123" s="117">
        <v>0</v>
      </c>
      <c r="F123" s="117">
        <v>0</v>
      </c>
      <c r="G123" s="117">
        <v>0</v>
      </c>
      <c r="H123" s="117">
        <v>0</v>
      </c>
      <c r="I123" s="60">
        <f t="shared" si="61"/>
        <v>5100</v>
      </c>
    </row>
    <row r="124" spans="1:10" s="58" customFormat="1" ht="46.5" customHeight="1" x14ac:dyDescent="0.25">
      <c r="A124" s="23" t="s">
        <v>9</v>
      </c>
      <c r="B124" s="155"/>
      <c r="C124" s="117">
        <v>0</v>
      </c>
      <c r="D124" s="117">
        <v>0</v>
      </c>
      <c r="E124" s="117">
        <v>0</v>
      </c>
      <c r="F124" s="117">
        <v>0</v>
      </c>
      <c r="G124" s="117">
        <v>0</v>
      </c>
      <c r="H124" s="117">
        <v>0</v>
      </c>
      <c r="I124" s="60">
        <f>C124+D124+E124+F124+G124+H124</f>
        <v>0</v>
      </c>
    </row>
    <row r="125" spans="1:10" s="58" customFormat="1" ht="33.75" customHeight="1" x14ac:dyDescent="0.25">
      <c r="A125" s="23" t="s">
        <v>10</v>
      </c>
      <c r="B125" s="155"/>
      <c r="C125" s="117">
        <v>0</v>
      </c>
      <c r="D125" s="117">
        <v>0</v>
      </c>
      <c r="E125" s="117">
        <v>0</v>
      </c>
      <c r="F125" s="117">
        <v>0</v>
      </c>
      <c r="G125" s="117">
        <v>0</v>
      </c>
      <c r="H125" s="117">
        <v>0</v>
      </c>
      <c r="I125" s="60">
        <f t="shared" ref="I125:I126" si="62">C125+D125+E125+F125+G125+H125</f>
        <v>0</v>
      </c>
    </row>
    <row r="126" spans="1:10" s="58" customFormat="1" ht="20.25" customHeight="1" x14ac:dyDescent="0.25">
      <c r="A126" s="23" t="s">
        <v>11</v>
      </c>
      <c r="B126" s="155"/>
      <c r="C126" s="117">
        <v>0</v>
      </c>
      <c r="D126" s="117">
        <v>0</v>
      </c>
      <c r="E126" s="117">
        <v>0</v>
      </c>
      <c r="F126" s="117">
        <v>0</v>
      </c>
      <c r="G126" s="117">
        <v>0</v>
      </c>
      <c r="H126" s="117">
        <v>0</v>
      </c>
      <c r="I126" s="60">
        <f t="shared" si="62"/>
        <v>0</v>
      </c>
    </row>
    <row r="127" spans="1:10" s="58" customFormat="1" ht="20.25" customHeight="1" x14ac:dyDescent="0.25">
      <c r="A127" s="23" t="s">
        <v>12</v>
      </c>
      <c r="B127" s="156"/>
      <c r="C127" s="60">
        <v>0</v>
      </c>
      <c r="D127" s="60">
        <v>0</v>
      </c>
      <c r="E127" s="60">
        <f>'раздел 7'!J56</f>
        <v>0</v>
      </c>
      <c r="F127" s="60">
        <f>'раздел 7'!K56</f>
        <v>0</v>
      </c>
      <c r="G127" s="60">
        <v>0</v>
      </c>
      <c r="H127" s="60">
        <v>0</v>
      </c>
      <c r="I127" s="60">
        <f>C127+D127+E127+F127+G127+H127</f>
        <v>0</v>
      </c>
    </row>
    <row r="128" spans="1:10" s="62" customFormat="1" ht="72.75" customHeight="1" x14ac:dyDescent="0.25">
      <c r="A128" s="70" t="s">
        <v>204</v>
      </c>
      <c r="B128" s="161" t="s">
        <v>211</v>
      </c>
      <c r="C128" s="115">
        <f>C129+C130+C131+C132+C133+C134+C135</f>
        <v>315668.62368000002</v>
      </c>
      <c r="D128" s="115">
        <f t="shared" ref="D128:H128" si="63">D129+D130+D131+D132+D133+D134+D135</f>
        <v>296631.13673999999</v>
      </c>
      <c r="E128" s="115">
        <f t="shared" si="63"/>
        <v>173445.68524000002</v>
      </c>
      <c r="F128" s="115">
        <f t="shared" si="63"/>
        <v>172333.98324</v>
      </c>
      <c r="G128" s="115">
        <f t="shared" si="63"/>
        <v>172333.98324</v>
      </c>
      <c r="H128" s="115">
        <f t="shared" si="63"/>
        <v>172333.98324</v>
      </c>
      <c r="I128" s="115">
        <f>I129+I130+I131+I132+I133+I134+I135</f>
        <v>1302747.3953800001</v>
      </c>
      <c r="J128" s="61"/>
    </row>
    <row r="129" spans="1:11" s="62" customFormat="1" x14ac:dyDescent="0.25">
      <c r="A129" s="23" t="s">
        <v>6</v>
      </c>
      <c r="B129" s="159"/>
      <c r="C129" s="116">
        <v>0</v>
      </c>
      <c r="D129" s="116">
        <v>0</v>
      </c>
      <c r="E129" s="116">
        <v>0</v>
      </c>
      <c r="F129" s="116">
        <v>0</v>
      </c>
      <c r="G129" s="116">
        <v>0</v>
      </c>
      <c r="H129" s="116">
        <v>0</v>
      </c>
      <c r="I129" s="116">
        <f>C129+D129+E129+F129+G129+H129</f>
        <v>0</v>
      </c>
      <c r="J129" s="61"/>
    </row>
    <row r="130" spans="1:11" s="62" customFormat="1" x14ac:dyDescent="0.25">
      <c r="A130" s="23" t="s">
        <v>7</v>
      </c>
      <c r="B130" s="159"/>
      <c r="C130" s="116">
        <v>0</v>
      </c>
      <c r="D130" s="116">
        <v>0</v>
      </c>
      <c r="E130" s="116">
        <v>0</v>
      </c>
      <c r="F130" s="116">
        <v>0</v>
      </c>
      <c r="G130" s="116">
        <v>0</v>
      </c>
      <c r="H130" s="116">
        <v>0</v>
      </c>
      <c r="I130" s="116">
        <f t="shared" ref="I130:I135" si="64">C130+D130+E130+F130+G130+H130</f>
        <v>0</v>
      </c>
      <c r="J130" s="61"/>
    </row>
    <row r="131" spans="1:11" s="62" customFormat="1" x14ac:dyDescent="0.25">
      <c r="A131" s="23" t="s">
        <v>8</v>
      </c>
      <c r="B131" s="159"/>
      <c r="C131" s="118">
        <f t="shared" ref="C131:H131" si="65">C139+C147</f>
        <v>312450.89468000003</v>
      </c>
      <c r="D131" s="118">
        <f t="shared" si="65"/>
        <v>293413.40774</v>
      </c>
      <c r="E131" s="118">
        <f t="shared" si="65"/>
        <v>170227.95624000003</v>
      </c>
      <c r="F131" s="116">
        <f t="shared" si="65"/>
        <v>169116.25424000001</v>
      </c>
      <c r="G131" s="116">
        <f t="shared" si="65"/>
        <v>169116.25424000001</v>
      </c>
      <c r="H131" s="116">
        <f t="shared" si="65"/>
        <v>169116.25424000001</v>
      </c>
      <c r="I131" s="116">
        <f>C131+D131+E131+F131+G131+H131</f>
        <v>1283441.02138</v>
      </c>
      <c r="J131" s="61"/>
      <c r="K131" s="61"/>
    </row>
    <row r="132" spans="1:11" s="62" customFormat="1" ht="38.25" customHeight="1" x14ac:dyDescent="0.25">
      <c r="A132" s="23" t="s">
        <v>9</v>
      </c>
      <c r="B132" s="159"/>
      <c r="C132" s="116">
        <v>0</v>
      </c>
      <c r="D132" s="116">
        <v>0</v>
      </c>
      <c r="E132" s="116">
        <v>0</v>
      </c>
      <c r="F132" s="116">
        <v>0</v>
      </c>
      <c r="G132" s="116">
        <v>0</v>
      </c>
      <c r="H132" s="116">
        <v>0</v>
      </c>
      <c r="I132" s="116">
        <f t="shared" si="64"/>
        <v>0</v>
      </c>
      <c r="J132" s="61"/>
    </row>
    <row r="133" spans="1:11" s="62" customFormat="1" ht="36" customHeight="1" x14ac:dyDescent="0.25">
      <c r="A133" s="23" t="s">
        <v>10</v>
      </c>
      <c r="B133" s="159"/>
      <c r="C133" s="116">
        <v>0</v>
      </c>
      <c r="D133" s="116">
        <v>0</v>
      </c>
      <c r="E133" s="116">
        <v>0</v>
      </c>
      <c r="F133" s="116">
        <v>0</v>
      </c>
      <c r="G133" s="116">
        <v>0</v>
      </c>
      <c r="H133" s="116">
        <v>0</v>
      </c>
      <c r="I133" s="116">
        <f t="shared" si="64"/>
        <v>0</v>
      </c>
      <c r="J133" s="61"/>
    </row>
    <row r="134" spans="1:11" s="62" customFormat="1" ht="19.5" customHeight="1" x14ac:dyDescent="0.25">
      <c r="A134" s="23" t="s">
        <v>11</v>
      </c>
      <c r="B134" s="159"/>
      <c r="C134" s="116">
        <v>0</v>
      </c>
      <c r="D134" s="116">
        <v>0</v>
      </c>
      <c r="E134" s="116">
        <v>0</v>
      </c>
      <c r="F134" s="116">
        <v>0</v>
      </c>
      <c r="G134" s="116">
        <v>0</v>
      </c>
      <c r="H134" s="116">
        <v>0</v>
      </c>
      <c r="I134" s="116">
        <f t="shared" si="64"/>
        <v>0</v>
      </c>
      <c r="J134" s="61"/>
    </row>
    <row r="135" spans="1:11" s="62" customFormat="1" ht="19.5" customHeight="1" x14ac:dyDescent="0.25">
      <c r="A135" s="23" t="s">
        <v>12</v>
      </c>
      <c r="B135" s="162"/>
      <c r="C135" s="116">
        <v>3217.7289999999998</v>
      </c>
      <c r="D135" s="116">
        <v>3217.7289999999998</v>
      </c>
      <c r="E135" s="116">
        <v>3217.7289999999998</v>
      </c>
      <c r="F135" s="116">
        <v>3217.7289999999998</v>
      </c>
      <c r="G135" s="116">
        <v>3217.7289999999998</v>
      </c>
      <c r="H135" s="116">
        <v>3217.7289999999998</v>
      </c>
      <c r="I135" s="116">
        <f t="shared" si="64"/>
        <v>19306.374</v>
      </c>
      <c r="J135" s="61"/>
    </row>
    <row r="136" spans="1:11" s="62" customFormat="1" ht="19.5" customHeight="1" x14ac:dyDescent="0.25">
      <c r="A136" s="100" t="s">
        <v>67</v>
      </c>
      <c r="B136" s="158" t="s">
        <v>148</v>
      </c>
      <c r="C136" s="115">
        <f>C137+C138+C139+C140+C141+C142+C143</f>
        <v>309896.86368000001</v>
      </c>
      <c r="D136" s="115">
        <f t="shared" ref="D136:H136" si="66">D137+D138+D139+D140+D141+D142+D143</f>
        <v>293107.43673999998</v>
      </c>
      <c r="E136" s="115">
        <f t="shared" si="66"/>
        <v>169921.98524000001</v>
      </c>
      <c r="F136" s="115">
        <f t="shared" si="66"/>
        <v>165333.98324</v>
      </c>
      <c r="G136" s="115">
        <f t="shared" si="66"/>
        <v>165333.98324</v>
      </c>
      <c r="H136" s="115">
        <f t="shared" si="66"/>
        <v>165333.98324</v>
      </c>
      <c r="I136" s="115">
        <f>I137+I138+I139+I140+I141+I142+I143</f>
        <v>1268928.23538</v>
      </c>
      <c r="J136" s="61"/>
    </row>
    <row r="137" spans="1:11" s="62" customFormat="1" ht="19.5" customHeight="1" x14ac:dyDescent="0.25">
      <c r="A137" s="23" t="s">
        <v>6</v>
      </c>
      <c r="B137" s="158"/>
      <c r="C137" s="116">
        <v>0</v>
      </c>
      <c r="D137" s="116">
        <v>0</v>
      </c>
      <c r="E137" s="116">
        <v>0</v>
      </c>
      <c r="F137" s="116">
        <v>0</v>
      </c>
      <c r="G137" s="116">
        <v>0</v>
      </c>
      <c r="H137" s="116">
        <v>0</v>
      </c>
      <c r="I137" s="116">
        <f>C137+D137+E137+F137+G137+H137</f>
        <v>0</v>
      </c>
      <c r="J137" s="61"/>
    </row>
    <row r="138" spans="1:11" s="62" customFormat="1" ht="19.5" customHeight="1" x14ac:dyDescent="0.25">
      <c r="A138" s="23" t="s">
        <v>7</v>
      </c>
      <c r="B138" s="158"/>
      <c r="C138" s="116">
        <v>0</v>
      </c>
      <c r="D138" s="116">
        <v>0</v>
      </c>
      <c r="E138" s="116">
        <v>0</v>
      </c>
      <c r="F138" s="116">
        <v>0</v>
      </c>
      <c r="G138" s="116">
        <v>0</v>
      </c>
      <c r="H138" s="116">
        <v>0</v>
      </c>
      <c r="I138" s="116">
        <f t="shared" ref="I138" si="67">C138+D138+E138+F138+G138+H138</f>
        <v>0</v>
      </c>
      <c r="J138" s="61"/>
    </row>
    <row r="139" spans="1:11" s="62" customFormat="1" ht="22.5" customHeight="1" x14ac:dyDescent="0.25">
      <c r="A139" s="23" t="s">
        <v>8</v>
      </c>
      <c r="B139" s="158"/>
      <c r="C139" s="119">
        <f>306681.00968-1.875</f>
        <v>306679.13468000002</v>
      </c>
      <c r="D139" s="118">
        <f>289890.65774-0.95</f>
        <v>289889.70773999998</v>
      </c>
      <c r="E139" s="118">
        <f>166702.53124+1.725</f>
        <v>166704.25624000002</v>
      </c>
      <c r="F139" s="116">
        <v>162116.25424000001</v>
      </c>
      <c r="G139" s="116">
        <v>162116.25424000001</v>
      </c>
      <c r="H139" s="116">
        <v>162116.25424000001</v>
      </c>
      <c r="I139" s="116">
        <f>C139+D139+E139+F139+G139+H139</f>
        <v>1249621.8613799999</v>
      </c>
      <c r="J139" s="61"/>
    </row>
    <row r="140" spans="1:11" s="62" customFormat="1" ht="42.75" customHeight="1" x14ac:dyDescent="0.25">
      <c r="A140" s="23" t="s">
        <v>9</v>
      </c>
      <c r="B140" s="158"/>
      <c r="C140" s="116">
        <v>0</v>
      </c>
      <c r="D140" s="116">
        <v>0</v>
      </c>
      <c r="E140" s="116">
        <v>0</v>
      </c>
      <c r="F140" s="116">
        <v>0</v>
      </c>
      <c r="G140" s="116">
        <v>0</v>
      </c>
      <c r="H140" s="116">
        <v>0</v>
      </c>
      <c r="I140" s="116">
        <f t="shared" ref="I140:I143" si="68">C140+D140+E140+F140+G140+H140</f>
        <v>0</v>
      </c>
      <c r="J140" s="61"/>
    </row>
    <row r="141" spans="1:11" s="62" customFormat="1" ht="35.25" customHeight="1" x14ac:dyDescent="0.25">
      <c r="A141" s="23" t="s">
        <v>10</v>
      </c>
      <c r="B141" s="158"/>
      <c r="C141" s="116">
        <v>0</v>
      </c>
      <c r="D141" s="116">
        <v>0</v>
      </c>
      <c r="E141" s="116">
        <v>0</v>
      </c>
      <c r="F141" s="116">
        <v>0</v>
      </c>
      <c r="G141" s="116">
        <v>0</v>
      </c>
      <c r="H141" s="116">
        <v>0</v>
      </c>
      <c r="I141" s="116">
        <f t="shared" si="68"/>
        <v>0</v>
      </c>
      <c r="J141" s="61"/>
    </row>
    <row r="142" spans="1:11" s="62" customFormat="1" ht="19.5" customHeight="1" x14ac:dyDescent="0.25">
      <c r="A142" s="23" t="s">
        <v>11</v>
      </c>
      <c r="B142" s="158"/>
      <c r="C142" s="116">
        <v>0</v>
      </c>
      <c r="D142" s="116">
        <v>0</v>
      </c>
      <c r="E142" s="116">
        <v>0</v>
      </c>
      <c r="F142" s="116">
        <v>0</v>
      </c>
      <c r="G142" s="116">
        <v>0</v>
      </c>
      <c r="H142" s="116">
        <v>0</v>
      </c>
      <c r="I142" s="116">
        <f t="shared" si="68"/>
        <v>0</v>
      </c>
      <c r="J142" s="61"/>
    </row>
    <row r="143" spans="1:11" s="62" customFormat="1" ht="19.5" customHeight="1" x14ac:dyDescent="0.25">
      <c r="A143" s="23" t="s">
        <v>12</v>
      </c>
      <c r="B143" s="158"/>
      <c r="C143" s="116">
        <v>3217.7289999999998</v>
      </c>
      <c r="D143" s="116">
        <v>3217.7289999999998</v>
      </c>
      <c r="E143" s="116">
        <v>3217.7289999999998</v>
      </c>
      <c r="F143" s="116">
        <v>3217.7289999999998</v>
      </c>
      <c r="G143" s="116">
        <v>3217.7289999999998</v>
      </c>
      <c r="H143" s="116">
        <v>3217.7289999999998</v>
      </c>
      <c r="I143" s="116">
        <f t="shared" si="68"/>
        <v>19306.374</v>
      </c>
      <c r="J143" s="61"/>
    </row>
    <row r="144" spans="1:11" s="62" customFormat="1" ht="19.5" customHeight="1" x14ac:dyDescent="0.25">
      <c r="A144" s="100" t="s">
        <v>67</v>
      </c>
      <c r="B144" s="159" t="s">
        <v>212</v>
      </c>
      <c r="C144" s="115">
        <f>C145+C146+C147+C148+C149+C150+C151</f>
        <v>5771.76</v>
      </c>
      <c r="D144" s="115">
        <f t="shared" ref="D144:H144" si="69">D145+D146+D147+D148+D149+D150+D151</f>
        <v>3523.7</v>
      </c>
      <c r="E144" s="115">
        <f t="shared" si="69"/>
        <v>3523.7</v>
      </c>
      <c r="F144" s="115">
        <f t="shared" si="69"/>
        <v>7000</v>
      </c>
      <c r="G144" s="115">
        <f t="shared" si="69"/>
        <v>7000</v>
      </c>
      <c r="H144" s="115">
        <f t="shared" si="69"/>
        <v>7000</v>
      </c>
      <c r="I144" s="115">
        <f>I145+I146+I147+I148+I149+I150+I151</f>
        <v>33819.160000000003</v>
      </c>
      <c r="J144" s="61"/>
    </row>
    <row r="145" spans="1:11" s="62" customFormat="1" ht="19.5" customHeight="1" x14ac:dyDescent="0.25">
      <c r="A145" s="23" t="s">
        <v>6</v>
      </c>
      <c r="B145" s="159"/>
      <c r="C145" s="116">
        <v>0</v>
      </c>
      <c r="D145" s="116">
        <v>0</v>
      </c>
      <c r="E145" s="116">
        <v>0</v>
      </c>
      <c r="F145" s="116">
        <v>0</v>
      </c>
      <c r="G145" s="116">
        <v>0</v>
      </c>
      <c r="H145" s="116">
        <v>0</v>
      </c>
      <c r="I145" s="116">
        <f>C145+D145+E145+F145+G145+H145</f>
        <v>0</v>
      </c>
      <c r="J145" s="61"/>
    </row>
    <row r="146" spans="1:11" s="62" customFormat="1" ht="19.5" customHeight="1" x14ac:dyDescent="0.25">
      <c r="A146" s="23" t="s">
        <v>7</v>
      </c>
      <c r="B146" s="159"/>
      <c r="C146" s="116">
        <v>0</v>
      </c>
      <c r="D146" s="116">
        <v>0</v>
      </c>
      <c r="E146" s="116">
        <v>0</v>
      </c>
      <c r="F146" s="116">
        <v>0</v>
      </c>
      <c r="G146" s="116">
        <v>0</v>
      </c>
      <c r="H146" s="116">
        <v>0</v>
      </c>
      <c r="I146" s="116">
        <f t="shared" ref="I146" si="70">C146+D146+E146+F146+G146+H146</f>
        <v>0</v>
      </c>
      <c r="J146" s="61"/>
    </row>
    <row r="147" spans="1:11" s="62" customFormat="1" ht="19.5" customHeight="1" x14ac:dyDescent="0.25">
      <c r="A147" s="23" t="s">
        <v>8</v>
      </c>
      <c r="B147" s="159"/>
      <c r="C147" s="60">
        <v>5771.76</v>
      </c>
      <c r="D147" s="60">
        <v>3523.7</v>
      </c>
      <c r="E147" s="60">
        <v>3523.7</v>
      </c>
      <c r="F147" s="116">
        <v>7000</v>
      </c>
      <c r="G147" s="116">
        <v>7000</v>
      </c>
      <c r="H147" s="116">
        <v>7000</v>
      </c>
      <c r="I147" s="116">
        <f>C147+D147+E147+F147+G147+H147</f>
        <v>33819.160000000003</v>
      </c>
      <c r="J147" s="61"/>
    </row>
    <row r="148" spans="1:11" s="62" customFormat="1" ht="36" customHeight="1" x14ac:dyDescent="0.25">
      <c r="A148" s="23" t="s">
        <v>9</v>
      </c>
      <c r="B148" s="159"/>
      <c r="C148" s="116">
        <v>0</v>
      </c>
      <c r="D148" s="116">
        <v>0</v>
      </c>
      <c r="E148" s="116">
        <v>0</v>
      </c>
      <c r="F148" s="116">
        <v>0</v>
      </c>
      <c r="G148" s="116">
        <v>0</v>
      </c>
      <c r="H148" s="116">
        <v>0</v>
      </c>
      <c r="I148" s="116">
        <f t="shared" ref="I148:I151" si="71">C148+D148+E148+F148+G148+H148</f>
        <v>0</v>
      </c>
      <c r="J148" s="61"/>
    </row>
    <row r="149" spans="1:11" s="62" customFormat="1" ht="39" customHeight="1" x14ac:dyDescent="0.25">
      <c r="A149" s="23" t="s">
        <v>10</v>
      </c>
      <c r="B149" s="159"/>
      <c r="C149" s="116">
        <v>0</v>
      </c>
      <c r="D149" s="116">
        <v>0</v>
      </c>
      <c r="E149" s="116">
        <v>0</v>
      </c>
      <c r="F149" s="116">
        <v>0</v>
      </c>
      <c r="G149" s="116">
        <v>0</v>
      </c>
      <c r="H149" s="116">
        <v>0</v>
      </c>
      <c r="I149" s="116">
        <f t="shared" si="71"/>
        <v>0</v>
      </c>
      <c r="J149" s="61"/>
    </row>
    <row r="150" spans="1:11" s="62" customFormat="1" ht="19.5" customHeight="1" x14ac:dyDescent="0.25">
      <c r="A150" s="23" t="s">
        <v>11</v>
      </c>
      <c r="B150" s="159"/>
      <c r="C150" s="116">
        <v>0</v>
      </c>
      <c r="D150" s="116">
        <v>0</v>
      </c>
      <c r="E150" s="116">
        <v>0</v>
      </c>
      <c r="F150" s="116">
        <v>0</v>
      </c>
      <c r="G150" s="116">
        <v>0</v>
      </c>
      <c r="H150" s="116">
        <v>0</v>
      </c>
      <c r="I150" s="116">
        <f t="shared" si="71"/>
        <v>0</v>
      </c>
      <c r="J150" s="61"/>
    </row>
    <row r="151" spans="1:11" s="62" customFormat="1" ht="19.5" customHeight="1" x14ac:dyDescent="0.25">
      <c r="A151" s="23" t="s">
        <v>12</v>
      </c>
      <c r="B151" s="159"/>
      <c r="C151" s="116">
        <v>0</v>
      </c>
      <c r="D151" s="116">
        <v>0</v>
      </c>
      <c r="E151" s="116">
        <v>0</v>
      </c>
      <c r="F151" s="116">
        <v>0</v>
      </c>
      <c r="G151" s="116">
        <v>0</v>
      </c>
      <c r="H151" s="116">
        <v>0</v>
      </c>
      <c r="I151" s="116">
        <f t="shared" si="71"/>
        <v>0</v>
      </c>
      <c r="J151" s="61"/>
    </row>
    <row r="152" spans="1:11" s="58" customFormat="1" ht="79.5" customHeight="1" x14ac:dyDescent="0.25">
      <c r="A152" s="56" t="s">
        <v>185</v>
      </c>
      <c r="B152" s="154" t="s">
        <v>203</v>
      </c>
      <c r="C152" s="97">
        <f>C153+C154+C155+C159</f>
        <v>19268.955569999998</v>
      </c>
      <c r="D152" s="97">
        <f t="shared" ref="D152:H152" si="72">D153+D154+D155+D159</f>
        <v>19624.87024</v>
      </c>
      <c r="E152" s="97">
        <f t="shared" si="72"/>
        <v>19624.87024</v>
      </c>
      <c r="F152" s="97">
        <f t="shared" si="72"/>
        <v>19624.87024</v>
      </c>
      <c r="G152" s="97">
        <f t="shared" si="72"/>
        <v>19624.87024</v>
      </c>
      <c r="H152" s="97">
        <f t="shared" si="72"/>
        <v>19624.87024</v>
      </c>
      <c r="I152" s="120">
        <f>SUM(C152:H152)</f>
        <v>117393.30677000001</v>
      </c>
    </row>
    <row r="153" spans="1:11" s="58" customFormat="1" ht="15" customHeight="1" x14ac:dyDescent="0.25">
      <c r="A153" s="23" t="s">
        <v>6</v>
      </c>
      <c r="B153" s="155"/>
      <c r="C153" s="98">
        <v>0</v>
      </c>
      <c r="D153" s="98">
        <v>0</v>
      </c>
      <c r="E153" s="98">
        <v>0</v>
      </c>
      <c r="F153" s="98">
        <v>0</v>
      </c>
      <c r="G153" s="98">
        <v>0</v>
      </c>
      <c r="H153" s="98">
        <v>0</v>
      </c>
      <c r="I153" s="121">
        <f t="shared" ref="I153:I159" si="73">SUM(C153:H153)</f>
        <v>0</v>
      </c>
    </row>
    <row r="154" spans="1:11" s="58" customFormat="1" ht="15.75" customHeight="1" x14ac:dyDescent="0.25">
      <c r="A154" s="23" t="s">
        <v>7</v>
      </c>
      <c r="B154" s="155"/>
      <c r="C154" s="98">
        <v>0</v>
      </c>
      <c r="D154" s="98">
        <v>0</v>
      </c>
      <c r="E154" s="98">
        <v>0</v>
      </c>
      <c r="F154" s="98">
        <v>0</v>
      </c>
      <c r="G154" s="98">
        <v>0</v>
      </c>
      <c r="H154" s="98">
        <v>0</v>
      </c>
      <c r="I154" s="121">
        <f t="shared" si="73"/>
        <v>0</v>
      </c>
    </row>
    <row r="155" spans="1:11" s="58" customFormat="1" ht="20.25" customHeight="1" x14ac:dyDescent="0.25">
      <c r="A155" s="23" t="s">
        <v>8</v>
      </c>
      <c r="B155" s="155"/>
      <c r="C155" s="98">
        <v>19268.955569999998</v>
      </c>
      <c r="D155" s="98">
        <v>19624.87024</v>
      </c>
      <c r="E155" s="98">
        <v>19624.87024</v>
      </c>
      <c r="F155" s="98">
        <f>E155</f>
        <v>19624.87024</v>
      </c>
      <c r="G155" s="98">
        <f t="shared" ref="G155:H155" si="74">F155</f>
        <v>19624.87024</v>
      </c>
      <c r="H155" s="98">
        <f t="shared" si="74"/>
        <v>19624.87024</v>
      </c>
      <c r="I155" s="121">
        <f t="shared" si="73"/>
        <v>117393.30677000001</v>
      </c>
    </row>
    <row r="156" spans="1:11" s="58" customFormat="1" ht="35.25" customHeight="1" x14ac:dyDescent="0.25">
      <c r="A156" s="23" t="s">
        <v>9</v>
      </c>
      <c r="B156" s="155"/>
      <c r="C156" s="98">
        <v>0</v>
      </c>
      <c r="D156" s="98">
        <v>0</v>
      </c>
      <c r="E156" s="98">
        <v>0</v>
      </c>
      <c r="F156" s="98">
        <v>0</v>
      </c>
      <c r="G156" s="98">
        <v>0</v>
      </c>
      <c r="H156" s="98">
        <f t="shared" ref="E156:H159" si="75">G156</f>
        <v>0</v>
      </c>
      <c r="I156" s="121">
        <f t="shared" si="73"/>
        <v>0</v>
      </c>
      <c r="J156" s="63"/>
      <c r="K156" s="64"/>
    </row>
    <row r="157" spans="1:11" s="58" customFormat="1" ht="31.5" customHeight="1" x14ac:dyDescent="0.25">
      <c r="A157" s="23" t="s">
        <v>10</v>
      </c>
      <c r="B157" s="155"/>
      <c r="C157" s="98">
        <v>0</v>
      </c>
      <c r="D157" s="98">
        <v>0</v>
      </c>
      <c r="E157" s="98">
        <v>0</v>
      </c>
      <c r="F157" s="98">
        <v>0</v>
      </c>
      <c r="G157" s="98">
        <v>0</v>
      </c>
      <c r="H157" s="98">
        <f t="shared" si="75"/>
        <v>0</v>
      </c>
      <c r="I157" s="121">
        <f t="shared" si="73"/>
        <v>0</v>
      </c>
    </row>
    <row r="158" spans="1:11" s="58" customFormat="1" ht="21" customHeight="1" x14ac:dyDescent="0.25">
      <c r="A158" s="23" t="s">
        <v>11</v>
      </c>
      <c r="B158" s="155"/>
      <c r="C158" s="98">
        <v>0</v>
      </c>
      <c r="D158" s="98">
        <v>0</v>
      </c>
      <c r="E158" s="98">
        <v>0</v>
      </c>
      <c r="F158" s="98">
        <v>0</v>
      </c>
      <c r="G158" s="98">
        <v>0</v>
      </c>
      <c r="H158" s="98">
        <f t="shared" si="75"/>
        <v>0</v>
      </c>
      <c r="I158" s="121">
        <f t="shared" si="73"/>
        <v>0</v>
      </c>
    </row>
    <row r="159" spans="1:11" s="58" customFormat="1" ht="18" customHeight="1" x14ac:dyDescent="0.25">
      <c r="A159" s="23" t="s">
        <v>12</v>
      </c>
      <c r="B159" s="156"/>
      <c r="C159" s="98">
        <v>0</v>
      </c>
      <c r="D159" s="98">
        <v>0</v>
      </c>
      <c r="E159" s="98">
        <f t="shared" si="75"/>
        <v>0</v>
      </c>
      <c r="F159" s="98">
        <f t="shared" si="75"/>
        <v>0</v>
      </c>
      <c r="G159" s="98">
        <f t="shared" si="75"/>
        <v>0</v>
      </c>
      <c r="H159" s="98">
        <f t="shared" si="75"/>
        <v>0</v>
      </c>
      <c r="I159" s="121">
        <f t="shared" si="73"/>
        <v>0</v>
      </c>
    </row>
    <row r="160" spans="1:11" s="58" customFormat="1" ht="60" customHeight="1" x14ac:dyDescent="0.25">
      <c r="A160" s="56" t="s">
        <v>179</v>
      </c>
      <c r="B160" s="161" t="s">
        <v>43</v>
      </c>
      <c r="C160" s="97">
        <f>C161+C162+C163+C167</f>
        <v>7825.7946000000002</v>
      </c>
      <c r="D160" s="97">
        <f t="shared" ref="D160:H160" si="76">D161+D162+D163+D167</f>
        <v>7852.0945999999994</v>
      </c>
      <c r="E160" s="97">
        <f t="shared" si="76"/>
        <v>7878.3945999999996</v>
      </c>
      <c r="F160" s="97">
        <f t="shared" si="76"/>
        <v>14559.121000000001</v>
      </c>
      <c r="G160" s="97">
        <f t="shared" si="76"/>
        <v>14559.121000000001</v>
      </c>
      <c r="H160" s="97">
        <f t="shared" si="76"/>
        <v>14559.121000000001</v>
      </c>
      <c r="I160" s="120">
        <f>SUM(C160:H160)</f>
        <v>67233.646800000002</v>
      </c>
    </row>
    <row r="161" spans="1:11" s="58" customFormat="1" ht="18.75" customHeight="1" x14ac:dyDescent="0.25">
      <c r="A161" s="23" t="s">
        <v>6</v>
      </c>
      <c r="B161" s="159"/>
      <c r="C161" s="122">
        <v>0</v>
      </c>
      <c r="D161" s="122">
        <v>0</v>
      </c>
      <c r="E161" s="122">
        <v>0</v>
      </c>
      <c r="F161" s="122">
        <v>0</v>
      </c>
      <c r="G161" s="122">
        <v>0</v>
      </c>
      <c r="H161" s="122">
        <v>0</v>
      </c>
      <c r="I161" s="121">
        <f t="shared" ref="I161:I167" si="77">SUM(C161:H161)</f>
        <v>0</v>
      </c>
    </row>
    <row r="162" spans="1:11" s="58" customFormat="1" ht="20.25" customHeight="1" x14ac:dyDescent="0.25">
      <c r="A162" s="23" t="s">
        <v>7</v>
      </c>
      <c r="B162" s="159"/>
      <c r="C162" s="121">
        <v>390.6</v>
      </c>
      <c r="D162" s="121">
        <v>416.9</v>
      </c>
      <c r="E162" s="121">
        <v>443.2</v>
      </c>
      <c r="F162" s="121">
        <v>443.2</v>
      </c>
      <c r="G162" s="121">
        <v>443.2</v>
      </c>
      <c r="H162" s="121">
        <v>443.2</v>
      </c>
      <c r="I162" s="121">
        <f t="shared" si="77"/>
        <v>2580.2999999999997</v>
      </c>
      <c r="J162" s="151"/>
      <c r="K162" s="152"/>
    </row>
    <row r="163" spans="1:11" s="58" customFormat="1" ht="21" customHeight="1" x14ac:dyDescent="0.25">
      <c r="A163" s="23" t="s">
        <v>8</v>
      </c>
      <c r="B163" s="159"/>
      <c r="C163" s="121">
        <v>7435.1945999999998</v>
      </c>
      <c r="D163" s="121">
        <v>7435.1945999999998</v>
      </c>
      <c r="E163" s="121">
        <v>7435.1945999999998</v>
      </c>
      <c r="F163" s="121">
        <v>14115.921</v>
      </c>
      <c r="G163" s="121">
        <v>14115.921</v>
      </c>
      <c r="H163" s="121">
        <v>14115.921</v>
      </c>
      <c r="I163" s="121">
        <f t="shared" si="77"/>
        <v>64653.346800000007</v>
      </c>
      <c r="J163" s="151"/>
      <c r="K163" s="152"/>
    </row>
    <row r="164" spans="1:11" s="58" customFormat="1" ht="34.5" customHeight="1" x14ac:dyDescent="0.25">
      <c r="A164" s="23" t="s">
        <v>9</v>
      </c>
      <c r="B164" s="159"/>
      <c r="C164" s="122">
        <v>0</v>
      </c>
      <c r="D164" s="121">
        <v>0</v>
      </c>
      <c r="E164" s="98">
        <f t="shared" ref="E164:H167" si="78">D164</f>
        <v>0</v>
      </c>
      <c r="F164" s="98">
        <f t="shared" si="78"/>
        <v>0</v>
      </c>
      <c r="G164" s="98">
        <f t="shared" si="78"/>
        <v>0</v>
      </c>
      <c r="H164" s="98">
        <f t="shared" si="78"/>
        <v>0</v>
      </c>
      <c r="I164" s="121">
        <f t="shared" si="77"/>
        <v>0</v>
      </c>
      <c r="K164" s="64"/>
    </row>
    <row r="165" spans="1:11" s="58" customFormat="1" ht="39.75" customHeight="1" x14ac:dyDescent="0.25">
      <c r="A165" s="23" t="s">
        <v>10</v>
      </c>
      <c r="B165" s="159"/>
      <c r="C165" s="122">
        <v>0</v>
      </c>
      <c r="D165" s="121">
        <v>0</v>
      </c>
      <c r="E165" s="98">
        <f t="shared" si="78"/>
        <v>0</v>
      </c>
      <c r="F165" s="98">
        <f t="shared" si="78"/>
        <v>0</v>
      </c>
      <c r="G165" s="98">
        <f t="shared" si="78"/>
        <v>0</v>
      </c>
      <c r="H165" s="98">
        <f t="shared" si="78"/>
        <v>0</v>
      </c>
      <c r="I165" s="121">
        <f t="shared" si="77"/>
        <v>0</v>
      </c>
    </row>
    <row r="166" spans="1:11" s="58" customFormat="1" ht="17.25" customHeight="1" x14ac:dyDescent="0.25">
      <c r="A166" s="23" t="s">
        <v>11</v>
      </c>
      <c r="B166" s="159"/>
      <c r="C166" s="122">
        <v>0</v>
      </c>
      <c r="D166" s="121">
        <v>0</v>
      </c>
      <c r="E166" s="98">
        <f t="shared" si="78"/>
        <v>0</v>
      </c>
      <c r="F166" s="98">
        <f t="shared" si="78"/>
        <v>0</v>
      </c>
      <c r="G166" s="98">
        <f t="shared" si="78"/>
        <v>0</v>
      </c>
      <c r="H166" s="98">
        <f t="shared" si="78"/>
        <v>0</v>
      </c>
      <c r="I166" s="121">
        <f t="shared" si="77"/>
        <v>0</v>
      </c>
    </row>
    <row r="167" spans="1:11" s="58" customFormat="1" ht="19.5" customHeight="1" x14ac:dyDescent="0.25">
      <c r="A167" s="23" t="s">
        <v>12</v>
      </c>
      <c r="B167" s="162"/>
      <c r="C167" s="122">
        <v>0</v>
      </c>
      <c r="D167" s="121">
        <v>0</v>
      </c>
      <c r="E167" s="98">
        <f t="shared" si="78"/>
        <v>0</v>
      </c>
      <c r="F167" s="98">
        <f t="shared" si="78"/>
        <v>0</v>
      </c>
      <c r="G167" s="98">
        <f t="shared" si="78"/>
        <v>0</v>
      </c>
      <c r="H167" s="98">
        <f t="shared" si="78"/>
        <v>0</v>
      </c>
      <c r="I167" s="121">
        <f t="shared" si="77"/>
        <v>0</v>
      </c>
    </row>
    <row r="168" spans="1:11" x14ac:dyDescent="0.25">
      <c r="A168" s="65"/>
      <c r="B168" s="65"/>
      <c r="C168" s="65"/>
      <c r="D168" s="65"/>
      <c r="E168" s="65"/>
      <c r="F168" s="65"/>
      <c r="G168" s="65"/>
      <c r="H168" s="65"/>
      <c r="I168" s="65"/>
    </row>
    <row r="169" spans="1:11" s="48" customFormat="1" ht="12" customHeight="1" x14ac:dyDescent="0.2">
      <c r="A169" s="157" t="s">
        <v>98</v>
      </c>
      <c r="B169" s="157"/>
      <c r="C169" s="157"/>
      <c r="D169" s="157"/>
      <c r="E169" s="157"/>
      <c r="F169" s="157"/>
      <c r="G169" s="157"/>
      <c r="H169" s="157"/>
      <c r="I169" s="157"/>
    </row>
    <row r="170" spans="1:11" s="48" customFormat="1" ht="16.5" customHeight="1" x14ac:dyDescent="0.2">
      <c r="A170" s="157" t="s">
        <v>99</v>
      </c>
      <c r="B170" s="157"/>
      <c r="C170" s="157"/>
      <c r="D170" s="157"/>
      <c r="E170" s="157"/>
      <c r="F170" s="157"/>
      <c r="G170" s="157"/>
      <c r="H170" s="157"/>
      <c r="I170" s="157"/>
    </row>
    <row r="171" spans="1:11" s="48" customFormat="1" ht="12.75" customHeight="1" x14ac:dyDescent="0.2">
      <c r="A171" s="160" t="s">
        <v>100</v>
      </c>
      <c r="B171" s="160"/>
      <c r="C171" s="160"/>
      <c r="D171" s="160"/>
      <c r="E171" s="160"/>
      <c r="F171" s="160"/>
      <c r="G171" s="160"/>
      <c r="H171" s="160"/>
      <c r="I171" s="160"/>
    </row>
    <row r="172" spans="1:11" s="48" customFormat="1" ht="15" customHeight="1" x14ac:dyDescent="0.2">
      <c r="A172" s="157" t="s">
        <v>102</v>
      </c>
      <c r="B172" s="157"/>
      <c r="C172" s="157"/>
      <c r="D172" s="157"/>
      <c r="E172" s="157"/>
      <c r="F172" s="157"/>
      <c r="G172" s="157"/>
      <c r="H172" s="157"/>
      <c r="I172" s="157"/>
    </row>
    <row r="173" spans="1:11" s="48" customFormat="1" ht="17.25" customHeight="1" x14ac:dyDescent="0.2">
      <c r="A173" s="5" t="s">
        <v>132</v>
      </c>
      <c r="B173" s="6"/>
      <c r="C173" s="6"/>
      <c r="D173" s="6"/>
      <c r="E173" s="6"/>
      <c r="F173" s="6"/>
      <c r="G173" s="6"/>
      <c r="H173" s="6"/>
      <c r="I173" s="6"/>
    </row>
    <row r="174" spans="1:11" s="48" customFormat="1" ht="17.25" customHeight="1" x14ac:dyDescent="0.2">
      <c r="A174" s="5" t="s">
        <v>192</v>
      </c>
      <c r="B174" s="6"/>
      <c r="C174" s="6"/>
      <c r="D174" s="6"/>
      <c r="E174" s="6"/>
      <c r="F174" s="6"/>
      <c r="G174" s="6"/>
      <c r="H174" s="6"/>
      <c r="I174" s="6"/>
    </row>
    <row r="175" spans="1:11" s="48" customFormat="1" ht="18.75" customHeight="1" x14ac:dyDescent="0.2">
      <c r="A175" s="5" t="s">
        <v>193</v>
      </c>
      <c r="B175" s="6"/>
      <c r="C175" s="6"/>
      <c r="D175" s="6"/>
      <c r="E175" s="6"/>
      <c r="F175" s="6"/>
      <c r="G175" s="6"/>
      <c r="H175" s="6"/>
      <c r="I175" s="6"/>
    </row>
    <row r="176" spans="1:11" ht="16.5" customHeight="1" x14ac:dyDescent="0.25">
      <c r="A176" s="5" t="s">
        <v>236</v>
      </c>
      <c r="B176" s="66"/>
      <c r="C176" s="66"/>
      <c r="D176" s="66"/>
      <c r="E176" s="66"/>
      <c r="F176" s="66"/>
      <c r="G176" s="66"/>
      <c r="H176" s="66"/>
      <c r="I176" s="66"/>
    </row>
  </sheetData>
  <mergeCells count="31">
    <mergeCell ref="B56:B63"/>
    <mergeCell ref="B80:B87"/>
    <mergeCell ref="B104:B111"/>
    <mergeCell ref="H1:I1"/>
    <mergeCell ref="B4:B5"/>
    <mergeCell ref="B7:B14"/>
    <mergeCell ref="A2:I2"/>
    <mergeCell ref="A4:A5"/>
    <mergeCell ref="C4:I4"/>
    <mergeCell ref="B48:B55"/>
    <mergeCell ref="B16:B23"/>
    <mergeCell ref="B24:B31"/>
    <mergeCell ref="B32:B39"/>
    <mergeCell ref="B40:B47"/>
    <mergeCell ref="A15:I15"/>
    <mergeCell ref="A171:I171"/>
    <mergeCell ref="A172:I172"/>
    <mergeCell ref="B64:B71"/>
    <mergeCell ref="B72:B79"/>
    <mergeCell ref="B88:B95"/>
    <mergeCell ref="B128:B135"/>
    <mergeCell ref="B96:B103"/>
    <mergeCell ref="B160:B167"/>
    <mergeCell ref="B152:B159"/>
    <mergeCell ref="J162:K163"/>
    <mergeCell ref="B112:B119"/>
    <mergeCell ref="B120:B127"/>
    <mergeCell ref="A169:I169"/>
    <mergeCell ref="A170:I170"/>
    <mergeCell ref="B136:B143"/>
    <mergeCell ref="B144:B151"/>
  </mergeCells>
  <phoneticPr fontId="6" type="noConversion"/>
  <pageMargins left="0.19685039370078741" right="0.19685039370078741" top="0.19685039370078741" bottom="0.19685039370078741" header="0" footer="0"/>
  <pageSetup paperSize="9" scale="53" fitToHeight="0" orientation="landscape" r:id="rId1"/>
  <rowBreaks count="4" manualBreakCount="4">
    <brk id="71" max="8" man="1"/>
    <brk id="111" max="8" man="1"/>
    <brk id="151" max="8" man="1"/>
    <brk id="178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33B53-258F-4504-B440-D1753E5C7654}">
  <sheetPr>
    <tabColor rgb="FFFF0000"/>
  </sheetPr>
  <dimension ref="A1:P13"/>
  <sheetViews>
    <sheetView zoomScale="81" zoomScaleNormal="81" workbookViewId="0">
      <selection sqref="A1:G1"/>
    </sheetView>
  </sheetViews>
  <sheetFormatPr defaultRowHeight="16.5" x14ac:dyDescent="0.25"/>
  <cols>
    <col min="1" max="1" width="5.28515625" style="71" customWidth="1"/>
    <col min="2" max="2" width="30.28515625" style="71" customWidth="1"/>
    <col min="3" max="3" width="36" style="71" customWidth="1"/>
    <col min="4" max="4" width="50.42578125" style="71" customWidth="1"/>
    <col min="5" max="5" width="22.7109375" style="71" customWidth="1"/>
    <col min="6" max="6" width="41.42578125" style="71" customWidth="1"/>
    <col min="7" max="7" width="24.140625" style="71" customWidth="1"/>
    <col min="8" max="16384" width="9.140625" style="71"/>
  </cols>
  <sheetData>
    <row r="1" spans="1:16" ht="27.75" customHeight="1" x14ac:dyDescent="0.25">
      <c r="A1" s="176" t="s">
        <v>80</v>
      </c>
      <c r="B1" s="176"/>
      <c r="C1" s="176"/>
      <c r="D1" s="176"/>
      <c r="E1" s="176"/>
      <c r="F1" s="176"/>
      <c r="G1" s="176"/>
    </row>
    <row r="2" spans="1:16" x14ac:dyDescent="0.25">
      <c r="A2" s="72"/>
      <c r="B2" s="72"/>
      <c r="C2" s="72"/>
      <c r="D2" s="72"/>
      <c r="E2" s="72"/>
      <c r="F2" s="72"/>
      <c r="G2" s="72"/>
    </row>
    <row r="3" spans="1:16" ht="42" customHeight="1" x14ac:dyDescent="0.25">
      <c r="A3" s="73" t="s">
        <v>78</v>
      </c>
      <c r="B3" s="74" t="s">
        <v>186</v>
      </c>
      <c r="C3" s="74" t="s">
        <v>187</v>
      </c>
      <c r="D3" s="74" t="s">
        <v>188</v>
      </c>
      <c r="E3" s="74" t="s">
        <v>189</v>
      </c>
      <c r="F3" s="74" t="s">
        <v>190</v>
      </c>
      <c r="G3" s="74" t="s">
        <v>191</v>
      </c>
      <c r="H3" s="75"/>
      <c r="I3" s="75"/>
    </row>
    <row r="4" spans="1:16" x14ac:dyDescent="0.25">
      <c r="A4" s="76">
        <v>1</v>
      </c>
      <c r="B4" s="76">
        <v>2</v>
      </c>
      <c r="C4" s="76">
        <v>3</v>
      </c>
      <c r="D4" s="76">
        <v>4</v>
      </c>
      <c r="E4" s="76">
        <v>5</v>
      </c>
      <c r="F4" s="76">
        <v>6</v>
      </c>
      <c r="G4" s="76">
        <v>7</v>
      </c>
    </row>
    <row r="5" spans="1:16" s="78" customFormat="1" ht="24" customHeight="1" x14ac:dyDescent="0.25">
      <c r="A5" s="177" t="s">
        <v>207</v>
      </c>
      <c r="B5" s="178"/>
      <c r="C5" s="178"/>
      <c r="D5" s="178"/>
      <c r="E5" s="178"/>
      <c r="F5" s="178"/>
      <c r="G5" s="178"/>
    </row>
    <row r="6" spans="1:16" ht="126.75" customHeight="1" x14ac:dyDescent="0.25">
      <c r="A6" s="79"/>
      <c r="B6" s="111" t="s">
        <v>221</v>
      </c>
      <c r="C6" s="112" t="s">
        <v>222</v>
      </c>
      <c r="D6" s="112" t="s">
        <v>224</v>
      </c>
      <c r="E6" s="112" t="s">
        <v>229</v>
      </c>
      <c r="F6" s="112" t="s">
        <v>148</v>
      </c>
      <c r="G6" s="113" t="s">
        <v>228</v>
      </c>
    </row>
    <row r="7" spans="1:16" ht="20.25" customHeight="1" x14ac:dyDescent="0.25">
      <c r="A7" s="179" t="s">
        <v>234</v>
      </c>
      <c r="B7" s="180"/>
      <c r="C7" s="180"/>
      <c r="D7" s="180"/>
      <c r="E7" s="180"/>
      <c r="F7" s="180"/>
      <c r="G7" s="180"/>
    </row>
    <row r="8" spans="1:16" s="2" customFormat="1" ht="177.75" customHeight="1" x14ac:dyDescent="0.2">
      <c r="A8" s="42" t="s">
        <v>21</v>
      </c>
      <c r="B8" s="112" t="s">
        <v>225</v>
      </c>
      <c r="C8" s="112" t="s">
        <v>222</v>
      </c>
      <c r="D8" s="112" t="s">
        <v>226</v>
      </c>
      <c r="E8" s="112" t="s">
        <v>230</v>
      </c>
      <c r="F8" s="112" t="s">
        <v>223</v>
      </c>
      <c r="G8" s="114" t="s">
        <v>227</v>
      </c>
      <c r="H8" s="3"/>
      <c r="I8" s="3"/>
      <c r="J8" s="3"/>
    </row>
    <row r="9" spans="1:16" s="2" customFormat="1" ht="23.25" customHeight="1" x14ac:dyDescent="0.2">
      <c r="A9" s="138" t="s">
        <v>206</v>
      </c>
      <c r="B9" s="138"/>
      <c r="C9" s="138"/>
      <c r="D9" s="138"/>
      <c r="E9" s="138"/>
      <c r="F9" s="138"/>
      <c r="G9" s="138"/>
      <c r="H9" s="4"/>
      <c r="I9" s="4"/>
      <c r="J9" s="4"/>
      <c r="K9" s="4"/>
      <c r="L9" s="4"/>
      <c r="M9" s="4"/>
      <c r="N9" s="4"/>
      <c r="O9" s="4"/>
      <c r="P9" s="4"/>
    </row>
    <row r="10" spans="1:16" s="2" customFormat="1" ht="14.25" customHeight="1" x14ac:dyDescent="0.2">
      <c r="A10" s="3" t="s">
        <v>128</v>
      </c>
      <c r="B10" s="3"/>
      <c r="C10" s="3"/>
      <c r="D10" s="3"/>
      <c r="E10" s="3"/>
      <c r="F10" s="3"/>
      <c r="G10" s="3"/>
      <c r="H10" s="3"/>
      <c r="I10" s="3"/>
      <c r="J10" s="3"/>
    </row>
    <row r="11" spans="1:16" s="2" customFormat="1" ht="15.75" customHeight="1" x14ac:dyDescent="0.2">
      <c r="A11" s="138" t="s">
        <v>129</v>
      </c>
      <c r="B11" s="138"/>
      <c r="C11" s="138"/>
      <c r="D11" s="138"/>
      <c r="E11" s="138"/>
      <c r="F11" s="138"/>
      <c r="G11" s="138"/>
      <c r="H11" s="4"/>
      <c r="I11" s="4"/>
      <c r="J11" s="4"/>
      <c r="K11" s="4"/>
      <c r="L11" s="4"/>
      <c r="M11" s="4"/>
      <c r="N11" s="4"/>
      <c r="O11" s="4"/>
      <c r="P11" s="4"/>
    </row>
    <row r="12" spans="1:16" s="2" customFormat="1" ht="13.5" customHeight="1" x14ac:dyDescent="0.2">
      <c r="A12" s="3" t="s">
        <v>130</v>
      </c>
      <c r="B12" s="3"/>
      <c r="C12" s="3"/>
      <c r="D12" s="3"/>
      <c r="E12" s="3"/>
      <c r="F12" s="3"/>
      <c r="G12" s="3"/>
      <c r="H12" s="3"/>
      <c r="I12" s="3"/>
      <c r="J12" s="3"/>
    </row>
    <row r="13" spans="1:16" s="2" customFormat="1" ht="17.25" customHeight="1" x14ac:dyDescent="0.2">
      <c r="A13" s="138" t="s">
        <v>131</v>
      </c>
      <c r="B13" s="138"/>
      <c r="C13" s="138"/>
      <c r="D13" s="138"/>
      <c r="E13" s="138"/>
      <c r="F13" s="138"/>
      <c r="G13" s="138"/>
      <c r="H13" s="4"/>
      <c r="I13" s="4"/>
      <c r="J13" s="4"/>
      <c r="K13" s="4"/>
      <c r="L13" s="4"/>
      <c r="M13" s="4"/>
      <c r="N13" s="4"/>
      <c r="O13" s="4"/>
      <c r="P13" s="4"/>
    </row>
  </sheetData>
  <mergeCells count="6">
    <mergeCell ref="A11:G11"/>
    <mergeCell ref="A13:G13"/>
    <mergeCell ref="A1:G1"/>
    <mergeCell ref="A5:G5"/>
    <mergeCell ref="A9:G9"/>
    <mergeCell ref="A7:G7"/>
  </mergeCells>
  <hyperlinks>
    <hyperlink ref="G8" r:id="rId1" xr:uid="{406413FA-C39B-4F7E-8754-3CFCD7CFD3FD}"/>
    <hyperlink ref="G6" r:id="rId2" xr:uid="{3A52D992-E8A9-4CF5-9E97-2A5AFAA23DD5}"/>
  </hyperlinks>
  <pageMargins left="0.7" right="0.7" top="0.75" bottom="0.75" header="0.3" footer="0.3"/>
  <pageSetup paperSize="9" orientation="portrait" horizontalDpi="0" verticalDpi="0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01D57-770C-4903-B251-E968BDFBDC20}">
  <sheetPr>
    <tabColor rgb="FFFF0000"/>
  </sheetPr>
  <dimension ref="A1:N42"/>
  <sheetViews>
    <sheetView zoomScale="60" zoomScaleNormal="60" workbookViewId="0">
      <selection activeCell="A3" sqref="A3:N3"/>
    </sheetView>
  </sheetViews>
  <sheetFormatPr defaultRowHeight="16.5" x14ac:dyDescent="0.25"/>
  <cols>
    <col min="1" max="1" width="6.42578125" style="7" customWidth="1"/>
    <col min="2" max="2" width="28.28515625" style="7" customWidth="1"/>
    <col min="3" max="3" width="15.7109375" style="7" customWidth="1"/>
    <col min="4" max="4" width="16.85546875" style="7" customWidth="1"/>
    <col min="5" max="5" width="19.7109375" style="7" customWidth="1"/>
    <col min="6" max="6" width="18" style="7" customWidth="1"/>
    <col min="7" max="7" width="26.7109375" style="7" customWidth="1"/>
    <col min="8" max="12" width="19.42578125" style="7" customWidth="1"/>
    <col min="13" max="13" width="17.42578125" style="7" customWidth="1"/>
    <col min="14" max="14" width="20" style="7" customWidth="1"/>
    <col min="15" max="16384" width="9.140625" style="7"/>
  </cols>
  <sheetData>
    <row r="1" spans="1:14" x14ac:dyDescent="0.25">
      <c r="N1" s="8"/>
    </row>
    <row r="2" spans="1:14" x14ac:dyDescent="0.25">
      <c r="A2" s="80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51" customHeight="1" x14ac:dyDescent="0.25">
      <c r="A3" s="185" t="s">
        <v>104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</row>
    <row r="4" spans="1:14" x14ac:dyDescent="0.25">
      <c r="A4" s="81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4" ht="29.25" customHeight="1" x14ac:dyDescent="0.25">
      <c r="A5" s="186" t="s">
        <v>59</v>
      </c>
      <c r="B5" s="186" t="s">
        <v>60</v>
      </c>
      <c r="C5" s="186" t="s">
        <v>61</v>
      </c>
      <c r="D5" s="186" t="s">
        <v>62</v>
      </c>
      <c r="E5" s="186" t="s">
        <v>63</v>
      </c>
      <c r="F5" s="186" t="s">
        <v>69</v>
      </c>
      <c r="G5" s="186" t="s">
        <v>64</v>
      </c>
      <c r="H5" s="129" t="s">
        <v>70</v>
      </c>
      <c r="I5" s="130"/>
      <c r="J5" s="130"/>
      <c r="K5" s="130"/>
      <c r="L5" s="131"/>
      <c r="M5" s="186" t="s">
        <v>65</v>
      </c>
      <c r="N5" s="186" t="s">
        <v>66</v>
      </c>
    </row>
    <row r="6" spans="1:14" ht="132.75" customHeight="1" x14ac:dyDescent="0.25">
      <c r="A6" s="186"/>
      <c r="B6" s="186"/>
      <c r="C6" s="186"/>
      <c r="D6" s="186"/>
      <c r="E6" s="186"/>
      <c r="F6" s="186"/>
      <c r="G6" s="186"/>
      <c r="H6" s="27" t="s">
        <v>1</v>
      </c>
      <c r="I6" s="27" t="s">
        <v>2</v>
      </c>
      <c r="J6" s="25" t="s">
        <v>14</v>
      </c>
      <c r="K6" s="25" t="s">
        <v>15</v>
      </c>
      <c r="L6" s="10" t="s">
        <v>71</v>
      </c>
      <c r="M6" s="186"/>
      <c r="N6" s="186"/>
    </row>
    <row r="7" spans="1:14" x14ac:dyDescent="0.25">
      <c r="A7" s="27">
        <v>1</v>
      </c>
      <c r="B7" s="27">
        <v>2</v>
      </c>
      <c r="C7" s="27">
        <v>3</v>
      </c>
      <c r="D7" s="27">
        <v>4</v>
      </c>
      <c r="E7" s="27">
        <v>5</v>
      </c>
      <c r="F7" s="27">
        <v>6</v>
      </c>
      <c r="G7" s="27">
        <v>7</v>
      </c>
      <c r="H7" s="27">
        <v>8</v>
      </c>
      <c r="I7" s="27">
        <v>9</v>
      </c>
      <c r="J7" s="27">
        <v>10</v>
      </c>
      <c r="K7" s="27">
        <v>11</v>
      </c>
      <c r="L7" s="27">
        <v>12</v>
      </c>
      <c r="M7" s="27">
        <v>13</v>
      </c>
      <c r="N7" s="27">
        <v>14</v>
      </c>
    </row>
    <row r="8" spans="1:14" ht="21.75" customHeight="1" x14ac:dyDescent="0.25">
      <c r="A8" s="191" t="s">
        <v>136</v>
      </c>
      <c r="B8" s="192"/>
      <c r="C8" s="192"/>
      <c r="D8" s="192"/>
      <c r="E8" s="192"/>
      <c r="F8" s="193"/>
      <c r="G8" s="82" t="s">
        <v>0</v>
      </c>
      <c r="H8" s="83">
        <f>SUM(H9:H15)</f>
        <v>127800</v>
      </c>
      <c r="I8" s="83">
        <f>SUM(I9:I15)</f>
        <v>100000</v>
      </c>
      <c r="J8" s="83">
        <f t="shared" ref="J8:L8" si="0">SUM(J9:J15)</f>
        <v>0</v>
      </c>
      <c r="K8" s="83">
        <f t="shared" si="0"/>
        <v>0</v>
      </c>
      <c r="L8" s="83">
        <f t="shared" si="0"/>
        <v>0</v>
      </c>
      <c r="M8" s="187"/>
      <c r="N8" s="187"/>
    </row>
    <row r="9" spans="1:14" x14ac:dyDescent="0.25">
      <c r="A9" s="194"/>
      <c r="B9" s="195"/>
      <c r="C9" s="195"/>
      <c r="D9" s="195"/>
      <c r="E9" s="195"/>
      <c r="F9" s="196"/>
      <c r="G9" s="84" t="s">
        <v>3</v>
      </c>
      <c r="H9" s="85" t="s">
        <v>42</v>
      </c>
      <c r="I9" s="85" t="s">
        <v>42</v>
      </c>
      <c r="J9" s="85" t="s">
        <v>42</v>
      </c>
      <c r="K9" s="85" t="s">
        <v>42</v>
      </c>
      <c r="L9" s="83">
        <v>0</v>
      </c>
      <c r="M9" s="187"/>
      <c r="N9" s="187"/>
    </row>
    <row r="10" spans="1:14" ht="33" x14ac:dyDescent="0.25">
      <c r="A10" s="194"/>
      <c r="B10" s="195"/>
      <c r="C10" s="195"/>
      <c r="D10" s="195"/>
      <c r="E10" s="195"/>
      <c r="F10" s="196"/>
      <c r="G10" s="86" t="s">
        <v>4</v>
      </c>
      <c r="H10" s="85" t="s">
        <v>42</v>
      </c>
      <c r="I10" s="85" t="s">
        <v>42</v>
      </c>
      <c r="J10" s="85" t="s">
        <v>42</v>
      </c>
      <c r="K10" s="85" t="s">
        <v>42</v>
      </c>
      <c r="L10" s="83">
        <v>0</v>
      </c>
      <c r="M10" s="187"/>
      <c r="N10" s="187"/>
    </row>
    <row r="11" spans="1:14" x14ac:dyDescent="0.25">
      <c r="A11" s="194"/>
      <c r="B11" s="195"/>
      <c r="C11" s="195"/>
      <c r="D11" s="195"/>
      <c r="E11" s="195"/>
      <c r="F11" s="196"/>
      <c r="G11" s="86" t="s">
        <v>5</v>
      </c>
      <c r="H11" s="87">
        <f>H20</f>
        <v>127800</v>
      </c>
      <c r="I11" s="87">
        <f>I20</f>
        <v>100000</v>
      </c>
      <c r="J11" s="87">
        <f t="shared" ref="J11:K11" si="1">J28+J36</f>
        <v>0</v>
      </c>
      <c r="K11" s="87">
        <f t="shared" si="1"/>
        <v>0</v>
      </c>
      <c r="L11" s="83">
        <v>0</v>
      </c>
      <c r="M11" s="187"/>
      <c r="N11" s="187"/>
    </row>
    <row r="12" spans="1:14" ht="66" x14ac:dyDescent="0.25">
      <c r="A12" s="194"/>
      <c r="B12" s="195"/>
      <c r="C12" s="195"/>
      <c r="D12" s="195"/>
      <c r="E12" s="195"/>
      <c r="F12" s="196"/>
      <c r="G12" s="77" t="s">
        <v>74</v>
      </c>
      <c r="H12" s="85" t="s">
        <v>42</v>
      </c>
      <c r="I12" s="85" t="s">
        <v>42</v>
      </c>
      <c r="J12" s="85" t="s">
        <v>42</v>
      </c>
      <c r="K12" s="85" t="s">
        <v>42</v>
      </c>
      <c r="L12" s="83">
        <v>0</v>
      </c>
      <c r="M12" s="187"/>
      <c r="N12" s="187"/>
    </row>
    <row r="13" spans="1:14" ht="54.75" customHeight="1" x14ac:dyDescent="0.25">
      <c r="A13" s="194"/>
      <c r="B13" s="195"/>
      <c r="C13" s="195"/>
      <c r="D13" s="195"/>
      <c r="E13" s="195"/>
      <c r="F13" s="196"/>
      <c r="G13" s="54" t="s">
        <v>75</v>
      </c>
      <c r="H13" s="85" t="s">
        <v>42</v>
      </c>
      <c r="I13" s="85" t="s">
        <v>42</v>
      </c>
      <c r="J13" s="85" t="s">
        <v>42</v>
      </c>
      <c r="K13" s="85" t="s">
        <v>42</v>
      </c>
      <c r="L13" s="83">
        <v>0</v>
      </c>
      <c r="M13" s="187"/>
      <c r="N13" s="187"/>
    </row>
    <row r="14" spans="1:14" ht="27.75" customHeight="1" x14ac:dyDescent="0.25">
      <c r="A14" s="194"/>
      <c r="B14" s="195"/>
      <c r="C14" s="195"/>
      <c r="D14" s="195"/>
      <c r="E14" s="195"/>
      <c r="F14" s="196"/>
      <c r="G14" s="54" t="s">
        <v>76</v>
      </c>
      <c r="H14" s="85" t="s">
        <v>42</v>
      </c>
      <c r="I14" s="85" t="s">
        <v>42</v>
      </c>
      <c r="J14" s="85" t="s">
        <v>42</v>
      </c>
      <c r="K14" s="85" t="s">
        <v>42</v>
      </c>
      <c r="L14" s="83">
        <v>0</v>
      </c>
      <c r="M14" s="187"/>
      <c r="N14" s="187"/>
    </row>
    <row r="15" spans="1:14" x14ac:dyDescent="0.25">
      <c r="A15" s="197"/>
      <c r="B15" s="198"/>
      <c r="C15" s="198"/>
      <c r="D15" s="198"/>
      <c r="E15" s="198"/>
      <c r="F15" s="199"/>
      <c r="G15" s="54" t="s">
        <v>77</v>
      </c>
      <c r="H15" s="85" t="s">
        <v>42</v>
      </c>
      <c r="I15" s="85" t="s">
        <v>42</v>
      </c>
      <c r="J15" s="85" t="s">
        <v>42</v>
      </c>
      <c r="K15" s="85" t="s">
        <v>42</v>
      </c>
      <c r="L15" s="83">
        <v>0</v>
      </c>
      <c r="M15" s="187"/>
      <c r="N15" s="187"/>
    </row>
    <row r="16" spans="1:14" ht="42" customHeight="1" x14ac:dyDescent="0.25">
      <c r="A16" s="188" t="s">
        <v>79</v>
      </c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90"/>
    </row>
    <row r="17" spans="1:14" ht="30" customHeight="1" x14ac:dyDescent="0.25">
      <c r="A17" s="208" t="s">
        <v>137</v>
      </c>
      <c r="B17" s="209"/>
      <c r="C17" s="209"/>
      <c r="D17" s="209"/>
      <c r="E17" s="209"/>
      <c r="F17" s="209"/>
      <c r="G17" s="82" t="s">
        <v>0</v>
      </c>
      <c r="H17" s="106">
        <v>127800</v>
      </c>
      <c r="I17" s="106">
        <v>100000</v>
      </c>
      <c r="J17" s="106">
        <v>0</v>
      </c>
      <c r="K17" s="106">
        <v>0</v>
      </c>
      <c r="L17" s="106">
        <v>0</v>
      </c>
      <c r="M17" s="214"/>
      <c r="N17" s="214"/>
    </row>
    <row r="18" spans="1:14" ht="30" customHeight="1" x14ac:dyDescent="0.25">
      <c r="A18" s="210"/>
      <c r="B18" s="211"/>
      <c r="C18" s="211"/>
      <c r="D18" s="211"/>
      <c r="E18" s="211"/>
      <c r="F18" s="211"/>
      <c r="G18" s="84" t="s">
        <v>3</v>
      </c>
      <c r="H18" s="107" t="s">
        <v>42</v>
      </c>
      <c r="I18" s="107" t="s">
        <v>42</v>
      </c>
      <c r="J18" s="107" t="s">
        <v>42</v>
      </c>
      <c r="K18" s="107" t="s">
        <v>42</v>
      </c>
      <c r="L18" s="107">
        <v>0</v>
      </c>
      <c r="M18" s="214"/>
      <c r="N18" s="214"/>
    </row>
    <row r="19" spans="1:14" ht="30" customHeight="1" x14ac:dyDescent="0.25">
      <c r="A19" s="210"/>
      <c r="B19" s="211"/>
      <c r="C19" s="211"/>
      <c r="D19" s="211"/>
      <c r="E19" s="211"/>
      <c r="F19" s="211"/>
      <c r="G19" s="84" t="s">
        <v>4</v>
      </c>
      <c r="H19" s="107" t="s">
        <v>42</v>
      </c>
      <c r="I19" s="107" t="s">
        <v>42</v>
      </c>
      <c r="J19" s="107" t="s">
        <v>42</v>
      </c>
      <c r="K19" s="107" t="s">
        <v>42</v>
      </c>
      <c r="L19" s="107">
        <v>0</v>
      </c>
      <c r="M19" s="214"/>
      <c r="N19" s="214"/>
    </row>
    <row r="20" spans="1:14" ht="30" customHeight="1" x14ac:dyDescent="0.25">
      <c r="A20" s="210"/>
      <c r="B20" s="211"/>
      <c r="C20" s="211"/>
      <c r="D20" s="211"/>
      <c r="E20" s="211"/>
      <c r="F20" s="211"/>
      <c r="G20" s="84" t="s">
        <v>5</v>
      </c>
      <c r="H20" s="107">
        <v>127800</v>
      </c>
      <c r="I20" s="107">
        <v>100000</v>
      </c>
      <c r="J20" s="107">
        <v>0</v>
      </c>
      <c r="K20" s="107">
        <v>0</v>
      </c>
      <c r="L20" s="107">
        <v>0</v>
      </c>
      <c r="M20" s="214"/>
      <c r="N20" s="214"/>
    </row>
    <row r="21" spans="1:14" ht="51" customHeight="1" x14ac:dyDescent="0.25">
      <c r="A21" s="210"/>
      <c r="B21" s="211"/>
      <c r="C21" s="211"/>
      <c r="D21" s="211"/>
      <c r="E21" s="211"/>
      <c r="F21" s="211"/>
      <c r="G21" s="102" t="s">
        <v>74</v>
      </c>
      <c r="H21" s="107" t="s">
        <v>42</v>
      </c>
      <c r="I21" s="107" t="s">
        <v>42</v>
      </c>
      <c r="J21" s="107" t="s">
        <v>42</v>
      </c>
      <c r="K21" s="107" t="s">
        <v>42</v>
      </c>
      <c r="L21" s="107">
        <v>0</v>
      </c>
      <c r="M21" s="214"/>
      <c r="N21" s="214"/>
    </row>
    <row r="22" spans="1:14" ht="30" customHeight="1" x14ac:dyDescent="0.25">
      <c r="A22" s="210"/>
      <c r="B22" s="211"/>
      <c r="C22" s="211"/>
      <c r="D22" s="211"/>
      <c r="E22" s="211"/>
      <c r="F22" s="211"/>
      <c r="G22" s="102" t="s">
        <v>75</v>
      </c>
      <c r="H22" s="107" t="s">
        <v>42</v>
      </c>
      <c r="I22" s="107" t="s">
        <v>42</v>
      </c>
      <c r="J22" s="107" t="s">
        <v>42</v>
      </c>
      <c r="K22" s="107" t="s">
        <v>42</v>
      </c>
      <c r="L22" s="107">
        <v>0</v>
      </c>
      <c r="M22" s="214"/>
      <c r="N22" s="214"/>
    </row>
    <row r="23" spans="1:14" ht="30" customHeight="1" x14ac:dyDescent="0.25">
      <c r="A23" s="210"/>
      <c r="B23" s="211"/>
      <c r="C23" s="211"/>
      <c r="D23" s="211"/>
      <c r="E23" s="211"/>
      <c r="F23" s="211"/>
      <c r="G23" s="102" t="s">
        <v>76</v>
      </c>
      <c r="H23" s="107" t="s">
        <v>42</v>
      </c>
      <c r="I23" s="107" t="s">
        <v>42</v>
      </c>
      <c r="J23" s="107" t="s">
        <v>42</v>
      </c>
      <c r="K23" s="107" t="s">
        <v>42</v>
      </c>
      <c r="L23" s="107">
        <v>0</v>
      </c>
      <c r="M23" s="214"/>
      <c r="N23" s="214"/>
    </row>
    <row r="24" spans="1:14" ht="30" customHeight="1" x14ac:dyDescent="0.25">
      <c r="A24" s="212"/>
      <c r="B24" s="213"/>
      <c r="C24" s="213"/>
      <c r="D24" s="213"/>
      <c r="E24" s="213"/>
      <c r="F24" s="213"/>
      <c r="G24" s="102" t="s">
        <v>77</v>
      </c>
      <c r="H24" s="107" t="s">
        <v>42</v>
      </c>
      <c r="I24" s="107" t="s">
        <v>42</v>
      </c>
      <c r="J24" s="107" t="s">
        <v>42</v>
      </c>
      <c r="K24" s="107" t="s">
        <v>42</v>
      </c>
      <c r="L24" s="107">
        <v>0</v>
      </c>
      <c r="M24" s="214"/>
      <c r="N24" s="214"/>
    </row>
    <row r="25" spans="1:14" ht="24.75" customHeight="1" x14ac:dyDescent="0.25">
      <c r="A25" s="201" t="s">
        <v>21</v>
      </c>
      <c r="B25" s="201" t="s">
        <v>194</v>
      </c>
      <c r="C25" s="201" t="s">
        <v>68</v>
      </c>
      <c r="D25" s="206" t="s">
        <v>81</v>
      </c>
      <c r="E25" s="182">
        <v>479782.99502999999</v>
      </c>
      <c r="F25" s="182">
        <v>479783.99502999999</v>
      </c>
      <c r="G25" s="82" t="s">
        <v>0</v>
      </c>
      <c r="H25" s="88">
        <f>SUM(H26:H32)</f>
        <v>100800</v>
      </c>
      <c r="I25" s="88">
        <f>SUM(I26:I32)</f>
        <v>100000</v>
      </c>
      <c r="J25" s="88">
        <f t="shared" ref="J25:K25" si="2">SUM(J26:J32)</f>
        <v>0</v>
      </c>
      <c r="K25" s="88">
        <f t="shared" si="2"/>
        <v>0</v>
      </c>
      <c r="L25" s="88">
        <f>SUM(L26:L32)</f>
        <v>0</v>
      </c>
      <c r="M25" s="164" t="s">
        <v>205</v>
      </c>
      <c r="N25" s="201" t="s">
        <v>202</v>
      </c>
    </row>
    <row r="26" spans="1:14" ht="22.5" customHeight="1" x14ac:dyDescent="0.25">
      <c r="A26" s="201"/>
      <c r="B26" s="201"/>
      <c r="C26" s="201"/>
      <c r="D26" s="206"/>
      <c r="E26" s="183"/>
      <c r="F26" s="183"/>
      <c r="G26" s="84" t="s">
        <v>3</v>
      </c>
      <c r="H26" s="89" t="s">
        <v>42</v>
      </c>
      <c r="I26" s="89" t="s">
        <v>42</v>
      </c>
      <c r="J26" s="89" t="s">
        <v>42</v>
      </c>
      <c r="K26" s="89" t="s">
        <v>42</v>
      </c>
      <c r="L26" s="88">
        <f>SUM(H26:K26)</f>
        <v>0</v>
      </c>
      <c r="M26" s="207"/>
      <c r="N26" s="201"/>
    </row>
    <row r="27" spans="1:14" ht="33" customHeight="1" x14ac:dyDescent="0.25">
      <c r="A27" s="201"/>
      <c r="B27" s="201"/>
      <c r="C27" s="201"/>
      <c r="D27" s="206"/>
      <c r="E27" s="183"/>
      <c r="F27" s="183"/>
      <c r="G27" s="84" t="s">
        <v>4</v>
      </c>
      <c r="H27" s="89" t="s">
        <v>42</v>
      </c>
      <c r="I27" s="89" t="s">
        <v>42</v>
      </c>
      <c r="J27" s="89" t="s">
        <v>42</v>
      </c>
      <c r="K27" s="89" t="s">
        <v>42</v>
      </c>
      <c r="L27" s="89">
        <f>SUM(H27:K27)</f>
        <v>0</v>
      </c>
      <c r="M27" s="207"/>
      <c r="N27" s="201"/>
    </row>
    <row r="28" spans="1:14" ht="22.5" customHeight="1" x14ac:dyDescent="0.25">
      <c r="A28" s="201"/>
      <c r="B28" s="201"/>
      <c r="C28" s="201"/>
      <c r="D28" s="206"/>
      <c r="E28" s="183"/>
      <c r="F28" s="183"/>
      <c r="G28" s="84" t="s">
        <v>5</v>
      </c>
      <c r="H28" s="89">
        <f>'раздел 5 '!C56</f>
        <v>100800</v>
      </c>
      <c r="I28" s="89">
        <f>'раздел 5 '!D56</f>
        <v>100000</v>
      </c>
      <c r="J28" s="89">
        <f>'раздел 5 '!E56</f>
        <v>0</v>
      </c>
      <c r="K28" s="89">
        <f>'раздел 5 '!F56</f>
        <v>0</v>
      </c>
      <c r="L28" s="89">
        <v>0</v>
      </c>
      <c r="M28" s="207"/>
      <c r="N28" s="201"/>
    </row>
    <row r="29" spans="1:14" ht="53.25" customHeight="1" x14ac:dyDescent="0.25">
      <c r="A29" s="201"/>
      <c r="B29" s="201"/>
      <c r="C29" s="201"/>
      <c r="D29" s="206"/>
      <c r="E29" s="183"/>
      <c r="F29" s="183"/>
      <c r="G29" s="54" t="s">
        <v>74</v>
      </c>
      <c r="H29" s="90" t="s">
        <v>42</v>
      </c>
      <c r="I29" s="89" t="s">
        <v>42</v>
      </c>
      <c r="J29" s="89" t="s">
        <v>42</v>
      </c>
      <c r="K29" s="90" t="s">
        <v>42</v>
      </c>
      <c r="L29" s="89">
        <f t="shared" ref="L29:L31" si="3">SUM(H29:K29)</f>
        <v>0</v>
      </c>
      <c r="M29" s="207"/>
      <c r="N29" s="201"/>
    </row>
    <row r="30" spans="1:14" ht="60.75" customHeight="1" x14ac:dyDescent="0.25">
      <c r="A30" s="201"/>
      <c r="B30" s="201"/>
      <c r="C30" s="201"/>
      <c r="D30" s="206"/>
      <c r="E30" s="183"/>
      <c r="F30" s="183"/>
      <c r="G30" s="54" t="s">
        <v>75</v>
      </c>
      <c r="H30" s="90" t="s">
        <v>42</v>
      </c>
      <c r="I30" s="89" t="s">
        <v>42</v>
      </c>
      <c r="J30" s="89" t="s">
        <v>42</v>
      </c>
      <c r="K30" s="90" t="s">
        <v>42</v>
      </c>
      <c r="L30" s="89">
        <f t="shared" si="3"/>
        <v>0</v>
      </c>
      <c r="M30" s="207"/>
      <c r="N30" s="201"/>
    </row>
    <row r="31" spans="1:14" ht="22.5" customHeight="1" x14ac:dyDescent="0.25">
      <c r="A31" s="201"/>
      <c r="B31" s="201"/>
      <c r="C31" s="201"/>
      <c r="D31" s="206"/>
      <c r="E31" s="183"/>
      <c r="F31" s="183"/>
      <c r="G31" s="54" t="s">
        <v>76</v>
      </c>
      <c r="H31" s="90" t="s">
        <v>42</v>
      </c>
      <c r="I31" s="89" t="s">
        <v>42</v>
      </c>
      <c r="J31" s="89" t="s">
        <v>42</v>
      </c>
      <c r="K31" s="90" t="s">
        <v>42</v>
      </c>
      <c r="L31" s="89">
        <f t="shared" si="3"/>
        <v>0</v>
      </c>
      <c r="M31" s="207"/>
      <c r="N31" s="201"/>
    </row>
    <row r="32" spans="1:14" ht="20.25" customHeight="1" x14ac:dyDescent="0.25">
      <c r="A32" s="201"/>
      <c r="B32" s="201"/>
      <c r="C32" s="201"/>
      <c r="D32" s="206"/>
      <c r="E32" s="184"/>
      <c r="F32" s="184"/>
      <c r="G32" s="101" t="s">
        <v>77</v>
      </c>
      <c r="H32" s="90">
        <v>0</v>
      </c>
      <c r="I32" s="89">
        <v>0</v>
      </c>
      <c r="J32" s="89">
        <v>0</v>
      </c>
      <c r="K32" s="89"/>
      <c r="L32" s="89">
        <f>SUM(H32:K32)</f>
        <v>0</v>
      </c>
      <c r="M32" s="165"/>
      <c r="N32" s="201"/>
    </row>
    <row r="33" spans="1:14" ht="30" customHeight="1" x14ac:dyDescent="0.25">
      <c r="A33" s="202" t="s">
        <v>22</v>
      </c>
      <c r="B33" s="132" t="s">
        <v>73</v>
      </c>
      <c r="C33" s="186" t="s">
        <v>72</v>
      </c>
      <c r="D33" s="144" t="s">
        <v>220</v>
      </c>
      <c r="E33" s="203">
        <v>307776.82624999998</v>
      </c>
      <c r="F33" s="203">
        <v>307776.82624999998</v>
      </c>
      <c r="G33" s="82" t="s">
        <v>0</v>
      </c>
      <c r="H33" s="91">
        <f>SUM(H34:H40)</f>
        <v>27000</v>
      </c>
      <c r="I33" s="88">
        <f t="shared" ref="I33:K33" si="4">SUM(I34:I40)</f>
        <v>0</v>
      </c>
      <c r="J33" s="88">
        <f t="shared" si="4"/>
        <v>0</v>
      </c>
      <c r="K33" s="88">
        <f t="shared" si="4"/>
        <v>0</v>
      </c>
      <c r="L33" s="88">
        <f>SUM(L34:L40)</f>
        <v>0</v>
      </c>
      <c r="M33" s="200" t="s">
        <v>205</v>
      </c>
      <c r="N33" s="201" t="s">
        <v>202</v>
      </c>
    </row>
    <row r="34" spans="1:14" ht="30" customHeight="1" x14ac:dyDescent="0.25">
      <c r="A34" s="202"/>
      <c r="B34" s="132"/>
      <c r="C34" s="186"/>
      <c r="D34" s="144"/>
      <c r="E34" s="204"/>
      <c r="F34" s="204"/>
      <c r="G34" s="84" t="s">
        <v>3</v>
      </c>
      <c r="H34" s="90" t="s">
        <v>42</v>
      </c>
      <c r="I34" s="89" t="s">
        <v>42</v>
      </c>
      <c r="J34" s="89" t="s">
        <v>42</v>
      </c>
      <c r="K34" s="89" t="s">
        <v>42</v>
      </c>
      <c r="L34" s="89" t="s">
        <v>42</v>
      </c>
      <c r="M34" s="200"/>
      <c r="N34" s="201"/>
    </row>
    <row r="35" spans="1:14" ht="36.75" customHeight="1" x14ac:dyDescent="0.25">
      <c r="A35" s="202"/>
      <c r="B35" s="132"/>
      <c r="C35" s="186"/>
      <c r="D35" s="144"/>
      <c r="E35" s="204"/>
      <c r="F35" s="204"/>
      <c r="G35" s="84" t="s">
        <v>4</v>
      </c>
      <c r="H35" s="90" t="s">
        <v>42</v>
      </c>
      <c r="I35" s="89" t="s">
        <v>42</v>
      </c>
      <c r="J35" s="89" t="s">
        <v>42</v>
      </c>
      <c r="K35" s="89" t="s">
        <v>42</v>
      </c>
      <c r="L35" s="89" t="s">
        <v>42</v>
      </c>
      <c r="M35" s="200"/>
      <c r="N35" s="201"/>
    </row>
    <row r="36" spans="1:14" ht="25.5" customHeight="1" x14ac:dyDescent="0.25">
      <c r="A36" s="202"/>
      <c r="B36" s="132"/>
      <c r="C36" s="186"/>
      <c r="D36" s="144"/>
      <c r="E36" s="204"/>
      <c r="F36" s="204"/>
      <c r="G36" s="84" t="s">
        <v>5</v>
      </c>
      <c r="H36" s="90">
        <f>'раздел 5 '!C80</f>
        <v>27000</v>
      </c>
      <c r="I36" s="90">
        <f>'раздел 5 '!D80</f>
        <v>0</v>
      </c>
      <c r="J36" s="90">
        <f>'раздел 5 '!E80</f>
        <v>0</v>
      </c>
      <c r="K36" s="90">
        <f>'раздел 5 '!F80</f>
        <v>0</v>
      </c>
      <c r="L36" s="89" t="s">
        <v>42</v>
      </c>
      <c r="M36" s="200"/>
      <c r="N36" s="201"/>
    </row>
    <row r="37" spans="1:14" ht="49.5" x14ac:dyDescent="0.25">
      <c r="A37" s="202"/>
      <c r="B37" s="132"/>
      <c r="C37" s="186"/>
      <c r="D37" s="144"/>
      <c r="E37" s="204"/>
      <c r="F37" s="204"/>
      <c r="G37" s="54" t="s">
        <v>74</v>
      </c>
      <c r="H37" s="90" t="s">
        <v>42</v>
      </c>
      <c r="I37" s="89" t="s">
        <v>42</v>
      </c>
      <c r="J37" s="89" t="s">
        <v>42</v>
      </c>
      <c r="K37" s="89" t="s">
        <v>42</v>
      </c>
      <c r="L37" s="89" t="s">
        <v>42</v>
      </c>
      <c r="M37" s="200"/>
      <c r="N37" s="201"/>
    </row>
    <row r="38" spans="1:14" ht="49.5" customHeight="1" x14ac:dyDescent="0.25">
      <c r="A38" s="202"/>
      <c r="B38" s="132"/>
      <c r="C38" s="186"/>
      <c r="D38" s="144"/>
      <c r="E38" s="204"/>
      <c r="F38" s="204"/>
      <c r="G38" s="54" t="s">
        <v>75</v>
      </c>
      <c r="H38" s="90" t="s">
        <v>42</v>
      </c>
      <c r="I38" s="89" t="s">
        <v>42</v>
      </c>
      <c r="J38" s="89" t="s">
        <v>42</v>
      </c>
      <c r="K38" s="89" t="s">
        <v>42</v>
      </c>
      <c r="L38" s="89" t="s">
        <v>42</v>
      </c>
      <c r="M38" s="200"/>
      <c r="N38" s="201"/>
    </row>
    <row r="39" spans="1:14" ht="22.5" customHeight="1" x14ac:dyDescent="0.25">
      <c r="A39" s="202"/>
      <c r="B39" s="132"/>
      <c r="C39" s="186"/>
      <c r="D39" s="144"/>
      <c r="E39" s="204"/>
      <c r="F39" s="204"/>
      <c r="G39" s="54" t="s">
        <v>76</v>
      </c>
      <c r="H39" s="90">
        <v>0</v>
      </c>
      <c r="I39" s="89">
        <v>0</v>
      </c>
      <c r="J39" s="89">
        <v>0</v>
      </c>
      <c r="K39" s="89">
        <v>0</v>
      </c>
      <c r="L39" s="89" t="s">
        <v>42</v>
      </c>
      <c r="M39" s="200"/>
      <c r="N39" s="201"/>
    </row>
    <row r="40" spans="1:14" ht="24" customHeight="1" x14ac:dyDescent="0.25">
      <c r="A40" s="202"/>
      <c r="B40" s="132"/>
      <c r="C40" s="186"/>
      <c r="D40" s="144"/>
      <c r="E40" s="205"/>
      <c r="F40" s="205"/>
      <c r="G40" s="54" t="s">
        <v>77</v>
      </c>
      <c r="H40" s="90">
        <v>0</v>
      </c>
      <c r="I40" s="89" t="s">
        <v>42</v>
      </c>
      <c r="J40" s="89">
        <v>0</v>
      </c>
      <c r="K40" s="89">
        <v>0</v>
      </c>
      <c r="L40" s="89" t="s">
        <v>42</v>
      </c>
      <c r="M40" s="200"/>
      <c r="N40" s="201"/>
    </row>
    <row r="41" spans="1:14" x14ac:dyDescent="0.25">
      <c r="N41" s="33" t="s">
        <v>101</v>
      </c>
    </row>
    <row r="42" spans="1:14" ht="31.5" customHeight="1" x14ac:dyDescent="0.25">
      <c r="A42" s="181"/>
      <c r="B42" s="181"/>
      <c r="C42" s="181"/>
      <c r="D42" s="181"/>
      <c r="E42" s="181"/>
      <c r="F42" s="181"/>
      <c r="G42" s="181"/>
      <c r="H42" s="181"/>
      <c r="I42" s="181"/>
    </row>
  </sheetData>
  <mergeCells count="35">
    <mergeCell ref="A25:A32"/>
    <mergeCell ref="M25:M32"/>
    <mergeCell ref="A17:F24"/>
    <mergeCell ref="M17:M24"/>
    <mergeCell ref="N17:N24"/>
    <mergeCell ref="H5:L5"/>
    <mergeCell ref="N25:N32"/>
    <mergeCell ref="B25:B32"/>
    <mergeCell ref="C25:C32"/>
    <mergeCell ref="M8:M15"/>
    <mergeCell ref="D25:D32"/>
    <mergeCell ref="E25:E32"/>
    <mergeCell ref="N33:N40"/>
    <mergeCell ref="A33:A40"/>
    <mergeCell ref="B33:B40"/>
    <mergeCell ref="C33:C40"/>
    <mergeCell ref="D33:D40"/>
    <mergeCell ref="E33:E40"/>
    <mergeCell ref="F33:F40"/>
    <mergeCell ref="A42:I42"/>
    <mergeCell ref="F25:F32"/>
    <mergeCell ref="A3:N3"/>
    <mergeCell ref="A5:A6"/>
    <mergeCell ref="B5:B6"/>
    <mergeCell ref="C5:C6"/>
    <mergeCell ref="D5:D6"/>
    <mergeCell ref="E5:E6"/>
    <mergeCell ref="F5:F6"/>
    <mergeCell ref="G5:G6"/>
    <mergeCell ref="M5:M6"/>
    <mergeCell ref="N5:N6"/>
    <mergeCell ref="N8:N15"/>
    <mergeCell ref="A16:N16"/>
    <mergeCell ref="A8:F15"/>
    <mergeCell ref="M33:M40"/>
  </mergeCells>
  <phoneticPr fontId="6" type="noConversion"/>
  <pageMargins left="0" right="0" top="0" bottom="0" header="0" footer="0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раздел 2</vt:lpstr>
      <vt:lpstr>раздел 3</vt:lpstr>
      <vt:lpstr>раздел 4 </vt:lpstr>
      <vt:lpstr>раздел 5 </vt:lpstr>
      <vt:lpstr>Раздел 6</vt:lpstr>
      <vt:lpstr>раздел 7</vt:lpstr>
      <vt:lpstr>'раздел 5 '!_Hlk184050607</vt:lpstr>
      <vt:lpstr>'раздел 5 '!Заголовки_для_печати</vt:lpstr>
      <vt:lpstr>'раздел 2'!Область_печати</vt:lpstr>
      <vt:lpstr>'раздел 3'!Область_печати</vt:lpstr>
      <vt:lpstr>'раздел 4 '!Область_печати</vt:lpstr>
      <vt:lpstr>'раздел 5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2024-10-15T09:17:22Z</cp:lastPrinted>
  <dcterms:created xsi:type="dcterms:W3CDTF">2015-06-05T18:19:34Z</dcterms:created>
  <dcterms:modified xsi:type="dcterms:W3CDTF">2024-12-19T04:40:46Z</dcterms:modified>
</cp:coreProperties>
</file>