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Admin\Desktop\ПРОЕКТ\2025\В ДЕЛО на 08.10.2024\"/>
    </mc:Choice>
  </mc:AlternateContent>
  <xr:revisionPtr revIDLastSave="0" documentId="13_ncr:1_{E69C1143-A08D-4467-839F-1DE3748D9A30}" xr6:coauthVersionLast="45" xr6:coauthVersionMax="45" xr10:uidLastSave="{00000000-0000-0000-0000-000000000000}"/>
  <bookViews>
    <workbookView xWindow="-120" yWindow="-120" windowWidth="24240" windowHeight="13140" activeTab="3" xr2:uid="{00000000-000D-0000-FFFF-FFFF00000000}"/>
  </bookViews>
  <sheets>
    <sheet name="раздел 2" sheetId="5" r:id="rId1"/>
    <sheet name="раздел 3" sheetId="7" r:id="rId2"/>
    <sheet name="раздел 4" sheetId="6" r:id="rId3"/>
    <sheet name="раздел 5 " sheetId="2" r:id="rId4"/>
    <sheet name="Раздел 6" sheetId="10" r:id="rId5"/>
    <sheet name="раздел 7" sheetId="8" r:id="rId6"/>
  </sheets>
  <externalReferences>
    <externalReference r:id="rId7"/>
  </externalReferences>
  <definedNames>
    <definedName name="_ftn1" localSheetId="0">'раздел 2'!#REF!</definedName>
    <definedName name="_ftnref1" localSheetId="0">'раздел 2'!#REF!</definedName>
    <definedName name="_ftnref1" localSheetId="3">'раздел 5 '!#REF!</definedName>
    <definedName name="_Hlk67922527" localSheetId="3">'раздел 5 '!$A$68</definedName>
    <definedName name="_Hlk67925744" localSheetId="3">'раздел 5 '!$A$69</definedName>
    <definedName name="_Hlk68618498" localSheetId="3">'раздел 5 '!#REF!</definedName>
    <definedName name="_Hlk69889099" localSheetId="3">'раздел 5 '!#REF!</definedName>
    <definedName name="_Hlk69889156" localSheetId="3">'раздел 5 '!#REF!</definedName>
    <definedName name="_xlnm.Print_Titles" localSheetId="3">'раздел 5 '!$4:$5</definedName>
    <definedName name="_xlnm.Print_Area" localSheetId="0">'раздел 2'!$A$1:$O$18</definedName>
    <definedName name="_xlnm.Print_Area" localSheetId="2">'раздел 4'!$A$1:$D$95</definedName>
    <definedName name="_xlnm.Print_Area" localSheetId="3">'раздел 5 '!$A$1:$I$165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8" i="2" l="1"/>
  <c r="I10" i="2"/>
  <c r="I26" i="2" l="1"/>
  <c r="I161" i="2"/>
  <c r="I153" i="2"/>
  <c r="I145" i="2"/>
  <c r="I122" i="2"/>
  <c r="I114" i="2"/>
  <c r="I98" i="2"/>
  <c r="I90" i="2"/>
  <c r="D87" i="2"/>
  <c r="E87" i="2"/>
  <c r="F87" i="2"/>
  <c r="G87" i="2"/>
  <c r="H87" i="2"/>
  <c r="C87" i="2"/>
  <c r="I82" i="2"/>
  <c r="I74" i="2"/>
  <c r="I58" i="2"/>
  <c r="D56" i="2"/>
  <c r="E56" i="2"/>
  <c r="F56" i="2"/>
  <c r="G56" i="2"/>
  <c r="H56" i="2"/>
  <c r="I56" i="2"/>
  <c r="D57" i="2"/>
  <c r="E57" i="2"/>
  <c r="F57" i="2"/>
  <c r="G57" i="2"/>
  <c r="H57" i="2"/>
  <c r="I57" i="2"/>
  <c r="D58" i="2"/>
  <c r="E58" i="2"/>
  <c r="F58" i="2"/>
  <c r="G58" i="2"/>
  <c r="H58" i="2"/>
  <c r="D59" i="2"/>
  <c r="E59" i="2"/>
  <c r="F59" i="2"/>
  <c r="G59" i="2"/>
  <c r="H59" i="2"/>
  <c r="I59" i="2"/>
  <c r="D60" i="2"/>
  <c r="E60" i="2"/>
  <c r="F60" i="2"/>
  <c r="G60" i="2"/>
  <c r="H60" i="2"/>
  <c r="I60" i="2"/>
  <c r="D61" i="2"/>
  <c r="E61" i="2"/>
  <c r="F61" i="2"/>
  <c r="G61" i="2"/>
  <c r="H61" i="2"/>
  <c r="I61" i="2"/>
  <c r="D62" i="2"/>
  <c r="E62" i="2"/>
  <c r="F62" i="2"/>
  <c r="G62" i="2"/>
  <c r="H62" i="2"/>
  <c r="I62" i="2"/>
  <c r="C57" i="2"/>
  <c r="C59" i="2"/>
  <c r="C60" i="2"/>
  <c r="C61" i="2"/>
  <c r="C62" i="2"/>
  <c r="C56" i="2"/>
  <c r="D16" i="2" l="1"/>
  <c r="E16" i="2"/>
  <c r="F16" i="2"/>
  <c r="G16" i="2"/>
  <c r="H16" i="2"/>
  <c r="D17" i="2"/>
  <c r="E17" i="2"/>
  <c r="F17" i="2"/>
  <c r="G17" i="2"/>
  <c r="H17" i="2"/>
  <c r="E18" i="2"/>
  <c r="F18" i="2"/>
  <c r="G18" i="2"/>
  <c r="H18" i="2"/>
  <c r="D19" i="2"/>
  <c r="E19" i="2"/>
  <c r="F19" i="2"/>
  <c r="G19" i="2"/>
  <c r="H19" i="2"/>
  <c r="D20" i="2"/>
  <c r="E20" i="2"/>
  <c r="F20" i="2"/>
  <c r="G20" i="2"/>
  <c r="H20" i="2"/>
  <c r="D21" i="2"/>
  <c r="E21" i="2"/>
  <c r="F21" i="2"/>
  <c r="G21" i="2"/>
  <c r="H21" i="2"/>
  <c r="C17" i="2"/>
  <c r="C19" i="2"/>
  <c r="C20" i="2"/>
  <c r="C21" i="2"/>
  <c r="C16" i="2"/>
  <c r="F46" i="2"/>
  <c r="E46" i="2"/>
  <c r="I46" i="2" s="1"/>
  <c r="I45" i="2"/>
  <c r="I44" i="2"/>
  <c r="I43" i="2"/>
  <c r="I42" i="2"/>
  <c r="I41" i="2"/>
  <c r="I40" i="2"/>
  <c r="H39" i="2"/>
  <c r="G39" i="2"/>
  <c r="F39" i="2"/>
  <c r="D39" i="2"/>
  <c r="C39" i="2"/>
  <c r="E39" i="2" l="1"/>
  <c r="I39" i="2"/>
  <c r="E114" i="2"/>
  <c r="D114" i="2"/>
  <c r="C114" i="2"/>
  <c r="C145" i="2"/>
  <c r="D95" i="2"/>
  <c r="E95" i="2"/>
  <c r="F95" i="2"/>
  <c r="G95" i="2"/>
  <c r="H95" i="2"/>
  <c r="I95" i="2"/>
  <c r="C95" i="2"/>
  <c r="D80" i="2" l="1"/>
  <c r="E80" i="2"/>
  <c r="F80" i="2"/>
  <c r="G80" i="2"/>
  <c r="H80" i="2"/>
  <c r="D81" i="2"/>
  <c r="E81" i="2"/>
  <c r="F81" i="2"/>
  <c r="G81" i="2"/>
  <c r="H81" i="2"/>
  <c r="D82" i="2"/>
  <c r="E82" i="2"/>
  <c r="F82" i="2"/>
  <c r="G82" i="2"/>
  <c r="H82" i="2"/>
  <c r="D83" i="2"/>
  <c r="E83" i="2"/>
  <c r="F83" i="2"/>
  <c r="G83" i="2"/>
  <c r="H83" i="2"/>
  <c r="I83" i="2"/>
  <c r="D84" i="2"/>
  <c r="E84" i="2"/>
  <c r="F84" i="2"/>
  <c r="G84" i="2"/>
  <c r="H84" i="2"/>
  <c r="I84" i="2"/>
  <c r="D85" i="2"/>
  <c r="E85" i="2"/>
  <c r="F85" i="2"/>
  <c r="G85" i="2"/>
  <c r="H85" i="2"/>
  <c r="I85" i="2"/>
  <c r="D86" i="2"/>
  <c r="E86" i="2"/>
  <c r="F86" i="2"/>
  <c r="G86" i="2"/>
  <c r="H86" i="2"/>
  <c r="I86" i="2"/>
  <c r="C81" i="2"/>
  <c r="C82" i="2"/>
  <c r="C83" i="2"/>
  <c r="C84" i="2"/>
  <c r="C85" i="2"/>
  <c r="C86" i="2"/>
  <c r="C80" i="2"/>
  <c r="P8" i="7" l="1"/>
  <c r="P9" i="7"/>
  <c r="F38" i="2" l="1"/>
  <c r="E38" i="2"/>
  <c r="I25" i="8"/>
  <c r="J25" i="8"/>
  <c r="K25" i="8"/>
  <c r="L25" i="8"/>
  <c r="H25" i="8"/>
  <c r="I11" i="8"/>
  <c r="J11" i="8"/>
  <c r="K11" i="8"/>
  <c r="L11" i="8"/>
  <c r="H11" i="8"/>
  <c r="H8" i="8" s="1"/>
  <c r="J17" i="8"/>
  <c r="I17" i="8"/>
  <c r="J15" i="8"/>
  <c r="I15" i="8"/>
  <c r="H15" i="8"/>
  <c r="J8" i="8" l="1"/>
  <c r="I8" i="8"/>
  <c r="H17" i="8"/>
  <c r="I16" i="5" l="1"/>
  <c r="I15" i="5"/>
  <c r="J15" i="5" s="1"/>
  <c r="K15" i="5" s="1"/>
  <c r="D26" i="2" l="1"/>
  <c r="D18" i="2" s="1"/>
  <c r="D31" i="2"/>
  <c r="E31" i="2"/>
  <c r="F31" i="2"/>
  <c r="G31" i="2"/>
  <c r="H31" i="2"/>
  <c r="D47" i="2"/>
  <c r="E47" i="2"/>
  <c r="F47" i="2"/>
  <c r="G47" i="2"/>
  <c r="H47" i="2"/>
  <c r="D63" i="2"/>
  <c r="E63" i="2"/>
  <c r="F63" i="2"/>
  <c r="G63" i="2"/>
  <c r="H63" i="2"/>
  <c r="C63" i="2"/>
  <c r="D71" i="2"/>
  <c r="E71" i="2"/>
  <c r="F71" i="2"/>
  <c r="G71" i="2"/>
  <c r="H71" i="2"/>
  <c r="C71" i="2"/>
  <c r="D79" i="2"/>
  <c r="E79" i="2"/>
  <c r="F79" i="2"/>
  <c r="G79" i="2"/>
  <c r="H79" i="2"/>
  <c r="C79" i="2"/>
  <c r="D111" i="2"/>
  <c r="E111" i="2"/>
  <c r="F111" i="2"/>
  <c r="G111" i="2"/>
  <c r="H111" i="2"/>
  <c r="C111" i="2"/>
  <c r="H103" i="2"/>
  <c r="G103" i="2"/>
  <c r="F103" i="2"/>
  <c r="E103" i="2"/>
  <c r="D103" i="2"/>
  <c r="C103" i="2"/>
  <c r="H119" i="2"/>
  <c r="G119" i="2"/>
  <c r="F119" i="2"/>
  <c r="E119" i="2"/>
  <c r="D119" i="2"/>
  <c r="C119" i="2"/>
  <c r="H134" i="2"/>
  <c r="G134" i="2"/>
  <c r="F134" i="2"/>
  <c r="E134" i="2"/>
  <c r="D134" i="2"/>
  <c r="C134" i="2"/>
  <c r="D143" i="2"/>
  <c r="D8" i="2" s="1"/>
  <c r="E143" i="2"/>
  <c r="F143" i="2"/>
  <c r="G143" i="2"/>
  <c r="H143" i="2"/>
  <c r="D144" i="2"/>
  <c r="D9" i="2" s="1"/>
  <c r="D145" i="2"/>
  <c r="D146" i="2"/>
  <c r="D147" i="2"/>
  <c r="D148" i="2"/>
  <c r="D149" i="2"/>
  <c r="C144" i="2"/>
  <c r="C146" i="2"/>
  <c r="C11" i="2" s="1"/>
  <c r="C147" i="2"/>
  <c r="C12" i="2" s="1"/>
  <c r="C148" i="2"/>
  <c r="C149" i="2"/>
  <c r="C143" i="2"/>
  <c r="H155" i="2"/>
  <c r="H156" i="2"/>
  <c r="H154" i="2"/>
  <c r="E157" i="2"/>
  <c r="F157" i="2" s="1"/>
  <c r="G157" i="2" s="1"/>
  <c r="H157" i="2" s="1"/>
  <c r="D150" i="2"/>
  <c r="C150" i="2"/>
  <c r="D11" i="2" l="1"/>
  <c r="C9" i="2"/>
  <c r="D10" i="2"/>
  <c r="D12" i="2"/>
  <c r="H8" i="2"/>
  <c r="G8" i="2"/>
  <c r="C8" i="2"/>
  <c r="F8" i="2"/>
  <c r="C13" i="2"/>
  <c r="D13" i="2"/>
  <c r="E8" i="2"/>
  <c r="G55" i="2"/>
  <c r="F55" i="2"/>
  <c r="H55" i="2"/>
  <c r="E55" i="2"/>
  <c r="D55" i="2"/>
  <c r="C55" i="2"/>
  <c r="E150" i="2"/>
  <c r="D142" i="2"/>
  <c r="C142" i="2"/>
  <c r="F153" i="2"/>
  <c r="F150" i="2" l="1"/>
  <c r="G153" i="2"/>
  <c r="G150" i="2" l="1"/>
  <c r="H153" i="2"/>
  <c r="H150" i="2"/>
  <c r="I157" i="2" l="1"/>
  <c r="I156" i="2"/>
  <c r="I155" i="2"/>
  <c r="I154" i="2"/>
  <c r="I152" i="2"/>
  <c r="I151" i="2"/>
  <c r="I143" i="2"/>
  <c r="I141" i="2"/>
  <c r="I140" i="2"/>
  <c r="I139" i="2"/>
  <c r="I138" i="2"/>
  <c r="I137" i="2"/>
  <c r="I136" i="2"/>
  <c r="I135" i="2"/>
  <c r="I126" i="2"/>
  <c r="I125" i="2"/>
  <c r="I124" i="2"/>
  <c r="I123" i="2"/>
  <c r="I121" i="2"/>
  <c r="I120" i="2"/>
  <c r="I112" i="2"/>
  <c r="I111" i="2" s="1"/>
  <c r="I110" i="2"/>
  <c r="I109" i="2"/>
  <c r="I108" i="2"/>
  <c r="I107" i="2"/>
  <c r="I106" i="2"/>
  <c r="I105" i="2"/>
  <c r="I104" i="2"/>
  <c r="I89" i="2"/>
  <c r="I81" i="2" s="1"/>
  <c r="I88" i="2"/>
  <c r="I80" i="2" s="1"/>
  <c r="I79" i="2" s="1"/>
  <c r="I73" i="2"/>
  <c r="I72" i="2"/>
  <c r="I70" i="2"/>
  <c r="I69" i="2"/>
  <c r="I68" i="2"/>
  <c r="I67" i="2"/>
  <c r="I66" i="2"/>
  <c r="I65" i="2"/>
  <c r="I64" i="2"/>
  <c r="I54" i="2"/>
  <c r="I53" i="2"/>
  <c r="I52" i="2"/>
  <c r="I51" i="2"/>
  <c r="I18" i="2"/>
  <c r="I49" i="2"/>
  <c r="I48" i="2"/>
  <c r="I38" i="2"/>
  <c r="I37" i="2"/>
  <c r="I36" i="2"/>
  <c r="I35" i="2"/>
  <c r="I34" i="2"/>
  <c r="I33" i="2"/>
  <c r="I32" i="2"/>
  <c r="I29" i="2"/>
  <c r="I28" i="2"/>
  <c r="I20" i="2" s="1"/>
  <c r="I27" i="2"/>
  <c r="I19" i="2" s="1"/>
  <c r="I25" i="2"/>
  <c r="I24" i="2"/>
  <c r="I21" i="2" l="1"/>
  <c r="I16" i="2"/>
  <c r="I17" i="2"/>
  <c r="I63" i="2"/>
  <c r="I119" i="2"/>
  <c r="I103" i="2"/>
  <c r="I150" i="2"/>
  <c r="I71" i="2"/>
  <c r="I31" i="2"/>
  <c r="I47" i="2"/>
  <c r="I134" i="2"/>
  <c r="I87" i="2"/>
  <c r="I8" i="2"/>
  <c r="E145" i="2"/>
  <c r="E10" i="2" s="1"/>
  <c r="E162" i="2"/>
  <c r="E146" i="2" s="1"/>
  <c r="E11" i="2" s="1"/>
  <c r="E163" i="2"/>
  <c r="E147" i="2" s="1"/>
  <c r="E12" i="2" s="1"/>
  <c r="E164" i="2"/>
  <c r="E148" i="2" s="1"/>
  <c r="E13" i="2" s="1"/>
  <c r="E165" i="2"/>
  <c r="E149" i="2" s="1"/>
  <c r="E144" i="2"/>
  <c r="E9" i="2" s="1"/>
  <c r="D158" i="2"/>
  <c r="C158" i="2"/>
  <c r="E142" i="2" l="1"/>
  <c r="F164" i="2"/>
  <c r="F163" i="2"/>
  <c r="F162" i="2"/>
  <c r="F144" i="2"/>
  <c r="F9" i="2" s="1"/>
  <c r="F165" i="2"/>
  <c r="E158" i="2"/>
  <c r="G164" i="2" l="1"/>
  <c r="F148" i="2"/>
  <c r="F13" i="2" s="1"/>
  <c r="F145" i="2"/>
  <c r="F10" i="2" s="1"/>
  <c r="G162" i="2"/>
  <c r="F146" i="2"/>
  <c r="F11" i="2" s="1"/>
  <c r="G165" i="2"/>
  <c r="F149" i="2"/>
  <c r="G163" i="2"/>
  <c r="F147" i="2"/>
  <c r="F12" i="2" s="1"/>
  <c r="F158" i="2"/>
  <c r="F142" i="2" l="1"/>
  <c r="H163" i="2"/>
  <c r="H147" i="2" s="1"/>
  <c r="H12" i="2" s="1"/>
  <c r="G147" i="2"/>
  <c r="H145" i="2"/>
  <c r="H10" i="2" s="1"/>
  <c r="G145" i="2"/>
  <c r="H162" i="2"/>
  <c r="H146" i="2" s="1"/>
  <c r="G146" i="2"/>
  <c r="G11" i="2" s="1"/>
  <c r="H165" i="2"/>
  <c r="H149" i="2" s="1"/>
  <c r="G149" i="2"/>
  <c r="G158" i="2"/>
  <c r="G144" i="2"/>
  <c r="G9" i="2" s="1"/>
  <c r="H164" i="2"/>
  <c r="G148" i="2"/>
  <c r="G13" i="2" s="1"/>
  <c r="D30" i="2"/>
  <c r="D22" i="2" s="1"/>
  <c r="E30" i="2"/>
  <c r="E22" i="2" s="1"/>
  <c r="F30" i="2"/>
  <c r="F22" i="2" s="1"/>
  <c r="G30" i="2"/>
  <c r="G22" i="2" s="1"/>
  <c r="H30" i="2"/>
  <c r="H22" i="2" s="1"/>
  <c r="I133" i="2"/>
  <c r="I132" i="2"/>
  <c r="I131" i="2"/>
  <c r="I130" i="2"/>
  <c r="I129" i="2"/>
  <c r="I128" i="2"/>
  <c r="C47" i="2"/>
  <c r="C31" i="2"/>
  <c r="C30" i="2"/>
  <c r="C26" i="2"/>
  <c r="C18" i="2" s="1"/>
  <c r="C22" i="2" l="1"/>
  <c r="C14" i="2" s="1"/>
  <c r="I163" i="2"/>
  <c r="I147" i="2"/>
  <c r="G12" i="2"/>
  <c r="I12" i="2" s="1"/>
  <c r="I146" i="2"/>
  <c r="H11" i="2"/>
  <c r="I11" i="2" s="1"/>
  <c r="G10" i="2"/>
  <c r="D23" i="2"/>
  <c r="D14" i="2"/>
  <c r="C10" i="2"/>
  <c r="H23" i="2"/>
  <c r="H14" i="2"/>
  <c r="G23" i="2"/>
  <c r="G14" i="2"/>
  <c r="F23" i="2"/>
  <c r="F14" i="2"/>
  <c r="E23" i="2"/>
  <c r="E14" i="2"/>
  <c r="G142" i="2"/>
  <c r="I162" i="2"/>
  <c r="I164" i="2"/>
  <c r="H148" i="2"/>
  <c r="I149" i="2"/>
  <c r="H144" i="2"/>
  <c r="H158" i="2"/>
  <c r="I165" i="2"/>
  <c r="I30" i="2"/>
  <c r="I127" i="2"/>
  <c r="C23" i="2"/>
  <c r="I23" i="2" l="1"/>
  <c r="I22" i="2"/>
  <c r="I158" i="2"/>
  <c r="H142" i="2"/>
  <c r="H9" i="2"/>
  <c r="I9" i="2" s="1"/>
  <c r="I148" i="2"/>
  <c r="H13" i="2"/>
  <c r="I13" i="2" s="1"/>
  <c r="F15" i="2"/>
  <c r="F7" i="2"/>
  <c r="H15" i="2"/>
  <c r="C15" i="2"/>
  <c r="G15" i="2"/>
  <c r="G7" i="2"/>
  <c r="D7" i="2"/>
  <c r="D15" i="2"/>
  <c r="E15" i="2"/>
  <c r="E7" i="2"/>
  <c r="I144" i="2"/>
  <c r="I142" i="2" l="1"/>
  <c r="I15" i="2"/>
  <c r="H7" i="2"/>
  <c r="C7" i="2"/>
  <c r="I14" i="2"/>
  <c r="I7" i="2" l="1"/>
  <c r="I55" i="2"/>
</calcChain>
</file>

<file path=xl/sharedStrings.xml><?xml version="1.0" encoding="utf-8"?>
<sst xmlns="http://schemas.openxmlformats.org/spreadsheetml/2006/main" count="571" uniqueCount="243">
  <si>
    <t>всего</t>
  </si>
  <si>
    <t>2025 год</t>
  </si>
  <si>
    <t>2026 год</t>
  </si>
  <si>
    <t>федеральный бюджет</t>
  </si>
  <si>
    <t>бюджет автономного округа</t>
  </si>
  <si>
    <t>местный бюджет</t>
  </si>
  <si>
    <t>средства поселений ***</t>
  </si>
  <si>
    <t>иные источники</t>
  </si>
  <si>
    <t>средства по Соглашениям по передаче полномочий **</t>
  </si>
  <si>
    <t>Таблица 5</t>
  </si>
  <si>
    <t>Федеральный бюджет</t>
  </si>
  <si>
    <t>Бюджет автономного округа</t>
  </si>
  <si>
    <t>Местный бюджет</t>
  </si>
  <si>
    <t>Межбюджетные трансферты поселениям Нефтеюганского района&lt;*&gt;</t>
  </si>
  <si>
    <t>Объем налоговых расходов Нефтеюганского района &lt;**&gt;</t>
  </si>
  <si>
    <t>Средства поселений&lt;***&gt;</t>
  </si>
  <si>
    <t>Иные источники&lt;****&gt;</t>
  </si>
  <si>
    <t>Объем финансового обеспечения по годам реализации, тыс. рублей</t>
  </si>
  <si>
    <t>2027 год</t>
  </si>
  <si>
    <t>2028 год</t>
  </si>
  <si>
    <t>2029 год</t>
  </si>
  <si>
    <t>2030 год</t>
  </si>
  <si>
    <t xml:space="preserve"> Муниципальная программа
"Культурное пространство" (всего), в том числе:</t>
  </si>
  <si>
    <t>3.2. Основное мероприятие «Развитие архивного дела» (всего), в том числе:</t>
  </si>
  <si>
    <t>3.1.Основное мероприятие  «Реализация единой региональной  (государственной) и муниципальной политики в сфере культуры»(всего), в том числе:</t>
  </si>
  <si>
    <t>Подпрограмма III «Совершенствование системы управления в сфере культуры и архивного дела»(всего), в том числе:</t>
  </si>
  <si>
    <t>Подпрограмма II «Укрепление единого культурного пространства в Нефтеюганском районе. Поддержка творческих инициатив, способствующих самореализации граждан.»(всего), в том числе:</t>
  </si>
  <si>
    <t>1.4.Основное мероприятие «Укрепление материально-технической базы учреждений культуры» (всего), в том числе:</t>
  </si>
  <si>
    <t>Подпрограмма I «Обеспечение прав граждан на доступ к объектам сферы культуры и информационным ресурсам», (всего), в том числе:</t>
  </si>
  <si>
    <t xml:space="preserve">Наименование муниципальной программы, структурного элемента / источник финансового обеспечения </t>
  </si>
  <si>
    <t>5. Финансовое обеспечение муниципальной программы</t>
  </si>
  <si>
    <t xml:space="preserve">Наименование показателя </t>
  </si>
  <si>
    <t>2025 г.</t>
  </si>
  <si>
    <t>2026 г.</t>
  </si>
  <si>
    <t>1.</t>
  </si>
  <si>
    <t>2.</t>
  </si>
  <si>
    <t>3.</t>
  </si>
  <si>
    <t>4.</t>
  </si>
  <si>
    <t>5.</t>
  </si>
  <si>
    <t>6.</t>
  </si>
  <si>
    <t>7.</t>
  </si>
  <si>
    <t>»</t>
  </si>
  <si>
    <t>Показатели муниципальной программы</t>
  </si>
  <si>
    <t xml:space="preserve">Уровень показателя </t>
  </si>
  <si>
    <t>Единица измерения (по ОКЕИ)</t>
  </si>
  <si>
    <t>значение</t>
  </si>
  <si>
    <t>год</t>
  </si>
  <si>
    <t>Базовое значение</t>
  </si>
  <si>
    <t xml:space="preserve">Значение показателя по годам  </t>
  </si>
  <si>
    <t>2027 г.</t>
  </si>
  <si>
    <t>2028 г.</t>
  </si>
  <si>
    <t>2029 г.</t>
  </si>
  <si>
    <t>2030 г.</t>
  </si>
  <si>
    <t>Количество созданных (реконструированных) и отремонтированных объектов организаций культуры, (нарастающим итогом)</t>
  </si>
  <si>
    <t xml:space="preserve">единиц </t>
  </si>
  <si>
    <t>Количество организаций культуры, получивших современное оборудование, (нарастающим итогом)</t>
  </si>
  <si>
    <t>Количество обращений к цифровым ресурсам культуры, (ежегодно)</t>
  </si>
  <si>
    <t>человек</t>
  </si>
  <si>
    <t>Количество некоммерческих организаций (в том числе социально ориентированных некоммерческих организаций),осуществляющих деятельность в сфере культуры, получивших поддержку в рамках реализации мероприятий муниципальной программы, (ежегодно)</t>
  </si>
  <si>
    <t>единиц</t>
  </si>
  <si>
    <t>Количество волонтеров, вовлеченных в программу «Волонтеры культуры», (нарастающим итогом)</t>
  </si>
  <si>
    <t>единиц хранения</t>
  </si>
  <si>
    <t>Количество архивных дел особо ценных и наиболее востребованных, включая аудио и видео, переведенных в электронный вид, хранящихся в архиве Нефтеюганского района, (ежегодно)</t>
  </si>
  <si>
    <t>тыс. единиц</t>
  </si>
  <si>
    <t>Число посещений культурных мероприятий</t>
  </si>
  <si>
    <t>Указ Президента Российской Федерации от 04.02.2021 № 68 "Об оценке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Федерации"</t>
  </si>
  <si>
    <t>Документ</t>
  </si>
  <si>
    <t>Ответственный за достижение показателя</t>
  </si>
  <si>
    <t>Связь с показателями национальной цели</t>
  </si>
  <si>
    <t>Департамент культуры и спорта Нефтеюганского района</t>
  </si>
  <si>
    <t>Увеличение числа посещений культурных мероприятий в 3 раза по сравнению с показателем 2019 года</t>
  </si>
  <si>
    <t>ГП*</t>
  </si>
  <si>
    <t>МП</t>
  </si>
  <si>
    <t>Цель  муниципальной программы:  «Реализация стратегической роли культуры, как важнейшего фактора и гаранта роста качества жизни и гармонизации общественных отношений, через укрепление единого культурного пространства, российской гражданской идентичности на основе духовно-нравственных и культурных ценностей народов, проживающих на территории Нефтеюганского района».</t>
  </si>
  <si>
    <t>4. Структура муниципальной программы</t>
  </si>
  <si>
    <t>1.1.</t>
  </si>
  <si>
    <t>Задачи структурного элемента</t>
  </si>
  <si>
    <t>Связь с показателям</t>
  </si>
  <si>
    <t>Краткое описание ожидаемых эффектов от реализации задачи структурного элемента</t>
  </si>
  <si>
    <t xml:space="preserve"> № п/п</t>
  </si>
  <si>
    <t>1.1.1.</t>
  </si>
  <si>
    <t>Задача 1. «Совершенствование и формирование современного имущественного комплекса учреждений и организаций культуры»</t>
  </si>
  <si>
    <t>Срок реализации (2023-2026 годы)</t>
  </si>
  <si>
    <t>2.1.</t>
  </si>
  <si>
    <t>Срок реализации  (2022-2029 годы)</t>
  </si>
  <si>
    <t>2.1.1.</t>
  </si>
  <si>
    <t>Срок реализации  (2022-2025 годы)</t>
  </si>
  <si>
    <t>3.1.1.</t>
  </si>
  <si>
    <t xml:space="preserve">Департамент культуры и спорта Нефтеюганского района </t>
  </si>
  <si>
    <t xml:space="preserve">Ответственный за реализацию - Департамент культуры и спорта Нефтеюганского района </t>
  </si>
  <si>
    <t>Муниципальный проект Нефтеюганского района «Сельский дом культуры-библиотека в сп.Куть-Ях»
Михалев Владлен Геннадьевич</t>
  </si>
  <si>
    <t>Муниципальный проект Нефтеюганского района «Культурно-образовательный комплекс в пгт. Пойковский (1 очередь)»
Михалев Владлен Геннадьевич</t>
  </si>
  <si>
    <t>Муниципальный проект Нефтеюганского района «Мультиформатный культурно-образовательный проект «Культурное наследие» 
Михалев Владлен Геннадьевич</t>
  </si>
  <si>
    <t>3.1.</t>
  </si>
  <si>
    <t>Задача 2. «Приобщение наибольшего количества жителей к постижению различных видов искусств, культурных ценностей, к творческой самореализации; формирование единого культурного и информационного пространства знаний»</t>
  </si>
  <si>
    <t xml:space="preserve">Сохранение ценностных ориентаций культуры и искусства, высоких нравственных идеалов, норм и культурных традиций в интересах жителей Нефтеюганского района. Выявление художественно одаренных детей и молодежи, а также обеспечение соответствующих условий для их образования и творческого развития. 
</t>
  </si>
  <si>
    <t>Повышение интереса и активности населения к творческой и личностной самореализации, посредством участия в культурном досуге, организованном на базе объекта культурно-досугового типа.
Предоставление дополнительных услуг сферы культуры детям и молодежи, через деятельность студий и клубных формирований, ориентированных на современные технологические тенденции в сфере культуры.</t>
  </si>
  <si>
    <t>1.Число посещений культурных мероприятий</t>
  </si>
  <si>
    <t>2. Количество созданных (реконструированных) и отремонтированных объектов организаций культуры,
3. Количество организаций культуры, получивших современное оборудование.</t>
  </si>
  <si>
    <t>1.Число посещений культурных мероприятий,
2. Количество созданных (реконструированных) и отремонтированных объектов организаций культуры,
3. Количество организаций культуры, получивших современное оборудование.</t>
  </si>
  <si>
    <t>Комплекс процессных мероприятий - «Укрепление материально-технической базы учреждений культуры»</t>
  </si>
  <si>
    <t>-</t>
  </si>
  <si>
    <t xml:space="preserve">Подпрограмма II «Укрепление единого культурного пространства в Нефтеюганском районе. Поддержка творческих инициатив, способствующих самореализации граждан.» </t>
  </si>
  <si>
    <t xml:space="preserve">Комплекс процессных мероприятий - «Поддержка одаренных детей и молодежи, развитие художественного образования» </t>
  </si>
  <si>
    <t xml:space="preserve">Комплекс процессных мероприятий - «Стимулирование культурного разнообразия в Нефтеюганском районе, в том числе популяризация народных художественных промыслов и ремесел» </t>
  </si>
  <si>
    <t>Комплекс процессных мероприятий - «Оказание информационно-консультационной и имущественной поддержки (в части предоставления безвозмездно и на краткосрочной основе нежилых помещений), некоммерческим организациям (в том числе социально ориентированным некоммерческим организациям), осуществляющим деятельность в сфере культуры»</t>
  </si>
  <si>
    <t xml:space="preserve">Комплекс процессных мероприятий - «Развитие библиотечного дела» </t>
  </si>
  <si>
    <t>Комплекс процессных мероприятий -«Развитие музейного дела»</t>
  </si>
  <si>
    <t>Комплекс процессных мероприятий - «Реализация единой региональной  (государственной) и муниципальной политики в сфере культуры»</t>
  </si>
  <si>
    <t>Комплекс процессных мероприятий - «Поддержка добровольческих (волонтерских) объединений в сельской местности, в том числе по реализации социокультурных проектов»</t>
  </si>
  <si>
    <t xml:space="preserve">Комплекс процессных мероприятий - «Развитие архивного дела» </t>
  </si>
  <si>
    <t>Администрация Нефтеюганского района (отдел по делам архивов)</t>
  </si>
  <si>
    <t>Задача 3. «Создание необходимых условий для устойчивого развития сферы культуры, путем совершенствования материально-технического и информационного обеспечения, организационных, экономических и правовых механизмов развития культуры»</t>
  </si>
  <si>
    <t>Организация тренингов, мастер - классов, проведение ежегодного районного конкурса волонтеров культуры "ДоброТвОрец: Действуй-Твори-Объединяй" направленных на развитие и поддержку добровольчества (волонтерства)</t>
  </si>
  <si>
    <t>Реализация мероприятий по организации деятельности муниципального музея.</t>
  </si>
  <si>
    <t xml:space="preserve">Реализация мероприятий по организации деятельности поселенческих библиотек </t>
  </si>
  <si>
    <t>Реализация мероприятий на безвозмездной основе некоммерческим организациям (в том числе социально ориентированным некоммерческим организациям), не являющимся государственными (муниципальными) учреждениями, осуществляющим деятельность в сфере культуры</t>
  </si>
  <si>
    <t>Обеспечениюе деятельности учреждения культурно-досугового типа, развитие народного творчества и традиционной культуры, трансляция знаний о народных художественных промыслах и ремеслах.</t>
  </si>
  <si>
    <t>Организация деятельности образовательных учреждений сферы культуры. Выявление, поддержка и сопровождение одаренных детей и их дальнейшего развития.</t>
  </si>
  <si>
    <t xml:space="preserve">Развитие и  модернизация материально-технической базы учреждений, 
</t>
  </si>
  <si>
    <t>Реализация эффективной и качественной культурной политики на территории городского поселения Пойковский. Внедрения новых, востребованных технологий в сфере культуры для обеспечения культурно-досуговой деятельности для жителей Нефтеюганского района.</t>
  </si>
  <si>
    <t>1.Число посещений культурных мероприятий,
4. Количество обращений к цифровым ресурсам культуры</t>
  </si>
  <si>
    <t xml:space="preserve">Обеспечение деятельности и создание условий для предоставления муниципальных услуг (работ), оказываемых  отделом по делам архивов.
</t>
  </si>
  <si>
    <t>Обеспечение  деятельности  Департамента культуры и спорта Нефтеюганского района и подведомственных департаменту учреждений</t>
  </si>
  <si>
    <t>2.2.</t>
  </si>
  <si>
    <t>1.2.</t>
  </si>
  <si>
    <t>1.2.1.</t>
  </si>
  <si>
    <t>1.3.</t>
  </si>
  <si>
    <t>1.3.1.</t>
  </si>
  <si>
    <t>1.4.</t>
  </si>
  <si>
    <t>1.4.1.</t>
  </si>
  <si>
    <t>2.3.</t>
  </si>
  <si>
    <t>2.4.</t>
  </si>
  <si>
    <t>2.4.1.</t>
  </si>
  <si>
    <t>2.5.</t>
  </si>
  <si>
    <t>2.5.1.</t>
  </si>
  <si>
    <t>2.6.</t>
  </si>
  <si>
    <t>2.6.1.</t>
  </si>
  <si>
    <t>2.7.</t>
  </si>
  <si>
    <t>2.7.1.</t>
  </si>
  <si>
    <t>Подпрограмма 1 «Обеспечение прав граждан на доступ к объектам сферы культуры и информационным ресурсам»</t>
  </si>
  <si>
    <t>Подпрограмма III «Совершенствование системы управления в сфере культуры и архивного дела»</t>
  </si>
  <si>
    <t>3.2.</t>
  </si>
  <si>
    <t>3.2.2.</t>
  </si>
  <si>
    <t>3. Помесячный план достижения показателей муниципальной программы в 2025 году</t>
  </si>
  <si>
    <t xml:space="preserve">Цели/показатели муниципальной программы </t>
  </si>
  <si>
    <t>Плановые значения по кварталам/месяцам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</si>
  <si>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</si>
  <si>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</si>
  <si>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</si>
  <si>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</si>
  <si>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</si>
  <si>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</si>
  <si>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</si>
  <si>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</si>
  <si>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</si>
  <si>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</si>
  <si>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</si>
  <si>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На конец
2025 года</t>
  </si>
  <si>
    <t xml:space="preserve">Департамент культуры и спорта Нефтеюганского района
Департамент строительства и жилищно-коммунального комплекса Нефтеюганского района </t>
  </si>
  <si>
    <t xml:space="preserve">Департамент культуры и спорта Нефтеюганского района
</t>
  </si>
  <si>
    <t>Постановление Правительства РФ от 15.04.2014 N 317  "Об утверждении государственной программы Российской Федерации "Развитие культуры"</t>
  </si>
  <si>
    <t>Постановление Правительства РФ от 15.04.2014 N 317  "Об утверждении государственной программы Российской Федерации "Развитие культуры", 
государственная программа Ханты-Мансийского автономного округа - Югры от 10.11.2023 №548-п</t>
  </si>
  <si>
    <t>Увеличение доли граждан, занимающихся волонтерской (добровольческой) деятельностью или вовлеченных в деятельность волонтерских (добровольческих) организаций, до 15 процентов</t>
  </si>
  <si>
    <t>Увеличение числа посещений культурных мероприятий в 3 раза по сравнению с показателем 2019 года,
Число обращений к цифровым рессурсам в сфере культуры</t>
  </si>
  <si>
    <t>7. Количество волонтеров, вовлеченных в программу «Волонтеры культуры»</t>
  </si>
  <si>
    <t xml:space="preserve">№ </t>
  </si>
  <si>
    <t xml:space="preserve">Наименование объекта </t>
  </si>
  <si>
    <t>Мощность</t>
  </si>
  <si>
    <t>Срок строительства, проектирования (характер работ)</t>
  </si>
  <si>
    <t xml:space="preserve"> Стоимость объекта в ценах соответствующих лет с учетом периода реализации проекта (планируемый объем инвестиций)</t>
  </si>
  <si>
    <t>Источник финансирования</t>
  </si>
  <si>
    <t>Механизм реализации</t>
  </si>
  <si>
    <t>Заказчик по строительству (приобретению)</t>
  </si>
  <si>
    <t>Всего:</t>
  </si>
  <si>
    <t>Культурно-образовательный комплекс в пгт. Пойковский (1 очередь)</t>
  </si>
  <si>
    <t xml:space="preserve"> 298 мест              </t>
  </si>
  <si>
    <t>Перечень создаваемых объектов на 2025 год и на плановый период  2026-2030 годов, включая приобретение объектов недвижимого имущества, объектов, создаваемых в соответствии с соглашениями о государственно-частном партнёрстве, муниципально-частном партнёрстве и концессионными  соглашениями</t>
  </si>
  <si>
    <t>Остаток стоимости на 01.01.2025</t>
  </si>
  <si>
    <t>Инвестиции (тыс.рублей)</t>
  </si>
  <si>
    <t>В период реализации программы 
2029- 2030гг</t>
  </si>
  <si>
    <t xml:space="preserve">170 /17 000 </t>
  </si>
  <si>
    <t xml:space="preserve">Сельский дом культуры-библиотека в сп.Куть-Ях </t>
  </si>
  <si>
    <t>Межбюджетные трансферты поселениям Нефтеюганского района</t>
  </si>
  <si>
    <t xml:space="preserve">Объем налоговых расходов Нефтеюганского района </t>
  </si>
  <si>
    <t>Средства поселений</t>
  </si>
  <si>
    <t>Иные источники</t>
  </si>
  <si>
    <t>ВДЛ
ГП
МП</t>
  </si>
  <si>
    <t xml:space="preserve">МП
</t>
  </si>
  <si>
    <t xml:space="preserve">ГП
МП
</t>
  </si>
  <si>
    <t xml:space="preserve">Ответственный исполнитель / соисполнители </t>
  </si>
  <si>
    <t>Бюджет автономного округа, всего</t>
  </si>
  <si>
    <t>Местный бюджет (всего), всего</t>
  </si>
  <si>
    <t>Межбюджетные трансферты поселениям Нефтеюганского района, всего</t>
  </si>
  <si>
    <t>Объем налоговых расходов Нефтеюганского района, всего</t>
  </si>
  <si>
    <t>Средства поселений, всего</t>
  </si>
  <si>
    <t>Иные источники, всего</t>
  </si>
  <si>
    <t>Департамент культуры и спорта Нефтеюганского района/ Администрация Нефтеюганского района (Управляюший делами)</t>
  </si>
  <si>
    <t>Администрация Нефтеюганского района (Управляюший делами)</t>
  </si>
  <si>
    <t>Проект Нефтеюганского района «Ремонт объекта «Дом культуры «Гармония» в п. Юганская Обь (24.06.2024-31.10.2026)</t>
  </si>
  <si>
    <t>Срок реализации  (2024-2026 годы)</t>
  </si>
  <si>
    <t>Создание до конца 2026 года, путем проведения ремонтных работ в здании Дома культуры «Гармония», условий для безопасного и  комфортного пребывания жителей п. Юганская Обь.</t>
  </si>
  <si>
    <t>2.3.1.</t>
  </si>
  <si>
    <t>2.2.2.</t>
  </si>
  <si>
    <t xml:space="preserve">Ответственный за реализацию - Департамент культуры и спорта Нефтеюганского района/Администрация Нефтеюганского района (Управляющий делами) </t>
  </si>
  <si>
    <t xml:space="preserve">Ответственный за реализацию - Департамент культуры и спорта Нефтеюганского района/Департамент строительства и жилищно-коммунального комплекса Нефтеюганского района </t>
  </si>
  <si>
    <t>ГП
МП</t>
  </si>
  <si>
    <t>5. Количество некоммерческих организаций (в том числе социально ориентированных некоммерческих организаций),осуществляющих деятельность в сфере культуры, получивших поддержку в рамках реализации мероприятий муниципальной программы.</t>
  </si>
  <si>
    <t>7.Количество архивных дел особо ценных и наиболее востребованных, включая аудио и видео, переведенных в электронный вид, хранящихся в архиве Нефтеюганского района</t>
  </si>
  <si>
    <t>№ п/п</t>
  </si>
  <si>
    <t>I. Объекты, создаваемые в 2025 финансовом году и плановом периоде 2026 - 2030 годов, включая приобретение объектов недвижимого имущества, объектов, создаваемых в соответствии с соглашениями о государственно-частном партнёрстве, муниципально-частном партнёрстве и концессионными соглашениями</t>
  </si>
  <si>
    <t xml:space="preserve">прямые инвестициии </t>
  </si>
  <si>
    <t>6. Реестр документов, входящих в состав муниципальной программы</t>
  </si>
  <si>
    <t>Тип документа</t>
  </si>
  <si>
    <t>Вид документа</t>
  </si>
  <si>
    <t>Наименование документа</t>
  </si>
  <si>
    <t>Реквизиты</t>
  </si>
  <si>
    <t>Разработчик</t>
  </si>
  <si>
    <t>Гиперссылка на текст документа</t>
  </si>
  <si>
    <t>2027-2029 (разработка проектно-сметной документации)</t>
  </si>
  <si>
    <t>2023-2026 (разработка проектно-сметной документации, строительство объекта)</t>
  </si>
  <si>
    <t>Паспорт муниципальной программы</t>
  </si>
  <si>
    <t>Постановление администрации Нефтеюганского района</t>
  </si>
  <si>
    <t>"О муниципальной программе Нефтеюганского района "Культурное пространство"</t>
  </si>
  <si>
    <t>Муниципальная программа «Культурное пространство»</t>
  </si>
  <si>
    <t>Методика расчета
значений целевых показателей муниципальной программы
Нефтеюганского района «Культурное пространство»</t>
  </si>
  <si>
    <t xml:space="preserve">от 30.09.2015 № 1809-па </t>
  </si>
  <si>
    <t xml:space="preserve">Постановление администрации Нефтеюганского района  </t>
  </si>
  <si>
    <t>«О порядке формирования муниципального задания на оказание муниципальных услуг (выполнение работ) муниципальными учреждениями Нефтеюганского района и финансовом обеспечении его выполнения».</t>
  </si>
  <si>
    <t>Помесячный план достижения показателей муниципальной программы в 2025 году</t>
  </si>
  <si>
    <t>Структура муниципальной программы</t>
  </si>
  <si>
    <t xml:space="preserve"> Финансовое обеспечение муниципальной программы</t>
  </si>
  <si>
    <t xml:space="preserve">1. Структурный элемент «Укрепление материально-технической базы учреждений культуры»,
2. Структурный элемент «Поддержка одаренных детей и молодежи, развитие художественного образования»,
3. Структурный элемент «Стимулирование культурного разнообразия в Нефтеюганском районе, в том числе популяризация народных художественных промыслов и ремесел»,
4. Структурный элемент  «Развитие библиотечного дела»,
5. Структурный элемент«Поддержка добровольческих (волонтерских) объединений в сельской местности, в том числе по реализации социокультурных проектов».
   </t>
  </si>
  <si>
    <t>2.1.Проект Нефтеюганского района «Мультиформатный культурно-образовательный проект  «Культурное наследие» (всего), в том числе:</t>
  </si>
  <si>
    <t>2.2. Основное мероприятие «Поддержка одаренных детей и молодежи, развитие художественного образования»(всего), в том числе:</t>
  </si>
  <si>
    <t>2.3. Основное мероприятие «Стимулирование культурного разнообразия в Нефтеюганском районе, в том числе популяризация народных художественных промыслов и ремесел» (всего), в том числе:</t>
  </si>
  <si>
    <t>2.4. Основное мероприятие   «Оказание информационно-консультационной и имущественной поддержки (в части предоставления безвозмездно и на краткосрочной основе нежилых помещений), некоммерческим организациям (в том числе социально ориентированным некоммерческим организациям), осуществляющим деятельность в сфере культуры» (всего), в том числе:</t>
  </si>
  <si>
    <t>2.5.Основное мероприятие  «Развитие библиотечного дела»(всего), в том числе:</t>
  </si>
  <si>
    <t>2.6.Основное мероприятие  «Развитие музейного дела»(всего), в том числе:</t>
  </si>
  <si>
    <t>2.7. Основное мероприятие  «Поддержка добровольческих (волонтерских) объединений в сельской местности, в том числе по реализации социокультурных проектов» (всего), в том числе:</t>
  </si>
  <si>
    <t>1.1.Проект Нефтеюганского района  «Культурно-образовательный комплекс в пгт. Пойковский (1 очередь)» (всего), в том числе:</t>
  </si>
  <si>
    <t>1.2.Проект Нефтеюганского района  «Сельский Дом культуры/библиотека в сп.Куть-Ях»(всего), в том числе:</t>
  </si>
  <si>
    <t xml:space="preserve">1.3.Проект Нефтеюганского района «Ремонт объекта «Дом культуры «Гармония» в п. Юганская Обь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</si>
</sst>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000\ _₽_-;\-* #,##0.00000\ _₽_-;_-* &quot;-&quot;??\ _₽_-;_-@_-"/>
    <numFmt numFmtId="166" formatCode="_-* #,##0.00000\ _₽_-;\-* #,##0.00000\ _₽_-;_-* &quot;-&quot;?????\ _₽_-;_-@_-"/>
    <numFmt numFmtId="167" formatCode="0.000"/>
    <numFmt numFmtId="168" formatCode="0.000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8"/>
      <name val="Calibri"/>
      <family val="2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22"/>
      <color rgb="FF0000FF"/>
      <name val="Calibri"/>
      <family val="2"/>
      <scheme val="minor"/>
    </font>
    <font>
      <sz val="14"/>
      <color rgb="FF0000FF"/>
      <name val="Calibri"/>
      <family val="2"/>
      <scheme val="minor"/>
    </font>
    <font>
      <sz val="18"/>
      <color rgb="FF000000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6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1" fillId="0" borderId="0"/>
    <xf numFmtId="0" fontId="25" fillId="0" borderId="0" applyNumberFormat="0" applyFill="0" applyBorder="0" applyAlignment="0" applyProtection="0"/>
  </cellStyleXfs>
  <cellXfs count="199">
    <xf numFmtId="0" fontId="0" fillId="0" borderId="0" xfId="0"/>
    <xf numFmtId="0" fontId="3" fillId="2" borderId="0" xfId="1" applyFill="1"/>
    <xf numFmtId="0" fontId="9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/>
    </xf>
    <xf numFmtId="0" fontId="11" fillId="2" borderId="0" xfId="1" applyFont="1" applyFill="1"/>
    <xf numFmtId="0" fontId="12" fillId="2" borderId="1" xfId="1" applyFont="1" applyFill="1" applyBorder="1" applyAlignment="1">
      <alignment horizontal="left" vertical="center" wrapText="1"/>
    </xf>
    <xf numFmtId="165" fontId="12" fillId="2" borderId="1" xfId="2" applyNumberFormat="1" applyFont="1" applyFill="1" applyBorder="1" applyAlignment="1">
      <alignment horizontal="justify" vertical="center"/>
    </xf>
    <xf numFmtId="0" fontId="10" fillId="2" borderId="1" xfId="1" applyFont="1" applyFill="1" applyBorder="1" applyAlignment="1">
      <alignment horizontal="left" vertical="center" wrapText="1"/>
    </xf>
    <xf numFmtId="165" fontId="10" fillId="2" borderId="1" xfId="2" applyNumberFormat="1" applyFont="1" applyFill="1" applyBorder="1" applyAlignment="1">
      <alignment horizontal="justify" vertical="center"/>
    </xf>
    <xf numFmtId="0" fontId="4" fillId="0" borderId="0" xfId="1" applyFont="1"/>
    <xf numFmtId="0" fontId="3" fillId="0" borderId="0" xfId="1"/>
    <xf numFmtId="166" fontId="10" fillId="2" borderId="1" xfId="2" applyNumberFormat="1" applyFont="1" applyFill="1" applyBorder="1" applyAlignment="1">
      <alignment horizontal="center" vertical="center" wrapText="1"/>
    </xf>
    <xf numFmtId="167" fontId="3" fillId="0" borderId="0" xfId="1" applyNumberFormat="1"/>
    <xf numFmtId="166" fontId="3" fillId="0" borderId="0" xfId="1" applyNumberFormat="1"/>
    <xf numFmtId="166" fontId="4" fillId="2" borderId="0" xfId="1" applyNumberFormat="1" applyFont="1" applyFill="1"/>
    <xf numFmtId="0" fontId="4" fillId="2" borderId="0" xfId="1" applyFont="1" applyFill="1"/>
    <xf numFmtId="0" fontId="3" fillId="0" borderId="3" xfId="1" applyBorder="1"/>
    <xf numFmtId="0" fontId="5" fillId="0" borderId="0" xfId="1" applyFont="1"/>
    <xf numFmtId="166" fontId="4" fillId="0" borderId="0" xfId="1" applyNumberFormat="1" applyFont="1"/>
    <xf numFmtId="166" fontId="12" fillId="2" borderId="1" xfId="2" applyNumberFormat="1" applyFont="1" applyFill="1" applyBorder="1" applyAlignment="1">
      <alignment horizontal="justify"/>
    </xf>
    <xf numFmtId="166" fontId="10" fillId="2" borderId="1" xfId="2" applyNumberFormat="1" applyFont="1" applyFill="1" applyBorder="1" applyAlignment="1">
      <alignment horizontal="justify"/>
    </xf>
    <xf numFmtId="165" fontId="10" fillId="2" borderId="0" xfId="2" applyNumberFormat="1" applyFont="1" applyFill="1" applyBorder="1" applyAlignment="1">
      <alignment horizontal="justify" vertical="center"/>
    </xf>
    <xf numFmtId="166" fontId="12" fillId="2" borderId="1" xfId="2" applyNumberFormat="1" applyFont="1" applyFill="1" applyBorder="1" applyAlignment="1">
      <alignment horizontal="justify" vertical="center"/>
    </xf>
    <xf numFmtId="166" fontId="3" fillId="2" borderId="0" xfId="1" applyNumberFormat="1" applyFill="1"/>
    <xf numFmtId="166" fontId="10" fillId="2" borderId="1" xfId="2" applyNumberFormat="1" applyFont="1" applyFill="1" applyBorder="1" applyAlignment="1">
      <alignment horizontal="justify" vertical="center"/>
    </xf>
    <xf numFmtId="166" fontId="0" fillId="2" borderId="0" xfId="1" applyNumberFormat="1" applyFont="1" applyFill="1"/>
    <xf numFmtId="166" fontId="10" fillId="2" borderId="1" xfId="1" applyNumberFormat="1" applyFont="1" applyFill="1" applyBorder="1" applyAlignment="1">
      <alignment horizontal="left" vertical="center" wrapText="1"/>
    </xf>
    <xf numFmtId="0" fontId="14" fillId="2" borderId="1" xfId="1" applyFont="1" applyFill="1" applyBorder="1" applyAlignment="1">
      <alignment horizontal="left" vertical="center" wrapText="1"/>
    </xf>
    <xf numFmtId="0" fontId="14" fillId="2" borderId="2" xfId="1" applyFont="1" applyFill="1" applyBorder="1" applyAlignment="1">
      <alignment horizontal="left" vertical="center" wrapText="1"/>
    </xf>
    <xf numFmtId="0" fontId="14" fillId="0" borderId="1" xfId="0" applyFont="1" applyBorder="1" applyAlignment="1">
      <alignment vertical="center" wrapText="1"/>
    </xf>
    <xf numFmtId="166" fontId="12" fillId="2" borderId="1" xfId="1" applyNumberFormat="1" applyFont="1" applyFill="1" applyBorder="1" applyAlignment="1">
      <alignment horizontal="left" vertical="center" wrapText="1"/>
    </xf>
    <xf numFmtId="166" fontId="12" fillId="2" borderId="1" xfId="1" applyNumberFormat="1" applyFont="1" applyFill="1" applyBorder="1" applyAlignment="1">
      <alignment horizontal="left" wrapText="1"/>
    </xf>
    <xf numFmtId="166" fontId="10" fillId="2" borderId="1" xfId="1" applyNumberFormat="1" applyFont="1" applyFill="1" applyBorder="1" applyAlignment="1">
      <alignment horizontal="left" wrapText="1"/>
    </xf>
    <xf numFmtId="0" fontId="12" fillId="3" borderId="1" xfId="1" applyFont="1" applyFill="1" applyBorder="1" applyAlignment="1">
      <alignment horizontal="left" vertical="center" wrapText="1"/>
    </xf>
    <xf numFmtId="166" fontId="12" fillId="3" borderId="1" xfId="1" applyNumberFormat="1" applyFont="1" applyFill="1" applyBorder="1" applyAlignment="1">
      <alignment horizontal="left" vertical="center" wrapText="1"/>
    </xf>
    <xf numFmtId="166" fontId="12" fillId="3" borderId="1" xfId="2" applyNumberFormat="1" applyFont="1" applyFill="1" applyBorder="1" applyAlignment="1">
      <alignment horizontal="justify" vertical="center"/>
    </xf>
    <xf numFmtId="165" fontId="12" fillId="3" borderId="1" xfId="2" applyNumberFormat="1" applyFont="1" applyFill="1" applyBorder="1" applyAlignment="1">
      <alignment horizontal="justify" vertical="center"/>
    </xf>
    <xf numFmtId="0" fontId="15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15" fillId="0" borderId="0" xfId="0" applyFont="1" applyAlignment="1">
      <alignment horizontal="justify" vertical="center"/>
    </xf>
    <xf numFmtId="0" fontId="9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6" fillId="0" borderId="0" xfId="0" applyFont="1" applyAlignment="1">
      <alignment horizontal="justify" vertical="center"/>
    </xf>
    <xf numFmtId="0" fontId="15" fillId="0" borderId="0" xfId="0" applyFont="1"/>
    <xf numFmtId="0" fontId="9" fillId="0" borderId="4" xfId="0" applyFont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5" fillId="0" borderId="0" xfId="0" applyFont="1" applyBorder="1" applyAlignment="1">
      <alignment vertical="center"/>
    </xf>
    <xf numFmtId="0" fontId="15" fillId="0" borderId="1" xfId="0" applyFont="1" applyBorder="1"/>
    <xf numFmtId="0" fontId="15" fillId="0" borderId="0" xfId="0" applyFont="1" applyAlignment="1">
      <alignment horizontal="center" vertical="center" wrapText="1"/>
    </xf>
    <xf numFmtId="0" fontId="15" fillId="0" borderId="0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top" wrapText="1"/>
    </xf>
    <xf numFmtId="0" fontId="18" fillId="0" borderId="0" xfId="0" applyFont="1"/>
    <xf numFmtId="0" fontId="1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center" wrapText="1"/>
    </xf>
    <xf numFmtId="0" fontId="15" fillId="0" borderId="0" xfId="0" applyFont="1" applyAlignment="1"/>
    <xf numFmtId="49" fontId="10" fillId="2" borderId="1" xfId="1" applyNumberFormat="1" applyFont="1" applyFill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5" fillId="0" borderId="0" xfId="0" applyFont="1"/>
    <xf numFmtId="0" fontId="10" fillId="0" borderId="0" xfId="0" applyFont="1" applyAlignment="1">
      <alignment horizontal="justify" vertical="center"/>
    </xf>
    <xf numFmtId="164" fontId="12" fillId="2" borderId="1" xfId="2" applyFont="1" applyFill="1" applyBorder="1" applyAlignment="1">
      <alignment horizontal="left" vertical="center" wrapText="1"/>
    </xf>
    <xf numFmtId="166" fontId="19" fillId="0" borderId="1" xfId="0" applyNumberFormat="1" applyFont="1" applyBorder="1" applyAlignment="1">
      <alignment horizontal="right" vertical="center" wrapText="1"/>
    </xf>
    <xf numFmtId="164" fontId="10" fillId="2" borderId="1" xfId="2" applyFont="1" applyFill="1" applyBorder="1" applyAlignment="1">
      <alignment horizontal="left" vertical="center" wrapText="1"/>
    </xf>
    <xf numFmtId="166" fontId="9" fillId="0" borderId="1" xfId="0" applyNumberFormat="1" applyFont="1" applyBorder="1" applyAlignment="1">
      <alignment horizontal="right" vertical="center" wrapText="1"/>
    </xf>
    <xf numFmtId="166" fontId="10" fillId="0" borderId="1" xfId="0" applyNumberFormat="1" applyFont="1" applyBorder="1" applyAlignment="1">
      <alignment horizontal="right" vertical="center" wrapText="1"/>
    </xf>
    <xf numFmtId="166" fontId="12" fillId="2" borderId="1" xfId="2" applyNumberFormat="1" applyFont="1" applyFill="1" applyBorder="1" applyAlignment="1">
      <alignment horizontal="right" vertical="center" wrapText="1"/>
    </xf>
    <xf numFmtId="168" fontId="0" fillId="0" borderId="0" xfId="0" applyNumberFormat="1"/>
    <xf numFmtId="166" fontId="10" fillId="2" borderId="1" xfId="2" applyNumberFormat="1" applyFont="1" applyFill="1" applyBorder="1" applyAlignment="1">
      <alignment horizontal="right" vertical="center" wrapText="1"/>
    </xf>
    <xf numFmtId="0" fontId="20" fillId="0" borderId="0" xfId="0" applyFont="1"/>
    <xf numFmtId="0" fontId="21" fillId="0" borderId="0" xfId="0" applyFont="1"/>
    <xf numFmtId="166" fontId="0" fillId="0" borderId="0" xfId="0" applyNumberFormat="1"/>
    <xf numFmtId="0" fontId="10" fillId="0" borderId="6" xfId="0" applyFont="1" applyBorder="1" applyAlignment="1">
      <alignment horizontal="center" vertical="center" wrapText="1"/>
    </xf>
    <xf numFmtId="166" fontId="9" fillId="0" borderId="6" xfId="0" applyNumberFormat="1" applyFont="1" applyBorder="1" applyAlignment="1">
      <alignment horizontal="right" vertical="center" wrapText="1"/>
    </xf>
    <xf numFmtId="166" fontId="10" fillId="2" borderId="6" xfId="2" applyNumberFormat="1" applyFont="1" applyFill="1" applyBorder="1" applyAlignment="1">
      <alignment horizontal="right" vertical="center" wrapText="1"/>
    </xf>
    <xf numFmtId="166" fontId="12" fillId="2" borderId="6" xfId="2" applyNumberFormat="1" applyFont="1" applyFill="1" applyBorder="1" applyAlignment="1">
      <alignment horizontal="right" vertical="center" wrapText="1"/>
    </xf>
    <xf numFmtId="164" fontId="10" fillId="2" borderId="4" xfId="2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49" fontId="24" fillId="2" borderId="1" xfId="1" applyNumberFormat="1" applyFont="1" applyFill="1" applyBorder="1" applyAlignment="1">
      <alignment vertical="center" wrapText="1"/>
    </xf>
    <xf numFmtId="0" fontId="23" fillId="0" borderId="0" xfId="0" applyFont="1" applyAlignment="1">
      <alignment horizontal="left" vertical="center" wrapText="1"/>
    </xf>
    <xf numFmtId="0" fontId="15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 applyProtection="1">
      <alignment vertical="top"/>
      <protection locked="0"/>
    </xf>
    <xf numFmtId="0" fontId="10" fillId="0" borderId="1" xfId="0" applyFont="1" applyBorder="1" applyAlignment="1" applyProtection="1">
      <alignment vertical="top" wrapText="1"/>
      <protection locked="0"/>
    </xf>
    <xf numFmtId="0" fontId="24" fillId="0" borderId="4" xfId="0" applyFont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center"/>
    </xf>
    <xf numFmtId="164" fontId="9" fillId="0" borderId="7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15" fillId="0" borderId="0" xfId="4" applyFont="1"/>
    <xf numFmtId="0" fontId="15" fillId="0" borderId="1" xfId="4" applyFont="1" applyBorder="1" applyAlignment="1">
      <alignment horizontal="center" vertical="center" wrapText="1"/>
    </xf>
    <xf numFmtId="0" fontId="15" fillId="0" borderId="1" xfId="4" applyFont="1" applyBorder="1" applyAlignment="1">
      <alignment vertical="center" wrapText="1"/>
    </xf>
    <xf numFmtId="0" fontId="15" fillId="0" borderId="0" xfId="4" applyFont="1" applyAlignment="1">
      <alignment wrapText="1"/>
    </xf>
    <xf numFmtId="0" fontId="15" fillId="0" borderId="1" xfId="4" applyFont="1" applyBorder="1" applyAlignment="1">
      <alignment horizontal="center"/>
    </xf>
    <xf numFmtId="0" fontId="15" fillId="0" borderId="1" xfId="4" applyFont="1" applyBorder="1"/>
    <xf numFmtId="0" fontId="15" fillId="0" borderId="1" xfId="4" applyFont="1" applyBorder="1" applyAlignment="1">
      <alignment wrapText="1"/>
    </xf>
    <xf numFmtId="0" fontId="15" fillId="0" borderId="1" xfId="4" applyFont="1" applyBorder="1" applyAlignment="1">
      <alignment vertical="center"/>
    </xf>
    <xf numFmtId="0" fontId="12" fillId="0" borderId="1" xfId="0" applyFont="1" applyBorder="1" applyAlignment="1" applyProtection="1">
      <alignment vertical="top" wrapText="1"/>
      <protection locked="0"/>
    </xf>
    <xf numFmtId="0" fontId="10" fillId="2" borderId="1" xfId="0" applyFont="1" applyFill="1" applyBorder="1" applyAlignment="1" applyProtection="1">
      <alignment vertical="top"/>
      <protection locked="0"/>
    </xf>
    <xf numFmtId="0" fontId="10" fillId="2" borderId="1" xfId="0" applyFont="1" applyFill="1" applyBorder="1" applyAlignment="1" applyProtection="1">
      <alignment vertical="top" wrapText="1"/>
      <protection locked="0"/>
    </xf>
    <xf numFmtId="0" fontId="23" fillId="0" borderId="2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10" fillId="4" borderId="16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horizontal="left" vertical="center" wrapText="1"/>
    </xf>
    <xf numFmtId="0" fontId="6" fillId="2" borderId="0" xfId="1" applyFont="1" applyFill="1" applyAlignment="1">
      <alignment horizontal="right" vertical="center"/>
    </xf>
    <xf numFmtId="0" fontId="9" fillId="2" borderId="2" xfId="1" applyFont="1" applyFill="1" applyBorder="1" applyAlignment="1">
      <alignment horizontal="center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15" xfId="1" applyFont="1" applyFill="1" applyBorder="1" applyAlignment="1">
      <alignment horizontal="center" vertical="center" wrapText="1"/>
    </xf>
    <xf numFmtId="0" fontId="12" fillId="2" borderId="7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/>
    </xf>
    <xf numFmtId="0" fontId="9" fillId="2" borderId="1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9" fillId="2" borderId="5" xfId="1" applyFont="1" applyFill="1" applyBorder="1" applyAlignment="1">
      <alignment horizontal="center" vertical="center" wrapText="1"/>
    </xf>
    <xf numFmtId="0" fontId="9" fillId="2" borderId="6" xfId="1" applyFont="1" applyFill="1" applyBorder="1" applyAlignment="1">
      <alignment horizontal="center" vertical="center" wrapText="1"/>
    </xf>
    <xf numFmtId="0" fontId="15" fillId="0" borderId="13" xfId="4" applyFont="1" applyBorder="1" applyAlignment="1">
      <alignment horizontal="center"/>
    </xf>
    <xf numFmtId="0" fontId="15" fillId="0" borderId="1" xfId="4" applyFont="1" applyBorder="1" applyAlignment="1">
      <alignment horizontal="center"/>
    </xf>
    <xf numFmtId="0" fontId="15" fillId="0" borderId="1" xfId="4" applyFont="1" applyBorder="1" applyAlignment="1">
      <alignment horizontal="center" wrapText="1"/>
    </xf>
    <xf numFmtId="0" fontId="10" fillId="0" borderId="0" xfId="0" applyFont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left" vertical="top" wrapText="1"/>
    </xf>
    <xf numFmtId="0" fontId="19" fillId="0" borderId="10" xfId="0" applyFont="1" applyBorder="1" applyAlignment="1">
      <alignment horizontal="left" vertical="top" wrapText="1"/>
    </xf>
    <xf numFmtId="0" fontId="19" fillId="0" borderId="11" xfId="0" applyFont="1" applyBorder="1" applyAlignment="1">
      <alignment horizontal="left" vertical="top" wrapText="1"/>
    </xf>
    <xf numFmtId="0" fontId="19" fillId="0" borderId="3" xfId="0" applyFont="1" applyBorder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19" fillId="0" borderId="12" xfId="0" applyFont="1" applyBorder="1" applyAlignment="1">
      <alignment horizontal="left" vertical="top" wrapText="1"/>
    </xf>
    <xf numFmtId="0" fontId="19" fillId="0" borderId="8" xfId="0" applyFont="1" applyBorder="1" applyAlignment="1">
      <alignment horizontal="left" vertical="top" wrapText="1"/>
    </xf>
    <xf numFmtId="0" fontId="19" fillId="0" borderId="13" xfId="0" applyFont="1" applyBorder="1" applyAlignment="1">
      <alignment horizontal="left" vertical="top" wrapText="1"/>
    </xf>
    <xf numFmtId="0" fontId="19" fillId="0" borderId="14" xfId="0" applyFont="1" applyBorder="1" applyAlignment="1">
      <alignment horizontal="left" vertical="top" wrapText="1"/>
    </xf>
    <xf numFmtId="164" fontId="9" fillId="0" borderId="1" xfId="2" applyFont="1" applyBorder="1" applyAlignment="1">
      <alignment horizontal="center" vertical="center" wrapText="1"/>
    </xf>
    <xf numFmtId="164" fontId="10" fillId="0" borderId="1" xfId="2" applyFont="1" applyBorder="1" applyAlignment="1">
      <alignment horizontal="center" vertical="center" wrapText="1"/>
    </xf>
    <xf numFmtId="164" fontId="10" fillId="2" borderId="1" xfId="2" applyFont="1" applyFill="1" applyBorder="1" applyAlignment="1">
      <alignment horizontal="center" vertical="center" wrapText="1"/>
    </xf>
    <xf numFmtId="166" fontId="15" fillId="0" borderId="2" xfId="0" applyNumberFormat="1" applyFont="1" applyBorder="1" applyAlignment="1">
      <alignment horizontal="center" vertical="center"/>
    </xf>
    <xf numFmtId="166" fontId="15" fillId="0" borderId="15" xfId="0" applyNumberFormat="1" applyFont="1" applyBorder="1" applyAlignment="1">
      <alignment horizontal="center" vertical="center"/>
    </xf>
    <xf numFmtId="166" fontId="15" fillId="0" borderId="7" xfId="0" applyNumberFormat="1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6" fontId="10" fillId="0" borderId="2" xfId="0" applyNumberFormat="1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</cellXfs>
  <cellStyles count="6">
    <cellStyle name="Гиперссылка 2" xfId="5" xr:uid="{B6365DD1-79D3-40E5-B265-1B5912426D7F}"/>
    <cellStyle name="Обычный" xfId="0" builtinId="0"/>
    <cellStyle name="Обычный 2" xfId="4" xr:uid="{58809AE8-B6B3-4B42-99E9-2F5375BC853E}"/>
    <cellStyle name="Обычный 2 2 2 3 2 2" xfId="3" xr:uid="{6416B413-E612-4929-B93D-659F7706656B}"/>
    <cellStyle name="Обычный 2 3" xfId="1" xr:uid="{878B2E0C-D257-4789-A49D-99E16E9B01A6}"/>
    <cellStyle name="Финансовый 2 3" xfId="2" xr:uid="{BAA83749-84DD-481D-A9F3-959D8EF51E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&#1055;&#1056;&#1054;&#1045;&#1050;&#1058;/2.%20&#1042;&#1053;&#1045;&#1057;&#1045;&#1053;&#1048;&#1045;%20&#1048;&#1047;&#1052;&#1045;&#1053;&#1045;&#1053;&#1048;&#1049;%20&#1074;%20&#1052;&#1055;%20&#1085;&#1072;%202024&#1075;/09.04.2024/&#1058;&#1072;&#1073;&#1083;&#1080;&#1094;&#1099;%202-8%20%20&#1085;&#1072;%202023%20-%202026%20&#1075;&#1086;&#1076;&#109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1"/>
      <sheetName val="таблица 2 "/>
      <sheetName val="таблица 3"/>
      <sheetName val="таблица 4"/>
      <sheetName val="Таблица 5"/>
      <sheetName val="Таблица 6"/>
      <sheetName val="таблица 7"/>
      <sheetName val="таблица 8 "/>
      <sheetName val="пост 2372 от 30.12.2022"/>
      <sheetName val="2022 год"/>
    </sheetNames>
    <sheetDataSet>
      <sheetData sheetId="0" refreshError="1"/>
      <sheetData sheetId="1" refreshError="1"/>
      <sheetData sheetId="2" refreshError="1"/>
      <sheetData sheetId="3">
        <row r="11">
          <cell r="I11">
            <v>100000</v>
          </cell>
          <cell r="J11">
            <v>100000</v>
          </cell>
        </row>
        <row r="21">
          <cell r="J21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1359B-04AE-404E-8F3B-5658484DF928}">
  <dimension ref="A1:O20"/>
  <sheetViews>
    <sheetView view="pageBreakPreview" topLeftCell="A14" zoomScale="60" zoomScaleNormal="60" workbookViewId="0">
      <selection activeCell="G16" sqref="G16"/>
    </sheetView>
  </sheetViews>
  <sheetFormatPr defaultRowHeight="15" x14ac:dyDescent="0.25"/>
  <cols>
    <col min="1" max="1" width="5.5703125" customWidth="1"/>
    <col min="2" max="2" width="56.28515625" customWidth="1"/>
    <col min="3" max="3" width="15.5703125" customWidth="1"/>
    <col min="4" max="4" width="16.85546875" customWidth="1"/>
    <col min="5" max="5" width="13.42578125" customWidth="1"/>
    <col min="6" max="6" width="13.28515625" customWidth="1"/>
    <col min="7" max="7" width="13.140625" customWidth="1"/>
    <col min="8" max="8" width="12.7109375" customWidth="1"/>
    <col min="9" max="9" width="16" customWidth="1"/>
    <col min="10" max="10" width="14.5703125" customWidth="1"/>
    <col min="11" max="12" width="16" customWidth="1"/>
    <col min="13" max="13" width="45.7109375" customWidth="1"/>
    <col min="14" max="14" width="27.7109375" customWidth="1"/>
    <col min="15" max="15" width="30.5703125" customWidth="1"/>
  </cols>
  <sheetData>
    <row r="1" spans="1:15" x14ac:dyDescent="0.25">
      <c r="M1" s="38"/>
    </row>
    <row r="2" spans="1:15" x14ac:dyDescent="0.25">
      <c r="A2" s="39"/>
    </row>
    <row r="3" spans="1:15" x14ac:dyDescent="0.25">
      <c r="A3" s="133" t="s">
        <v>42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</row>
    <row r="4" spans="1:15" x14ac:dyDescent="0.25">
      <c r="A4" s="40"/>
    </row>
    <row r="5" spans="1:15" x14ac:dyDescent="0.25">
      <c r="A5" s="40"/>
    </row>
    <row r="6" spans="1:15" ht="34.5" customHeight="1" x14ac:dyDescent="0.25">
      <c r="A6" s="134" t="s">
        <v>79</v>
      </c>
      <c r="B6" s="134" t="s">
        <v>31</v>
      </c>
      <c r="C6" s="137" t="s">
        <v>43</v>
      </c>
      <c r="D6" s="137" t="s">
        <v>44</v>
      </c>
      <c r="E6" s="135" t="s">
        <v>47</v>
      </c>
      <c r="F6" s="136"/>
      <c r="G6" s="134" t="s">
        <v>48</v>
      </c>
      <c r="H6" s="134"/>
      <c r="I6" s="134"/>
      <c r="J6" s="134"/>
      <c r="K6" s="134"/>
      <c r="L6" s="134"/>
      <c r="M6" s="134" t="s">
        <v>66</v>
      </c>
      <c r="N6" s="131" t="s">
        <v>67</v>
      </c>
      <c r="O6" s="131" t="s">
        <v>68</v>
      </c>
    </row>
    <row r="7" spans="1:15" ht="87" customHeight="1" x14ac:dyDescent="0.25">
      <c r="A7" s="134"/>
      <c r="B7" s="134"/>
      <c r="C7" s="138"/>
      <c r="D7" s="138"/>
      <c r="E7" s="41" t="s">
        <v>45</v>
      </c>
      <c r="F7" s="41" t="s">
        <v>46</v>
      </c>
      <c r="G7" s="41" t="s">
        <v>32</v>
      </c>
      <c r="H7" s="41" t="s">
        <v>33</v>
      </c>
      <c r="I7" s="41" t="s">
        <v>49</v>
      </c>
      <c r="J7" s="41" t="s">
        <v>50</v>
      </c>
      <c r="K7" s="41" t="s">
        <v>51</v>
      </c>
      <c r="L7" s="41" t="s">
        <v>52</v>
      </c>
      <c r="M7" s="134"/>
      <c r="N7" s="131"/>
      <c r="O7" s="131"/>
    </row>
    <row r="8" spans="1:15" x14ac:dyDescent="0.25">
      <c r="A8" s="41">
        <v>1</v>
      </c>
      <c r="B8" s="41">
        <v>2</v>
      </c>
      <c r="C8" s="41">
        <v>3</v>
      </c>
      <c r="D8" s="41">
        <v>4</v>
      </c>
      <c r="E8" s="41">
        <v>5</v>
      </c>
      <c r="F8" s="41">
        <v>6</v>
      </c>
      <c r="G8" s="41">
        <v>7</v>
      </c>
      <c r="H8" s="41">
        <v>8</v>
      </c>
      <c r="I8" s="41">
        <v>9</v>
      </c>
      <c r="J8" s="41">
        <v>10</v>
      </c>
      <c r="K8" s="41">
        <v>11</v>
      </c>
      <c r="L8" s="48">
        <v>12</v>
      </c>
      <c r="M8" s="41">
        <v>13</v>
      </c>
      <c r="N8" s="41">
        <v>14</v>
      </c>
      <c r="O8" s="41">
        <v>15</v>
      </c>
    </row>
    <row r="9" spans="1:15" ht="57.75" customHeight="1" x14ac:dyDescent="0.25">
      <c r="A9" s="132" t="s">
        <v>73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</row>
    <row r="10" spans="1:15" ht="273" customHeight="1" x14ac:dyDescent="0.25">
      <c r="A10" s="95" t="s">
        <v>34</v>
      </c>
      <c r="B10" s="105" t="s">
        <v>64</v>
      </c>
      <c r="C10" s="108" t="s">
        <v>187</v>
      </c>
      <c r="D10" s="95" t="s">
        <v>63</v>
      </c>
      <c r="E10" s="95">
        <v>777</v>
      </c>
      <c r="F10" s="95">
        <v>2023</v>
      </c>
      <c r="G10" s="95">
        <v>1164</v>
      </c>
      <c r="H10" s="95">
        <v>1299</v>
      </c>
      <c r="I10" s="95">
        <v>1429</v>
      </c>
      <c r="J10" s="95">
        <v>1572</v>
      </c>
      <c r="K10" s="95">
        <v>1682</v>
      </c>
      <c r="L10" s="96">
        <v>1817</v>
      </c>
      <c r="M10" s="97" t="s">
        <v>65</v>
      </c>
      <c r="N10" s="98" t="s">
        <v>69</v>
      </c>
      <c r="O10" s="102" t="s">
        <v>70</v>
      </c>
    </row>
    <row r="11" spans="1:15" ht="172.5" customHeight="1" x14ac:dyDescent="0.25">
      <c r="A11" s="99" t="s">
        <v>35</v>
      </c>
      <c r="B11" s="100" t="s">
        <v>53</v>
      </c>
      <c r="C11" s="99" t="s">
        <v>188</v>
      </c>
      <c r="D11" s="99" t="s">
        <v>54</v>
      </c>
      <c r="E11" s="102">
        <v>2</v>
      </c>
      <c r="F11" s="102">
        <v>2022</v>
      </c>
      <c r="G11" s="102">
        <v>4</v>
      </c>
      <c r="H11" s="102">
        <v>6</v>
      </c>
      <c r="I11" s="102">
        <v>8</v>
      </c>
      <c r="J11" s="102">
        <v>10</v>
      </c>
      <c r="K11" s="102">
        <v>12</v>
      </c>
      <c r="L11" s="113">
        <v>12</v>
      </c>
      <c r="M11" s="98" t="s">
        <v>161</v>
      </c>
      <c r="N11" s="129" t="s">
        <v>159</v>
      </c>
      <c r="O11" s="102" t="s">
        <v>70</v>
      </c>
    </row>
    <row r="12" spans="1:15" ht="179.25" customHeight="1" x14ac:dyDescent="0.25">
      <c r="A12" s="101" t="s">
        <v>36</v>
      </c>
      <c r="B12" s="100" t="s">
        <v>55</v>
      </c>
      <c r="C12" s="99" t="s">
        <v>72</v>
      </c>
      <c r="D12" s="99" t="s">
        <v>54</v>
      </c>
      <c r="E12" s="101">
        <v>4</v>
      </c>
      <c r="F12" s="102">
        <v>2023</v>
      </c>
      <c r="G12" s="101">
        <v>6</v>
      </c>
      <c r="H12" s="101">
        <v>7</v>
      </c>
      <c r="I12" s="101">
        <v>8</v>
      </c>
      <c r="J12" s="101">
        <v>9</v>
      </c>
      <c r="K12" s="101">
        <v>10</v>
      </c>
      <c r="L12" s="103">
        <v>11</v>
      </c>
      <c r="M12" s="110" t="s">
        <v>101</v>
      </c>
      <c r="N12" s="130"/>
      <c r="O12" s="102" t="s">
        <v>70</v>
      </c>
    </row>
    <row r="13" spans="1:15" ht="268.5" customHeight="1" x14ac:dyDescent="0.25">
      <c r="A13" s="101" t="s">
        <v>37</v>
      </c>
      <c r="B13" s="100" t="s">
        <v>56</v>
      </c>
      <c r="C13" s="101" t="s">
        <v>189</v>
      </c>
      <c r="D13" s="99" t="s">
        <v>54</v>
      </c>
      <c r="E13" s="101">
        <v>50964</v>
      </c>
      <c r="F13" s="102">
        <v>2023</v>
      </c>
      <c r="G13" s="101">
        <v>53900</v>
      </c>
      <c r="H13" s="101">
        <v>53900</v>
      </c>
      <c r="I13" s="101">
        <v>53900</v>
      </c>
      <c r="J13" s="101">
        <v>53900</v>
      </c>
      <c r="K13" s="101">
        <v>53900</v>
      </c>
      <c r="L13" s="103">
        <v>53900</v>
      </c>
      <c r="M13" s="98" t="s">
        <v>162</v>
      </c>
      <c r="N13" s="98" t="s">
        <v>160</v>
      </c>
      <c r="O13" s="102" t="s">
        <v>164</v>
      </c>
    </row>
    <row r="14" spans="1:15" ht="258" customHeight="1" x14ac:dyDescent="0.25">
      <c r="A14" s="101" t="s">
        <v>38</v>
      </c>
      <c r="B14" s="100" t="s">
        <v>58</v>
      </c>
      <c r="C14" s="99" t="s">
        <v>72</v>
      </c>
      <c r="D14" s="99" t="s">
        <v>59</v>
      </c>
      <c r="E14" s="101">
        <v>1</v>
      </c>
      <c r="F14" s="102">
        <v>2023</v>
      </c>
      <c r="G14" s="101">
        <v>1</v>
      </c>
      <c r="H14" s="101">
        <v>1</v>
      </c>
      <c r="I14" s="101">
        <v>1</v>
      </c>
      <c r="J14" s="101">
        <v>1</v>
      </c>
      <c r="K14" s="101">
        <v>1</v>
      </c>
      <c r="L14" s="103">
        <v>1</v>
      </c>
      <c r="M14" s="110" t="s">
        <v>101</v>
      </c>
      <c r="N14" s="98" t="s">
        <v>69</v>
      </c>
      <c r="O14" s="114" t="s">
        <v>101</v>
      </c>
    </row>
    <row r="15" spans="1:15" ht="329.25" customHeight="1" x14ac:dyDescent="0.25">
      <c r="A15" s="101" t="s">
        <v>39</v>
      </c>
      <c r="B15" s="100" t="s">
        <v>60</v>
      </c>
      <c r="C15" s="99" t="s">
        <v>188</v>
      </c>
      <c r="D15" s="99" t="s">
        <v>57</v>
      </c>
      <c r="E15" s="102">
        <v>73</v>
      </c>
      <c r="F15" s="102">
        <v>2023</v>
      </c>
      <c r="G15" s="101">
        <v>85</v>
      </c>
      <c r="H15" s="101">
        <v>91</v>
      </c>
      <c r="I15" s="102">
        <f>H15+5</f>
        <v>96</v>
      </c>
      <c r="J15" s="102">
        <f t="shared" ref="J15:K15" si="0">I15+5</f>
        <v>101</v>
      </c>
      <c r="K15" s="102">
        <f t="shared" si="0"/>
        <v>106</v>
      </c>
      <c r="L15" s="103">
        <v>110</v>
      </c>
      <c r="M15" s="98" t="s">
        <v>161</v>
      </c>
      <c r="N15" s="98" t="s">
        <v>69</v>
      </c>
      <c r="O15" s="102" t="s">
        <v>163</v>
      </c>
    </row>
    <row r="16" spans="1:15" ht="171" customHeight="1" x14ac:dyDescent="0.25">
      <c r="A16" s="99" t="s">
        <v>40</v>
      </c>
      <c r="B16" s="100" t="s">
        <v>62</v>
      </c>
      <c r="C16" s="99" t="s">
        <v>72</v>
      </c>
      <c r="D16" s="99" t="s">
        <v>61</v>
      </c>
      <c r="E16" s="101">
        <v>1760</v>
      </c>
      <c r="F16" s="102">
        <v>2023</v>
      </c>
      <c r="G16" s="101">
        <v>1860</v>
      </c>
      <c r="H16" s="101">
        <v>1885</v>
      </c>
      <c r="I16" s="102">
        <f>H16+25</f>
        <v>1910</v>
      </c>
      <c r="J16" s="102">
        <v>1910</v>
      </c>
      <c r="K16" s="102">
        <v>1910</v>
      </c>
      <c r="L16" s="103">
        <v>1910</v>
      </c>
      <c r="M16" s="110" t="s">
        <v>101</v>
      </c>
      <c r="N16" s="104" t="s">
        <v>111</v>
      </c>
      <c r="O16" s="109" t="s">
        <v>101</v>
      </c>
    </row>
    <row r="17" spans="1:13" ht="15.75" x14ac:dyDescent="0.25">
      <c r="M17" s="45" t="s">
        <v>41</v>
      </c>
    </row>
    <row r="18" spans="1:13" ht="16.5" customHeight="1" x14ac:dyDescent="0.25"/>
    <row r="19" spans="1:13" ht="19.5" x14ac:dyDescent="0.25">
      <c r="A19" s="46"/>
      <c r="B19" s="47"/>
    </row>
    <row r="20" spans="1:13" x14ac:dyDescent="0.25">
      <c r="B20" s="47"/>
    </row>
  </sheetData>
  <mergeCells count="12">
    <mergeCell ref="N11:N12"/>
    <mergeCell ref="N6:N7"/>
    <mergeCell ref="O6:O7"/>
    <mergeCell ref="A9:O9"/>
    <mergeCell ref="A3:M3"/>
    <mergeCell ref="A6:A7"/>
    <mergeCell ref="B6:B7"/>
    <mergeCell ref="G6:L6"/>
    <mergeCell ref="M6:M7"/>
    <mergeCell ref="E6:F6"/>
    <mergeCell ref="C6:C7"/>
    <mergeCell ref="D6:D7"/>
  </mergeCells>
  <phoneticPr fontId="13" type="noConversion"/>
  <pageMargins left="0" right="0" top="0" bottom="0" header="0" footer="0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AA2EC-0776-4D1C-820D-9617AD54A317}">
  <dimension ref="A2:P14"/>
  <sheetViews>
    <sheetView topLeftCell="A7" zoomScale="70" zoomScaleNormal="70" workbookViewId="0">
      <selection activeCell="B14" sqref="B14"/>
    </sheetView>
  </sheetViews>
  <sheetFormatPr defaultRowHeight="15" x14ac:dyDescent="0.25"/>
  <cols>
    <col min="1" max="1" width="4.5703125" customWidth="1"/>
    <col min="2" max="2" width="27.7109375" customWidth="1"/>
    <col min="3" max="3" width="9.85546875" customWidth="1"/>
    <col min="4" max="4" width="11.85546875" customWidth="1"/>
    <col min="5" max="5" width="6.42578125" customWidth="1"/>
    <col min="6" max="6" width="6.7109375" customWidth="1"/>
    <col min="7" max="7" width="7.140625" customWidth="1"/>
    <col min="8" max="8" width="6.85546875" customWidth="1"/>
    <col min="9" max="9" width="6.7109375" customWidth="1"/>
    <col min="10" max="10" width="7" customWidth="1"/>
    <col min="11" max="11" width="6.7109375" customWidth="1"/>
    <col min="12" max="12" width="7.42578125" customWidth="1"/>
    <col min="13" max="13" width="8.28515625" customWidth="1"/>
    <col min="14" max="14" width="6.5703125" customWidth="1"/>
    <col min="15" max="15" width="7" customWidth="1"/>
    <col min="16" max="16" width="14.85546875" customWidth="1"/>
  </cols>
  <sheetData>
    <row r="2" spans="1:16" ht="16.5" x14ac:dyDescent="0.25">
      <c r="A2" s="140" t="s">
        <v>144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</row>
    <row r="4" spans="1:16" ht="15.75" x14ac:dyDescent="0.25">
      <c r="A4" s="134" t="s">
        <v>79</v>
      </c>
      <c r="B4" s="134" t="s">
        <v>145</v>
      </c>
      <c r="C4" s="134" t="s">
        <v>43</v>
      </c>
      <c r="D4" s="134" t="s">
        <v>44</v>
      </c>
      <c r="E4" s="141" t="s">
        <v>146</v>
      </c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39" t="s">
        <v>158</v>
      </c>
    </row>
    <row r="5" spans="1:16" ht="39" customHeight="1" x14ac:dyDescent="0.25">
      <c r="A5" s="134"/>
      <c r="B5" s="134"/>
      <c r="C5" s="134"/>
      <c r="D5" s="134"/>
      <c r="E5" s="69" t="s">
        <v>147</v>
      </c>
      <c r="F5" s="69" t="s">
        <v>148</v>
      </c>
      <c r="G5" s="69" t="s">
        <v>149</v>
      </c>
      <c r="H5" s="69" t="s">
        <v>150</v>
      </c>
      <c r="I5" s="69" t="s">
        <v>151</v>
      </c>
      <c r="J5" s="69" t="s">
        <v>152</v>
      </c>
      <c r="K5" s="69" t="s">
        <v>153</v>
      </c>
      <c r="L5" s="69" t="s">
        <v>154</v>
      </c>
      <c r="M5" s="69" t="s">
        <v>155</v>
      </c>
      <c r="N5" s="69" t="s">
        <v>156</v>
      </c>
      <c r="O5" s="69" t="s">
        <v>157</v>
      </c>
      <c r="P5" s="139"/>
    </row>
    <row r="6" spans="1:16" x14ac:dyDescent="0.25">
      <c r="A6" s="51">
        <v>1</v>
      </c>
      <c r="B6" s="51">
        <v>2</v>
      </c>
      <c r="C6" s="51">
        <v>3</v>
      </c>
      <c r="D6" s="51">
        <v>4</v>
      </c>
      <c r="E6" s="51">
        <v>5</v>
      </c>
      <c r="F6" s="51">
        <v>6</v>
      </c>
      <c r="G6" s="51">
        <v>7</v>
      </c>
      <c r="H6" s="51">
        <v>8</v>
      </c>
      <c r="I6" s="51">
        <v>9</v>
      </c>
      <c r="J6" s="51">
        <v>10</v>
      </c>
      <c r="K6" s="51">
        <v>11</v>
      </c>
      <c r="L6" s="51">
        <v>12</v>
      </c>
      <c r="M6" s="51">
        <v>13</v>
      </c>
      <c r="N6" s="51">
        <v>14</v>
      </c>
      <c r="O6" s="51">
        <v>15</v>
      </c>
      <c r="P6" s="51">
        <v>16</v>
      </c>
    </row>
    <row r="7" spans="1:16" ht="54" customHeight="1" x14ac:dyDescent="0.25">
      <c r="A7" s="134" t="s">
        <v>73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</row>
    <row r="8" spans="1:16" ht="41.25" customHeight="1" x14ac:dyDescent="0.25">
      <c r="A8" s="51" t="s">
        <v>34</v>
      </c>
      <c r="B8" s="59" t="s">
        <v>64</v>
      </c>
      <c r="C8" s="51" t="s">
        <v>71</v>
      </c>
      <c r="D8" s="51" t="s">
        <v>63</v>
      </c>
      <c r="E8" s="117">
        <v>0</v>
      </c>
      <c r="F8" s="117">
        <v>0</v>
      </c>
      <c r="G8" s="117">
        <v>0</v>
      </c>
      <c r="H8" s="117">
        <v>0</v>
      </c>
      <c r="I8" s="117">
        <v>0</v>
      </c>
      <c r="J8" s="117">
        <v>0</v>
      </c>
      <c r="K8" s="117">
        <v>0</v>
      </c>
      <c r="L8" s="117">
        <v>0</v>
      </c>
      <c r="M8" s="117">
        <v>0</v>
      </c>
      <c r="N8" s="117">
        <v>0</v>
      </c>
      <c r="O8" s="117">
        <v>0</v>
      </c>
      <c r="P8" s="115">
        <f>'раздел 2'!G10</f>
        <v>1164</v>
      </c>
    </row>
    <row r="9" spans="1:16" ht="78.75" customHeight="1" x14ac:dyDescent="0.25">
      <c r="A9" s="42" t="s">
        <v>35</v>
      </c>
      <c r="B9" s="43" t="s">
        <v>53</v>
      </c>
      <c r="C9" s="42" t="s">
        <v>72</v>
      </c>
      <c r="D9" s="43" t="s">
        <v>54</v>
      </c>
      <c r="E9" s="117">
        <v>0</v>
      </c>
      <c r="F9" s="117">
        <v>0</v>
      </c>
      <c r="G9" s="117">
        <v>0</v>
      </c>
      <c r="H9" s="117">
        <v>0</v>
      </c>
      <c r="I9" s="117">
        <v>0</v>
      </c>
      <c r="J9" s="117">
        <v>0</v>
      </c>
      <c r="K9" s="117">
        <v>0</v>
      </c>
      <c r="L9" s="117">
        <v>0</v>
      </c>
      <c r="M9" s="117">
        <v>0</v>
      </c>
      <c r="N9" s="117">
        <v>0</v>
      </c>
      <c r="O9" s="117">
        <v>0</v>
      </c>
      <c r="P9" s="116">
        <f>'раздел 2'!G11</f>
        <v>4</v>
      </c>
    </row>
    <row r="10" spans="1:16" ht="65.25" customHeight="1" x14ac:dyDescent="0.25">
      <c r="A10" s="51" t="s">
        <v>36</v>
      </c>
      <c r="B10" s="43" t="s">
        <v>55</v>
      </c>
      <c r="C10" s="42" t="s">
        <v>72</v>
      </c>
      <c r="D10" s="43" t="s">
        <v>54</v>
      </c>
      <c r="E10" s="117">
        <v>0</v>
      </c>
      <c r="F10" s="117">
        <v>0</v>
      </c>
      <c r="G10" s="117">
        <v>0</v>
      </c>
      <c r="H10" s="117">
        <v>0</v>
      </c>
      <c r="I10" s="117">
        <v>0</v>
      </c>
      <c r="J10" s="117">
        <v>0</v>
      </c>
      <c r="K10" s="117">
        <v>0</v>
      </c>
      <c r="L10" s="117">
        <v>0</v>
      </c>
      <c r="M10" s="117">
        <v>0</v>
      </c>
      <c r="N10" s="117">
        <v>0</v>
      </c>
      <c r="O10" s="117">
        <v>0</v>
      </c>
      <c r="P10" s="116">
        <v>6</v>
      </c>
    </row>
    <row r="11" spans="1:16" ht="56.25" customHeight="1" x14ac:dyDescent="0.25">
      <c r="A11" s="51" t="s">
        <v>37</v>
      </c>
      <c r="B11" s="43" t="s">
        <v>56</v>
      </c>
      <c r="C11" s="51" t="s">
        <v>206</v>
      </c>
      <c r="D11" s="43" t="s">
        <v>54</v>
      </c>
      <c r="E11" s="117">
        <v>0</v>
      </c>
      <c r="F11" s="117">
        <v>0</v>
      </c>
      <c r="G11" s="117">
        <v>0</v>
      </c>
      <c r="H11" s="117">
        <v>0</v>
      </c>
      <c r="I11" s="117">
        <v>0</v>
      </c>
      <c r="J11" s="117">
        <v>0</v>
      </c>
      <c r="K11" s="117">
        <v>0</v>
      </c>
      <c r="L11" s="117">
        <v>0</v>
      </c>
      <c r="M11" s="117">
        <v>0</v>
      </c>
      <c r="N11" s="117">
        <v>0</v>
      </c>
      <c r="O11" s="117">
        <v>0</v>
      </c>
      <c r="P11" s="116">
        <v>53900</v>
      </c>
    </row>
    <row r="12" spans="1:16" ht="168.75" customHeight="1" x14ac:dyDescent="0.25">
      <c r="A12" s="94" t="s">
        <v>38</v>
      </c>
      <c r="B12" s="43" t="s">
        <v>58</v>
      </c>
      <c r="C12" s="42" t="s">
        <v>72</v>
      </c>
      <c r="D12" s="43" t="s">
        <v>59</v>
      </c>
      <c r="E12" s="117">
        <v>0</v>
      </c>
      <c r="F12" s="117">
        <v>0</v>
      </c>
      <c r="G12" s="117">
        <v>0</v>
      </c>
      <c r="H12" s="117">
        <v>0</v>
      </c>
      <c r="I12" s="117">
        <v>0</v>
      </c>
      <c r="J12" s="117">
        <v>0</v>
      </c>
      <c r="K12" s="117">
        <v>0</v>
      </c>
      <c r="L12" s="117">
        <v>0</v>
      </c>
      <c r="M12" s="117">
        <v>0</v>
      </c>
      <c r="N12" s="117">
        <v>0</v>
      </c>
      <c r="O12" s="117">
        <v>0</v>
      </c>
      <c r="P12" s="116">
        <v>1</v>
      </c>
    </row>
    <row r="13" spans="1:16" ht="69" customHeight="1" x14ac:dyDescent="0.25">
      <c r="A13" s="42" t="s">
        <v>39</v>
      </c>
      <c r="B13" s="43" t="s">
        <v>60</v>
      </c>
      <c r="C13" s="42" t="s">
        <v>72</v>
      </c>
      <c r="D13" s="43" t="s">
        <v>57</v>
      </c>
      <c r="E13" s="117">
        <v>0</v>
      </c>
      <c r="F13" s="117">
        <v>0</v>
      </c>
      <c r="G13" s="117">
        <v>0</v>
      </c>
      <c r="H13" s="117">
        <v>0</v>
      </c>
      <c r="I13" s="117">
        <v>0</v>
      </c>
      <c r="J13" s="117">
        <v>0</v>
      </c>
      <c r="K13" s="117">
        <v>0</v>
      </c>
      <c r="L13" s="117">
        <v>0</v>
      </c>
      <c r="M13" s="117">
        <v>0</v>
      </c>
      <c r="N13" s="117">
        <v>0</v>
      </c>
      <c r="O13" s="117">
        <v>0</v>
      </c>
      <c r="P13" s="116">
        <v>85</v>
      </c>
    </row>
    <row r="14" spans="1:16" ht="110.25" customHeight="1" x14ac:dyDescent="0.25">
      <c r="A14" s="94" t="s">
        <v>40</v>
      </c>
      <c r="B14" s="43" t="s">
        <v>62</v>
      </c>
      <c r="C14" s="42" t="s">
        <v>72</v>
      </c>
      <c r="D14" s="43" t="s">
        <v>61</v>
      </c>
      <c r="E14" s="117">
        <v>0</v>
      </c>
      <c r="F14" s="117">
        <v>0</v>
      </c>
      <c r="G14" s="117">
        <v>0</v>
      </c>
      <c r="H14" s="117">
        <v>0</v>
      </c>
      <c r="I14" s="117">
        <v>0</v>
      </c>
      <c r="J14" s="117">
        <v>0</v>
      </c>
      <c r="K14" s="117">
        <v>0</v>
      </c>
      <c r="L14" s="117">
        <v>0</v>
      </c>
      <c r="M14" s="117">
        <v>0</v>
      </c>
      <c r="N14" s="117">
        <v>0</v>
      </c>
      <c r="O14" s="117">
        <v>0</v>
      </c>
      <c r="P14" s="116">
        <v>1860</v>
      </c>
    </row>
  </sheetData>
  <mergeCells count="8">
    <mergeCell ref="P4:P5"/>
    <mergeCell ref="A7:P7"/>
    <mergeCell ref="A2:N2"/>
    <mergeCell ref="A4:A5"/>
    <mergeCell ref="B4:B5"/>
    <mergeCell ref="C4:C5"/>
    <mergeCell ref="D4:D5"/>
    <mergeCell ref="E4:O4"/>
  </mergeCells>
  <pageMargins left="0.7" right="0.7" top="0.75" bottom="0.75" header="0.3" footer="0.3"/>
  <pageSetup paperSize="9" scale="9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A0192-9D71-42CB-BE95-3C3B48533EA5}">
  <dimension ref="A2:Q262"/>
  <sheetViews>
    <sheetView topLeftCell="A40" zoomScale="80" zoomScaleNormal="80" workbookViewId="0">
      <selection activeCell="B13" sqref="B13:D13"/>
    </sheetView>
  </sheetViews>
  <sheetFormatPr defaultRowHeight="15" x14ac:dyDescent="0.25"/>
  <cols>
    <col min="1" max="1" width="8.7109375" customWidth="1"/>
    <col min="2" max="2" width="43.42578125" customWidth="1"/>
    <col min="3" max="3" width="38.140625" customWidth="1"/>
    <col min="4" max="4" width="38.5703125" customWidth="1"/>
  </cols>
  <sheetData>
    <row r="2" spans="1:6" ht="16.5" x14ac:dyDescent="0.25">
      <c r="A2" s="140" t="s">
        <v>74</v>
      </c>
      <c r="B2" s="140"/>
      <c r="C2" s="140"/>
      <c r="D2" s="140"/>
      <c r="E2" s="49"/>
      <c r="F2" s="49"/>
    </row>
    <row r="4" spans="1:6" ht="53.25" customHeight="1" x14ac:dyDescent="0.25">
      <c r="A4" s="90" t="s">
        <v>79</v>
      </c>
      <c r="B4" s="90" t="s">
        <v>76</v>
      </c>
      <c r="C4" s="89" t="s">
        <v>78</v>
      </c>
      <c r="D4" s="91" t="s">
        <v>77</v>
      </c>
    </row>
    <row r="5" spans="1:6" ht="18" customHeight="1" x14ac:dyDescent="0.25">
      <c r="A5" s="90">
        <v>1</v>
      </c>
      <c r="B5" s="90">
        <v>2</v>
      </c>
      <c r="C5" s="93">
        <v>3</v>
      </c>
      <c r="D5" s="93">
        <v>4</v>
      </c>
    </row>
    <row r="6" spans="1:6" ht="19.5" customHeight="1" x14ac:dyDescent="0.25">
      <c r="A6" s="65" t="s">
        <v>34</v>
      </c>
      <c r="B6" s="146" t="s">
        <v>140</v>
      </c>
      <c r="C6" s="146"/>
      <c r="D6" s="146"/>
    </row>
    <row r="7" spans="1:6" ht="52.5" customHeight="1" x14ac:dyDescent="0.25">
      <c r="A7" s="91" t="s">
        <v>75</v>
      </c>
      <c r="B7" s="131" t="s">
        <v>91</v>
      </c>
      <c r="C7" s="131"/>
      <c r="D7" s="131"/>
    </row>
    <row r="8" spans="1:6" ht="80.25" customHeight="1" x14ac:dyDescent="0.25">
      <c r="A8" s="91"/>
      <c r="B8" s="56" t="s">
        <v>205</v>
      </c>
      <c r="C8" s="148" t="s">
        <v>82</v>
      </c>
      <c r="D8" s="148"/>
    </row>
    <row r="9" spans="1:6" ht="141.75" customHeight="1" x14ac:dyDescent="0.25">
      <c r="A9" s="91" t="s">
        <v>80</v>
      </c>
      <c r="B9" s="56" t="s">
        <v>81</v>
      </c>
      <c r="C9" s="92" t="s">
        <v>120</v>
      </c>
      <c r="D9" s="56" t="s">
        <v>99</v>
      </c>
    </row>
    <row r="10" spans="1:6" ht="42" customHeight="1" x14ac:dyDescent="0.25">
      <c r="A10" s="91" t="s">
        <v>125</v>
      </c>
      <c r="B10" s="131" t="s">
        <v>90</v>
      </c>
      <c r="C10" s="131"/>
      <c r="D10" s="131"/>
    </row>
    <row r="11" spans="1:6" ht="76.5" customHeight="1" x14ac:dyDescent="0.25">
      <c r="A11" s="53"/>
      <c r="B11" s="56" t="s">
        <v>205</v>
      </c>
      <c r="C11" s="145" t="s">
        <v>84</v>
      </c>
      <c r="D11" s="145"/>
    </row>
    <row r="12" spans="1:6" ht="183.75" customHeight="1" x14ac:dyDescent="0.25">
      <c r="A12" s="91" t="s">
        <v>126</v>
      </c>
      <c r="B12" s="56" t="s">
        <v>81</v>
      </c>
      <c r="C12" s="57" t="s">
        <v>96</v>
      </c>
      <c r="D12" s="56" t="s">
        <v>99</v>
      </c>
    </row>
    <row r="13" spans="1:6" ht="36" customHeight="1" x14ac:dyDescent="0.25">
      <c r="A13" s="106" t="s">
        <v>127</v>
      </c>
      <c r="B13" s="142" t="s">
        <v>199</v>
      </c>
      <c r="C13" s="143"/>
      <c r="D13" s="144"/>
    </row>
    <row r="14" spans="1:6" ht="45" customHeight="1" x14ac:dyDescent="0.25">
      <c r="A14" s="106"/>
      <c r="B14" s="56" t="s">
        <v>89</v>
      </c>
      <c r="C14" s="145" t="s">
        <v>200</v>
      </c>
      <c r="D14" s="145"/>
    </row>
    <row r="15" spans="1:6" ht="98.25" customHeight="1" x14ac:dyDescent="0.25">
      <c r="A15" s="106" t="s">
        <v>128</v>
      </c>
      <c r="B15" s="56" t="s">
        <v>81</v>
      </c>
      <c r="C15" s="107" t="s">
        <v>201</v>
      </c>
      <c r="D15" s="56" t="s">
        <v>98</v>
      </c>
    </row>
    <row r="16" spans="1:6" ht="18" customHeight="1" x14ac:dyDescent="0.25">
      <c r="A16" s="91" t="s">
        <v>129</v>
      </c>
      <c r="B16" s="141" t="s">
        <v>100</v>
      </c>
      <c r="C16" s="141"/>
      <c r="D16" s="141"/>
    </row>
    <row r="17" spans="1:4" ht="42" customHeight="1" x14ac:dyDescent="0.25">
      <c r="A17" s="91"/>
      <c r="B17" s="92" t="s">
        <v>89</v>
      </c>
      <c r="C17" s="151" t="s">
        <v>101</v>
      </c>
      <c r="D17" s="151"/>
    </row>
    <row r="18" spans="1:4" ht="119.25" customHeight="1" x14ac:dyDescent="0.25">
      <c r="A18" s="91" t="s">
        <v>130</v>
      </c>
      <c r="B18" s="56" t="s">
        <v>81</v>
      </c>
      <c r="C18" s="64" t="s">
        <v>119</v>
      </c>
      <c r="D18" s="56" t="s">
        <v>98</v>
      </c>
    </row>
    <row r="19" spans="1:4" ht="34.5" customHeight="1" x14ac:dyDescent="0.25">
      <c r="A19" s="50" t="s">
        <v>35</v>
      </c>
      <c r="B19" s="147" t="s">
        <v>102</v>
      </c>
      <c r="C19" s="147"/>
      <c r="D19" s="147"/>
    </row>
    <row r="20" spans="1:4" ht="58.5" customHeight="1" x14ac:dyDescent="0.25">
      <c r="A20" s="91" t="s">
        <v>83</v>
      </c>
      <c r="B20" s="149" t="s">
        <v>92</v>
      </c>
      <c r="C20" s="150"/>
      <c r="D20" s="150"/>
    </row>
    <row r="21" spans="1:4" ht="48" customHeight="1" x14ac:dyDescent="0.25">
      <c r="A21" s="91"/>
      <c r="B21" s="92" t="s">
        <v>89</v>
      </c>
      <c r="C21" s="145" t="s">
        <v>86</v>
      </c>
      <c r="D21" s="145"/>
    </row>
    <row r="22" spans="1:4" ht="141" customHeight="1" x14ac:dyDescent="0.25">
      <c r="A22" s="91" t="s">
        <v>85</v>
      </c>
      <c r="B22" s="56" t="s">
        <v>94</v>
      </c>
      <c r="C22" s="57" t="s">
        <v>95</v>
      </c>
      <c r="D22" s="56" t="s">
        <v>97</v>
      </c>
    </row>
    <row r="23" spans="1:4" ht="33.75" customHeight="1" x14ac:dyDescent="0.25">
      <c r="A23" s="91" t="s">
        <v>124</v>
      </c>
      <c r="B23" s="131" t="s">
        <v>103</v>
      </c>
      <c r="C23" s="131"/>
      <c r="D23" s="131"/>
    </row>
    <row r="24" spans="1:4" ht="54.75" customHeight="1" x14ac:dyDescent="0.25">
      <c r="A24" s="91"/>
      <c r="B24" s="92" t="s">
        <v>89</v>
      </c>
      <c r="C24" s="151" t="s">
        <v>101</v>
      </c>
      <c r="D24" s="151"/>
    </row>
    <row r="25" spans="1:4" ht="95.25" customHeight="1" x14ac:dyDescent="0.25">
      <c r="A25" s="91" t="s">
        <v>203</v>
      </c>
      <c r="B25" s="66" t="s">
        <v>94</v>
      </c>
      <c r="C25" s="60" t="s">
        <v>118</v>
      </c>
      <c r="D25" s="66" t="s">
        <v>121</v>
      </c>
    </row>
    <row r="26" spans="1:4" ht="45" customHeight="1" x14ac:dyDescent="0.25">
      <c r="A26" s="91" t="s">
        <v>131</v>
      </c>
      <c r="B26" s="131" t="s">
        <v>104</v>
      </c>
      <c r="C26" s="131"/>
      <c r="D26" s="131"/>
    </row>
    <row r="27" spans="1:4" ht="77.25" customHeight="1" x14ac:dyDescent="0.25">
      <c r="A27" s="91"/>
      <c r="B27" s="92" t="s">
        <v>204</v>
      </c>
      <c r="C27" s="151" t="s">
        <v>101</v>
      </c>
      <c r="D27" s="151"/>
    </row>
    <row r="28" spans="1:4" ht="100.5" customHeight="1" x14ac:dyDescent="0.25">
      <c r="A28" s="91" t="s">
        <v>202</v>
      </c>
      <c r="B28" s="66" t="s">
        <v>94</v>
      </c>
      <c r="C28" s="60" t="s">
        <v>117</v>
      </c>
      <c r="D28" s="66" t="s">
        <v>121</v>
      </c>
    </row>
    <row r="29" spans="1:4" ht="54" customHeight="1" x14ac:dyDescent="0.25">
      <c r="A29" s="91" t="s">
        <v>132</v>
      </c>
      <c r="B29" s="155" t="s">
        <v>105</v>
      </c>
      <c r="C29" s="155"/>
      <c r="D29" s="155"/>
    </row>
    <row r="30" spans="1:4" ht="33.75" customHeight="1" x14ac:dyDescent="0.25">
      <c r="A30" s="91"/>
      <c r="B30" s="66" t="s">
        <v>89</v>
      </c>
      <c r="C30" s="151" t="s">
        <v>101</v>
      </c>
      <c r="D30" s="151"/>
    </row>
    <row r="31" spans="1:4" ht="128.25" customHeight="1" x14ac:dyDescent="0.25">
      <c r="A31" s="91" t="s">
        <v>133</v>
      </c>
      <c r="B31" s="66" t="s">
        <v>94</v>
      </c>
      <c r="C31" s="66" t="s">
        <v>116</v>
      </c>
      <c r="D31" s="67" t="s">
        <v>207</v>
      </c>
    </row>
    <row r="32" spans="1:4" ht="27.75" customHeight="1" x14ac:dyDescent="0.25">
      <c r="A32" s="91" t="s">
        <v>134</v>
      </c>
      <c r="B32" s="153" t="s">
        <v>106</v>
      </c>
      <c r="C32" s="153"/>
      <c r="D32" s="153"/>
    </row>
    <row r="33" spans="1:5" ht="42" customHeight="1" x14ac:dyDescent="0.25">
      <c r="A33" s="91"/>
      <c r="B33" s="66" t="s">
        <v>89</v>
      </c>
      <c r="C33" s="151" t="s">
        <v>101</v>
      </c>
      <c r="D33" s="151"/>
    </row>
    <row r="34" spans="1:5" ht="97.5" customHeight="1" x14ac:dyDescent="0.25">
      <c r="A34" s="91" t="s">
        <v>135</v>
      </c>
      <c r="B34" s="66" t="s">
        <v>94</v>
      </c>
      <c r="C34" s="60" t="s">
        <v>115</v>
      </c>
      <c r="D34" s="57" t="s">
        <v>121</v>
      </c>
    </row>
    <row r="35" spans="1:5" ht="33.75" customHeight="1" x14ac:dyDescent="0.25">
      <c r="A35" s="91" t="s">
        <v>136</v>
      </c>
      <c r="B35" s="153" t="s">
        <v>107</v>
      </c>
      <c r="C35" s="153"/>
      <c r="D35" s="153"/>
    </row>
    <row r="36" spans="1:5" ht="54.75" customHeight="1" x14ac:dyDescent="0.25">
      <c r="A36" s="91"/>
      <c r="B36" s="66" t="s">
        <v>89</v>
      </c>
      <c r="C36" s="151" t="s">
        <v>101</v>
      </c>
      <c r="D36" s="151"/>
    </row>
    <row r="37" spans="1:5" ht="92.25" customHeight="1" x14ac:dyDescent="0.25">
      <c r="A37" s="91" t="s">
        <v>137</v>
      </c>
      <c r="B37" s="57" t="s">
        <v>94</v>
      </c>
      <c r="C37" s="68" t="s">
        <v>114</v>
      </c>
      <c r="D37" s="57" t="s">
        <v>121</v>
      </c>
    </row>
    <row r="38" spans="1:5" ht="37.5" customHeight="1" x14ac:dyDescent="0.25">
      <c r="A38" s="91" t="s">
        <v>138</v>
      </c>
      <c r="B38" s="154" t="s">
        <v>109</v>
      </c>
      <c r="C38" s="154"/>
      <c r="D38" s="154"/>
    </row>
    <row r="39" spans="1:5" ht="48.75" customHeight="1" x14ac:dyDescent="0.25">
      <c r="A39" s="91"/>
      <c r="B39" s="92" t="s">
        <v>89</v>
      </c>
      <c r="C39" s="151" t="s">
        <v>101</v>
      </c>
      <c r="D39" s="151"/>
    </row>
    <row r="40" spans="1:5" ht="110.25" customHeight="1" x14ac:dyDescent="0.25">
      <c r="A40" s="91" t="s">
        <v>139</v>
      </c>
      <c r="B40" s="57" t="s">
        <v>94</v>
      </c>
      <c r="C40" s="57" t="s">
        <v>113</v>
      </c>
      <c r="D40" s="66" t="s">
        <v>165</v>
      </c>
    </row>
    <row r="41" spans="1:5" ht="16.5" customHeight="1" x14ac:dyDescent="0.25">
      <c r="A41" s="91"/>
      <c r="B41" s="152" t="s">
        <v>141</v>
      </c>
      <c r="C41" s="152"/>
      <c r="D41" s="152"/>
    </row>
    <row r="42" spans="1:5" ht="39.75" customHeight="1" x14ac:dyDescent="0.25">
      <c r="A42" s="91" t="s">
        <v>93</v>
      </c>
      <c r="B42" s="154" t="s">
        <v>108</v>
      </c>
      <c r="C42" s="154"/>
      <c r="D42" s="154"/>
    </row>
    <row r="43" spans="1:5" ht="45" customHeight="1" x14ac:dyDescent="0.25">
      <c r="A43" s="91"/>
      <c r="B43" s="92" t="s">
        <v>89</v>
      </c>
      <c r="C43" s="151" t="s">
        <v>101</v>
      </c>
      <c r="D43" s="151"/>
    </row>
    <row r="44" spans="1:5" ht="105.75" customHeight="1" x14ac:dyDescent="0.25">
      <c r="A44" s="91" t="s">
        <v>87</v>
      </c>
      <c r="B44" s="92" t="s">
        <v>112</v>
      </c>
      <c r="C44" s="61" t="s">
        <v>123</v>
      </c>
      <c r="D44" s="92" t="s">
        <v>97</v>
      </c>
    </row>
    <row r="45" spans="1:5" ht="24" customHeight="1" x14ac:dyDescent="0.25">
      <c r="A45" s="91" t="s">
        <v>142</v>
      </c>
      <c r="B45" s="153" t="s">
        <v>110</v>
      </c>
      <c r="C45" s="153"/>
      <c r="D45" s="153"/>
    </row>
    <row r="46" spans="1:5" ht="39.75" customHeight="1" x14ac:dyDescent="0.25">
      <c r="A46" s="91"/>
      <c r="B46" s="63" t="s">
        <v>111</v>
      </c>
      <c r="C46" s="151" t="s">
        <v>101</v>
      </c>
      <c r="D46" s="151"/>
    </row>
    <row r="47" spans="1:5" ht="115.5" customHeight="1" x14ac:dyDescent="0.25">
      <c r="A47" s="91" t="s">
        <v>143</v>
      </c>
      <c r="B47" s="63" t="s">
        <v>112</v>
      </c>
      <c r="C47" s="64" t="s">
        <v>122</v>
      </c>
      <c r="D47" s="43" t="s">
        <v>208</v>
      </c>
    </row>
    <row r="48" spans="1:5" ht="28.5" customHeight="1" x14ac:dyDescent="0.25">
      <c r="E48" s="58"/>
    </row>
    <row r="49" spans="5:17" ht="38.25" customHeight="1" x14ac:dyDescent="0.25">
      <c r="E49" s="58"/>
    </row>
    <row r="50" spans="5:17" ht="78" customHeight="1" x14ac:dyDescent="0.25">
      <c r="E50" s="58"/>
      <c r="I50" s="52"/>
      <c r="J50" s="52"/>
      <c r="K50" s="52"/>
      <c r="L50" s="52"/>
      <c r="M50" s="52"/>
      <c r="N50" s="52"/>
      <c r="O50" s="52"/>
      <c r="P50" s="52"/>
      <c r="Q50" s="52"/>
    </row>
    <row r="51" spans="5:17" ht="136.5" customHeight="1" x14ac:dyDescent="0.25"/>
    <row r="52" spans="5:17" ht="36.75" customHeight="1" x14ac:dyDescent="0.25"/>
    <row r="53" spans="5:17" ht="43.5" customHeight="1" x14ac:dyDescent="0.25"/>
    <row r="54" spans="5:17" ht="123" customHeight="1" x14ac:dyDescent="0.25"/>
    <row r="55" spans="5:17" ht="33.75" customHeight="1" x14ac:dyDescent="0.25"/>
    <row r="56" spans="5:17" ht="53.25" customHeight="1" x14ac:dyDescent="0.25"/>
    <row r="57" spans="5:17" ht="171.75" customHeight="1" x14ac:dyDescent="0.25"/>
    <row r="58" spans="5:17" ht="71.25" customHeight="1" x14ac:dyDescent="0.25"/>
    <row r="59" spans="5:17" ht="75.75" customHeight="1" x14ac:dyDescent="0.25"/>
    <row r="60" spans="5:17" ht="137.25" customHeight="1" x14ac:dyDescent="0.25"/>
    <row r="62" spans="5:17" ht="72.75" customHeight="1" x14ac:dyDescent="0.25"/>
    <row r="63" spans="5:17" ht="96" customHeight="1" x14ac:dyDescent="0.25"/>
    <row r="83" spans="1:4" ht="30" customHeight="1" x14ac:dyDescent="0.25"/>
    <row r="84" spans="1:4" ht="30" customHeight="1" x14ac:dyDescent="0.25"/>
    <row r="85" spans="1:4" ht="91.5" customHeight="1" x14ac:dyDescent="0.25"/>
    <row r="86" spans="1:4" ht="15" customHeight="1" x14ac:dyDescent="0.25"/>
    <row r="87" spans="1:4" ht="28.5" customHeight="1" x14ac:dyDescent="0.25"/>
    <row r="88" spans="1:4" ht="92.25" customHeight="1" x14ac:dyDescent="0.25"/>
    <row r="89" spans="1:4" x14ac:dyDescent="0.25">
      <c r="A89" s="47"/>
      <c r="B89" s="47"/>
      <c r="C89" s="47"/>
      <c r="D89" s="62"/>
    </row>
    <row r="90" spans="1:4" x14ac:dyDescent="0.25">
      <c r="A90" s="47"/>
      <c r="B90" s="47"/>
      <c r="C90" s="47"/>
      <c r="D90" s="47"/>
    </row>
    <row r="91" spans="1:4" x14ac:dyDescent="0.25">
      <c r="A91" s="47"/>
      <c r="B91" s="47"/>
      <c r="C91" s="47"/>
      <c r="D91" s="62"/>
    </row>
    <row r="92" spans="1:4" x14ac:dyDescent="0.25">
      <c r="A92" s="47"/>
      <c r="B92" s="47"/>
      <c r="C92" s="47"/>
      <c r="D92" s="47"/>
    </row>
    <row r="93" spans="1:4" x14ac:dyDescent="0.25">
      <c r="A93" s="47"/>
      <c r="B93" s="47"/>
      <c r="C93" s="47"/>
      <c r="D93" s="47"/>
    </row>
    <row r="94" spans="1:4" x14ac:dyDescent="0.25">
      <c r="A94" s="47"/>
      <c r="B94" s="47"/>
      <c r="C94" s="47"/>
      <c r="D94" s="47"/>
    </row>
    <row r="95" spans="1:4" x14ac:dyDescent="0.25">
      <c r="A95" s="47"/>
      <c r="B95" s="47"/>
      <c r="C95" s="47"/>
      <c r="D95" s="47"/>
    </row>
    <row r="96" spans="1:4" x14ac:dyDescent="0.25">
      <c r="A96" s="47"/>
      <c r="B96" s="47"/>
      <c r="C96" s="47"/>
      <c r="D96" s="47"/>
    </row>
    <row r="97" spans="1:4" x14ac:dyDescent="0.25">
      <c r="A97" s="47"/>
      <c r="B97" s="47"/>
      <c r="C97" s="47"/>
      <c r="D97" s="47"/>
    </row>
    <row r="98" spans="1:4" x14ac:dyDescent="0.25">
      <c r="A98" s="47"/>
      <c r="B98" s="47"/>
      <c r="C98" s="47"/>
      <c r="D98" s="47"/>
    </row>
    <row r="99" spans="1:4" x14ac:dyDescent="0.25">
      <c r="A99" s="47"/>
      <c r="B99" s="47"/>
      <c r="C99" s="47"/>
      <c r="D99" s="47"/>
    </row>
    <row r="100" spans="1:4" x14ac:dyDescent="0.25">
      <c r="A100" s="47"/>
      <c r="B100" s="47"/>
      <c r="C100" s="47"/>
      <c r="D100" s="47"/>
    </row>
    <row r="101" spans="1:4" x14ac:dyDescent="0.25">
      <c r="A101" s="47"/>
      <c r="B101" s="47"/>
      <c r="C101" s="47"/>
      <c r="D101" s="47"/>
    </row>
    <row r="102" spans="1:4" x14ac:dyDescent="0.25">
      <c r="A102" s="47"/>
      <c r="B102" s="47"/>
      <c r="C102" s="47"/>
      <c r="D102" s="47"/>
    </row>
    <row r="103" spans="1:4" x14ac:dyDescent="0.25">
      <c r="A103" s="47"/>
      <c r="B103" s="47"/>
      <c r="C103" s="47"/>
      <c r="D103" s="47"/>
    </row>
    <row r="104" spans="1:4" x14ac:dyDescent="0.25">
      <c r="A104" s="47"/>
      <c r="B104" s="47"/>
      <c r="C104" s="47"/>
      <c r="D104" s="47"/>
    </row>
    <row r="105" spans="1:4" x14ac:dyDescent="0.25">
      <c r="A105" s="47"/>
      <c r="B105" s="47"/>
      <c r="C105" s="47"/>
      <c r="D105" s="47"/>
    </row>
    <row r="106" spans="1:4" x14ac:dyDescent="0.25">
      <c r="A106" s="47"/>
      <c r="B106" s="47"/>
      <c r="C106" s="47"/>
      <c r="D106" s="47"/>
    </row>
    <row r="107" spans="1:4" x14ac:dyDescent="0.25">
      <c r="A107" s="47"/>
      <c r="B107" s="47"/>
      <c r="C107" s="47"/>
      <c r="D107" s="47"/>
    </row>
    <row r="108" spans="1:4" x14ac:dyDescent="0.25">
      <c r="A108" s="47"/>
      <c r="B108" s="47"/>
      <c r="C108" s="47"/>
      <c r="D108" s="47"/>
    </row>
    <row r="109" spans="1:4" x14ac:dyDescent="0.25">
      <c r="A109" s="47"/>
      <c r="B109" s="47"/>
      <c r="C109" s="47"/>
      <c r="D109" s="47"/>
    </row>
    <row r="110" spans="1:4" x14ac:dyDescent="0.25">
      <c r="A110" s="47"/>
      <c r="B110" s="47"/>
      <c r="C110" s="47"/>
      <c r="D110" s="47"/>
    </row>
    <row r="111" spans="1:4" x14ac:dyDescent="0.25">
      <c r="A111" s="47"/>
      <c r="B111" s="47"/>
      <c r="C111" s="47"/>
      <c r="D111" s="47"/>
    </row>
    <row r="112" spans="1:4" x14ac:dyDescent="0.25">
      <c r="A112" s="47"/>
      <c r="B112" s="47"/>
      <c r="C112" s="47"/>
      <c r="D112" s="47"/>
    </row>
    <row r="113" spans="1:4" x14ac:dyDescent="0.25">
      <c r="A113" s="47"/>
      <c r="B113" s="47"/>
      <c r="C113" s="47"/>
      <c r="D113" s="47"/>
    </row>
    <row r="114" spans="1:4" x14ac:dyDescent="0.25">
      <c r="A114" s="47"/>
      <c r="B114" s="47"/>
      <c r="C114" s="47"/>
      <c r="D114" s="47"/>
    </row>
    <row r="115" spans="1:4" x14ac:dyDescent="0.25">
      <c r="A115" s="47"/>
      <c r="B115" s="47"/>
      <c r="C115" s="47"/>
      <c r="D115" s="47"/>
    </row>
    <row r="116" spans="1:4" x14ac:dyDescent="0.25">
      <c r="A116" s="47"/>
      <c r="B116" s="47"/>
      <c r="C116" s="47"/>
      <c r="D116" s="47"/>
    </row>
    <row r="117" spans="1:4" x14ac:dyDescent="0.25">
      <c r="A117" s="47"/>
      <c r="B117" s="47"/>
      <c r="C117" s="47"/>
      <c r="D117" s="47"/>
    </row>
    <row r="118" spans="1:4" x14ac:dyDescent="0.25">
      <c r="A118" s="47"/>
      <c r="B118" s="47"/>
      <c r="C118" s="47"/>
      <c r="D118" s="47"/>
    </row>
    <row r="119" spans="1:4" x14ac:dyDescent="0.25">
      <c r="A119" s="47"/>
      <c r="B119" s="47"/>
      <c r="C119" s="47"/>
      <c r="D119" s="47"/>
    </row>
    <row r="120" spans="1:4" x14ac:dyDescent="0.25">
      <c r="A120" s="47"/>
      <c r="B120" s="47"/>
      <c r="C120" s="47"/>
      <c r="D120" s="47"/>
    </row>
    <row r="121" spans="1:4" x14ac:dyDescent="0.25">
      <c r="A121" s="47"/>
      <c r="B121" s="47"/>
      <c r="C121" s="47"/>
      <c r="D121" s="47"/>
    </row>
    <row r="122" spans="1:4" x14ac:dyDescent="0.25">
      <c r="A122" s="47"/>
      <c r="B122" s="47"/>
      <c r="C122" s="47"/>
      <c r="D122" s="47"/>
    </row>
    <row r="123" spans="1:4" x14ac:dyDescent="0.25">
      <c r="A123" s="47"/>
      <c r="B123" s="47"/>
      <c r="C123" s="47"/>
      <c r="D123" s="47"/>
    </row>
    <row r="124" spans="1:4" x14ac:dyDescent="0.25">
      <c r="A124" s="47"/>
      <c r="B124" s="47"/>
      <c r="C124" s="47"/>
      <c r="D124" s="47"/>
    </row>
    <row r="125" spans="1:4" x14ac:dyDescent="0.25">
      <c r="A125" s="47"/>
      <c r="B125" s="47"/>
      <c r="C125" s="47"/>
      <c r="D125" s="47"/>
    </row>
    <row r="126" spans="1:4" x14ac:dyDescent="0.25">
      <c r="A126" s="47"/>
      <c r="B126" s="47"/>
      <c r="C126" s="47"/>
      <c r="D126" s="47"/>
    </row>
    <row r="127" spans="1:4" x14ac:dyDescent="0.25">
      <c r="A127" s="47"/>
      <c r="B127" s="47"/>
      <c r="C127" s="47"/>
      <c r="D127" s="47"/>
    </row>
    <row r="128" spans="1:4" x14ac:dyDescent="0.25">
      <c r="A128" s="47"/>
      <c r="B128" s="47"/>
      <c r="C128" s="47"/>
      <c r="D128" s="47"/>
    </row>
    <row r="129" spans="1:4" x14ac:dyDescent="0.25">
      <c r="A129" s="47"/>
      <c r="B129" s="47"/>
      <c r="C129" s="47"/>
      <c r="D129" s="47"/>
    </row>
    <row r="130" spans="1:4" x14ac:dyDescent="0.25">
      <c r="A130" s="47"/>
      <c r="B130" s="47"/>
      <c r="C130" s="47"/>
      <c r="D130" s="47"/>
    </row>
    <row r="131" spans="1:4" x14ac:dyDescent="0.25">
      <c r="A131" s="47"/>
      <c r="B131" s="47"/>
      <c r="C131" s="47"/>
      <c r="D131" s="47"/>
    </row>
    <row r="132" spans="1:4" x14ac:dyDescent="0.25">
      <c r="A132" s="47"/>
      <c r="B132" s="47"/>
      <c r="C132" s="47"/>
      <c r="D132" s="47"/>
    </row>
    <row r="133" spans="1:4" x14ac:dyDescent="0.25">
      <c r="A133" s="47"/>
      <c r="B133" s="47"/>
      <c r="C133" s="47"/>
      <c r="D133" s="47"/>
    </row>
    <row r="134" spans="1:4" x14ac:dyDescent="0.25">
      <c r="A134" s="47"/>
      <c r="B134" s="47"/>
      <c r="C134" s="47"/>
      <c r="D134" s="47"/>
    </row>
    <row r="135" spans="1:4" x14ac:dyDescent="0.25">
      <c r="A135" s="47"/>
      <c r="B135" s="47"/>
      <c r="C135" s="47"/>
      <c r="D135" s="47"/>
    </row>
    <row r="136" spans="1:4" x14ac:dyDescent="0.25">
      <c r="A136" s="47"/>
      <c r="B136" s="47"/>
      <c r="C136" s="47"/>
      <c r="D136" s="47"/>
    </row>
    <row r="137" spans="1:4" x14ac:dyDescent="0.25">
      <c r="A137" s="47"/>
      <c r="B137" s="47"/>
      <c r="C137" s="47"/>
      <c r="D137" s="47"/>
    </row>
    <row r="138" spans="1:4" x14ac:dyDescent="0.25">
      <c r="A138" s="47"/>
      <c r="B138" s="47"/>
      <c r="C138" s="47"/>
      <c r="D138" s="47"/>
    </row>
    <row r="139" spans="1:4" x14ac:dyDescent="0.25">
      <c r="A139" s="47"/>
      <c r="B139" s="47"/>
      <c r="C139" s="47"/>
      <c r="D139" s="47"/>
    </row>
    <row r="140" spans="1:4" x14ac:dyDescent="0.25">
      <c r="A140" s="47"/>
      <c r="B140" s="47"/>
      <c r="C140" s="47"/>
      <c r="D140" s="47"/>
    </row>
    <row r="141" spans="1:4" x14ac:dyDescent="0.25">
      <c r="A141" s="47"/>
      <c r="B141" s="47"/>
      <c r="C141" s="47"/>
      <c r="D141" s="47"/>
    </row>
    <row r="142" spans="1:4" x14ac:dyDescent="0.25">
      <c r="A142" s="47"/>
      <c r="B142" s="47"/>
      <c r="C142" s="47"/>
      <c r="D142" s="47"/>
    </row>
    <row r="143" spans="1:4" x14ac:dyDescent="0.25">
      <c r="A143" s="47"/>
      <c r="B143" s="47"/>
      <c r="C143" s="47"/>
      <c r="D143" s="47"/>
    </row>
    <row r="144" spans="1:4" x14ac:dyDescent="0.25">
      <c r="A144" s="47"/>
      <c r="B144" s="47"/>
      <c r="C144" s="47"/>
      <c r="D144" s="47"/>
    </row>
    <row r="145" spans="1:4" x14ac:dyDescent="0.25">
      <c r="A145" s="47"/>
      <c r="B145" s="47"/>
      <c r="C145" s="47"/>
      <c r="D145" s="47"/>
    </row>
    <row r="146" spans="1:4" x14ac:dyDescent="0.25">
      <c r="A146" s="47"/>
      <c r="B146" s="47"/>
      <c r="C146" s="47"/>
      <c r="D146" s="47"/>
    </row>
    <row r="147" spans="1:4" x14ac:dyDescent="0.25">
      <c r="A147" s="47"/>
      <c r="B147" s="47"/>
      <c r="C147" s="47"/>
      <c r="D147" s="47"/>
    </row>
    <row r="148" spans="1:4" x14ac:dyDescent="0.25">
      <c r="A148" s="47"/>
      <c r="B148" s="47"/>
      <c r="C148" s="47"/>
      <c r="D148" s="47"/>
    </row>
    <row r="149" spans="1:4" x14ac:dyDescent="0.25">
      <c r="A149" s="47"/>
      <c r="B149" s="47"/>
      <c r="C149" s="47"/>
      <c r="D149" s="47"/>
    </row>
    <row r="150" spans="1:4" x14ac:dyDescent="0.25">
      <c r="A150" s="47"/>
      <c r="B150" s="47"/>
      <c r="C150" s="47"/>
      <c r="D150" s="47"/>
    </row>
    <row r="151" spans="1:4" x14ac:dyDescent="0.25">
      <c r="A151" s="47"/>
      <c r="B151" s="47"/>
      <c r="C151" s="47"/>
      <c r="D151" s="47"/>
    </row>
    <row r="152" spans="1:4" x14ac:dyDescent="0.25">
      <c r="A152" s="47"/>
      <c r="B152" s="47"/>
      <c r="C152" s="47"/>
      <c r="D152" s="47"/>
    </row>
    <row r="153" spans="1:4" x14ac:dyDescent="0.25">
      <c r="A153" s="47"/>
      <c r="B153" s="47"/>
      <c r="C153" s="47"/>
      <c r="D153" s="47"/>
    </row>
    <row r="154" spans="1:4" x14ac:dyDescent="0.25">
      <c r="A154" s="47"/>
      <c r="B154" s="47"/>
      <c r="C154" s="47"/>
      <c r="D154" s="47"/>
    </row>
    <row r="155" spans="1:4" x14ac:dyDescent="0.25">
      <c r="A155" s="47"/>
      <c r="B155" s="47"/>
      <c r="C155" s="47"/>
      <c r="D155" s="47"/>
    </row>
    <row r="156" spans="1:4" x14ac:dyDescent="0.25">
      <c r="A156" s="47"/>
      <c r="B156" s="47"/>
      <c r="C156" s="47"/>
      <c r="D156" s="47"/>
    </row>
    <row r="157" spans="1:4" x14ac:dyDescent="0.25">
      <c r="A157" s="47"/>
      <c r="B157" s="47"/>
      <c r="C157" s="47"/>
      <c r="D157" s="47"/>
    </row>
    <row r="158" spans="1:4" x14ac:dyDescent="0.25">
      <c r="A158" s="47"/>
      <c r="B158" s="47"/>
      <c r="C158" s="47"/>
      <c r="D158" s="47"/>
    </row>
    <row r="159" spans="1:4" x14ac:dyDescent="0.25">
      <c r="A159" s="47"/>
      <c r="B159" s="47"/>
      <c r="C159" s="47"/>
      <c r="D159" s="47"/>
    </row>
    <row r="160" spans="1:4" x14ac:dyDescent="0.25">
      <c r="A160" s="47"/>
      <c r="B160" s="47"/>
      <c r="C160" s="47"/>
      <c r="D160" s="47"/>
    </row>
    <row r="161" spans="1:4" x14ac:dyDescent="0.25">
      <c r="A161" s="47"/>
      <c r="B161" s="47"/>
      <c r="C161" s="47"/>
      <c r="D161" s="47"/>
    </row>
    <row r="162" spans="1:4" x14ac:dyDescent="0.25">
      <c r="A162" s="47"/>
      <c r="B162" s="47"/>
      <c r="C162" s="47"/>
      <c r="D162" s="47"/>
    </row>
    <row r="163" spans="1:4" x14ac:dyDescent="0.25">
      <c r="A163" s="47"/>
      <c r="B163" s="47"/>
      <c r="C163" s="47"/>
      <c r="D163" s="47"/>
    </row>
    <row r="164" spans="1:4" x14ac:dyDescent="0.25">
      <c r="A164" s="47"/>
      <c r="B164" s="47"/>
      <c r="C164" s="47"/>
      <c r="D164" s="47"/>
    </row>
    <row r="165" spans="1:4" x14ac:dyDescent="0.25">
      <c r="A165" s="47"/>
      <c r="B165" s="47"/>
      <c r="C165" s="47"/>
      <c r="D165" s="47"/>
    </row>
    <row r="166" spans="1:4" x14ac:dyDescent="0.25">
      <c r="A166" s="47"/>
      <c r="B166" s="47"/>
      <c r="C166" s="47"/>
      <c r="D166" s="47"/>
    </row>
    <row r="167" spans="1:4" x14ac:dyDescent="0.25">
      <c r="A167" s="47"/>
      <c r="B167" s="47"/>
      <c r="C167" s="47"/>
      <c r="D167" s="47"/>
    </row>
    <row r="168" spans="1:4" x14ac:dyDescent="0.25">
      <c r="A168" s="47"/>
      <c r="B168" s="47"/>
      <c r="C168" s="47"/>
      <c r="D168" s="47"/>
    </row>
    <row r="169" spans="1:4" x14ac:dyDescent="0.25">
      <c r="A169" s="47"/>
      <c r="B169" s="47"/>
      <c r="C169" s="47"/>
      <c r="D169" s="47"/>
    </row>
    <row r="170" spans="1:4" x14ac:dyDescent="0.25">
      <c r="A170" s="47"/>
      <c r="B170" s="47"/>
      <c r="C170" s="47"/>
      <c r="D170" s="47"/>
    </row>
    <row r="171" spans="1:4" x14ac:dyDescent="0.25">
      <c r="A171" s="47"/>
      <c r="B171" s="47"/>
      <c r="C171" s="47"/>
      <c r="D171" s="47"/>
    </row>
    <row r="172" spans="1:4" x14ac:dyDescent="0.25">
      <c r="A172" s="47"/>
      <c r="B172" s="47"/>
      <c r="C172" s="47"/>
      <c r="D172" s="47"/>
    </row>
    <row r="173" spans="1:4" x14ac:dyDescent="0.25">
      <c r="A173" s="47"/>
      <c r="B173" s="47"/>
      <c r="C173" s="47"/>
      <c r="D173" s="47"/>
    </row>
    <row r="174" spans="1:4" x14ac:dyDescent="0.25">
      <c r="A174" s="47"/>
      <c r="B174" s="47"/>
      <c r="C174" s="47"/>
      <c r="D174" s="47"/>
    </row>
    <row r="175" spans="1:4" x14ac:dyDescent="0.25">
      <c r="A175" s="47"/>
      <c r="B175" s="47"/>
      <c r="C175" s="47"/>
      <c r="D175" s="47"/>
    </row>
    <row r="176" spans="1:4" x14ac:dyDescent="0.25">
      <c r="A176" s="47"/>
      <c r="B176" s="47"/>
      <c r="C176" s="47"/>
      <c r="D176" s="47"/>
    </row>
    <row r="177" spans="1:4" x14ac:dyDescent="0.25">
      <c r="A177" s="47"/>
      <c r="B177" s="47"/>
      <c r="C177" s="47"/>
      <c r="D177" s="47"/>
    </row>
    <row r="178" spans="1:4" x14ac:dyDescent="0.25">
      <c r="A178" s="47"/>
      <c r="B178" s="47"/>
      <c r="C178" s="47"/>
      <c r="D178" s="47"/>
    </row>
    <row r="179" spans="1:4" x14ac:dyDescent="0.25">
      <c r="A179" s="47"/>
      <c r="B179" s="47"/>
      <c r="C179" s="47"/>
      <c r="D179" s="47"/>
    </row>
    <row r="180" spans="1:4" x14ac:dyDescent="0.25">
      <c r="A180" s="47"/>
      <c r="B180" s="47"/>
      <c r="C180" s="47"/>
      <c r="D180" s="47"/>
    </row>
    <row r="181" spans="1:4" x14ac:dyDescent="0.25">
      <c r="A181" s="47"/>
      <c r="B181" s="47"/>
      <c r="C181" s="47"/>
      <c r="D181" s="47"/>
    </row>
    <row r="182" spans="1:4" x14ac:dyDescent="0.25">
      <c r="A182" s="47"/>
      <c r="B182" s="47"/>
      <c r="C182" s="47"/>
      <c r="D182" s="47"/>
    </row>
    <row r="183" spans="1:4" x14ac:dyDescent="0.25">
      <c r="A183" s="47"/>
      <c r="B183" s="47"/>
      <c r="C183" s="47"/>
      <c r="D183" s="47"/>
    </row>
    <row r="184" spans="1:4" x14ac:dyDescent="0.25">
      <c r="A184" s="47"/>
      <c r="B184" s="47"/>
      <c r="C184" s="47"/>
      <c r="D184" s="47"/>
    </row>
    <row r="185" spans="1:4" x14ac:dyDescent="0.25">
      <c r="A185" s="47"/>
      <c r="B185" s="47"/>
      <c r="C185" s="47"/>
      <c r="D185" s="47"/>
    </row>
    <row r="186" spans="1:4" x14ac:dyDescent="0.25">
      <c r="A186" s="47"/>
      <c r="B186" s="47"/>
      <c r="C186" s="47"/>
      <c r="D186" s="47"/>
    </row>
    <row r="187" spans="1:4" x14ac:dyDescent="0.25">
      <c r="A187" s="47"/>
      <c r="B187" s="47"/>
      <c r="C187" s="47"/>
      <c r="D187" s="47"/>
    </row>
    <row r="188" spans="1:4" x14ac:dyDescent="0.25">
      <c r="A188" s="47"/>
      <c r="B188" s="47"/>
      <c r="C188" s="47"/>
      <c r="D188" s="47"/>
    </row>
    <row r="189" spans="1:4" x14ac:dyDescent="0.25">
      <c r="A189" s="47"/>
      <c r="B189" s="47"/>
      <c r="C189" s="47"/>
      <c r="D189" s="47"/>
    </row>
    <row r="190" spans="1:4" x14ac:dyDescent="0.25">
      <c r="A190" s="47"/>
      <c r="B190" s="47"/>
      <c r="C190" s="47"/>
      <c r="D190" s="47"/>
    </row>
    <row r="191" spans="1:4" x14ac:dyDescent="0.25">
      <c r="A191" s="47"/>
      <c r="B191" s="47"/>
      <c r="C191" s="47"/>
      <c r="D191" s="47"/>
    </row>
    <row r="192" spans="1:4" x14ac:dyDescent="0.25">
      <c r="A192" s="47"/>
      <c r="B192" s="47"/>
      <c r="C192" s="47"/>
      <c r="D192" s="47"/>
    </row>
    <row r="193" spans="1:4" x14ac:dyDescent="0.25">
      <c r="A193" s="47"/>
      <c r="B193" s="47"/>
      <c r="C193" s="47"/>
      <c r="D193" s="47"/>
    </row>
    <row r="194" spans="1:4" x14ac:dyDescent="0.25">
      <c r="A194" s="47"/>
      <c r="B194" s="47"/>
      <c r="C194" s="47"/>
      <c r="D194" s="47"/>
    </row>
    <row r="195" spans="1:4" x14ac:dyDescent="0.25">
      <c r="A195" s="47"/>
      <c r="B195" s="47"/>
      <c r="C195" s="47"/>
      <c r="D195" s="47"/>
    </row>
    <row r="196" spans="1:4" x14ac:dyDescent="0.25">
      <c r="A196" s="47"/>
      <c r="B196" s="47"/>
      <c r="C196" s="47"/>
      <c r="D196" s="47"/>
    </row>
    <row r="197" spans="1:4" x14ac:dyDescent="0.25">
      <c r="A197" s="47"/>
      <c r="B197" s="47"/>
      <c r="C197" s="47"/>
      <c r="D197" s="47"/>
    </row>
    <row r="198" spans="1:4" x14ac:dyDescent="0.25">
      <c r="A198" s="47"/>
      <c r="B198" s="47"/>
      <c r="C198" s="47"/>
      <c r="D198" s="47"/>
    </row>
    <row r="199" spans="1:4" x14ac:dyDescent="0.25">
      <c r="A199" s="47"/>
      <c r="B199" s="47"/>
      <c r="C199" s="47"/>
      <c r="D199" s="47"/>
    </row>
    <row r="200" spans="1:4" x14ac:dyDescent="0.25">
      <c r="A200" s="47"/>
      <c r="B200" s="47"/>
      <c r="C200" s="47"/>
      <c r="D200" s="47"/>
    </row>
    <row r="201" spans="1:4" x14ac:dyDescent="0.25">
      <c r="A201" s="47"/>
      <c r="B201" s="47"/>
      <c r="C201" s="47"/>
      <c r="D201" s="47"/>
    </row>
    <row r="202" spans="1:4" x14ac:dyDescent="0.25">
      <c r="A202" s="47"/>
      <c r="B202" s="47"/>
      <c r="C202" s="47"/>
      <c r="D202" s="47"/>
    </row>
    <row r="203" spans="1:4" x14ac:dyDescent="0.25">
      <c r="A203" s="47"/>
      <c r="B203" s="47"/>
      <c r="C203" s="47"/>
      <c r="D203" s="47"/>
    </row>
    <row r="204" spans="1:4" x14ac:dyDescent="0.25">
      <c r="A204" s="47"/>
      <c r="B204" s="47"/>
      <c r="C204" s="47"/>
      <c r="D204" s="47"/>
    </row>
    <row r="205" spans="1:4" x14ac:dyDescent="0.25">
      <c r="A205" s="47"/>
      <c r="B205" s="47"/>
      <c r="C205" s="47"/>
      <c r="D205" s="47"/>
    </row>
    <row r="206" spans="1:4" x14ac:dyDescent="0.25">
      <c r="A206" s="47"/>
      <c r="B206" s="47"/>
      <c r="C206" s="47"/>
      <c r="D206" s="47"/>
    </row>
    <row r="207" spans="1:4" x14ac:dyDescent="0.25">
      <c r="A207" s="47"/>
      <c r="B207" s="47"/>
      <c r="C207" s="47"/>
      <c r="D207" s="47"/>
    </row>
    <row r="208" spans="1:4" x14ac:dyDescent="0.25">
      <c r="A208" s="47"/>
      <c r="B208" s="47"/>
      <c r="C208" s="47"/>
      <c r="D208" s="47"/>
    </row>
    <row r="209" spans="1:4" x14ac:dyDescent="0.25">
      <c r="A209" s="47"/>
      <c r="B209" s="47"/>
      <c r="C209" s="47"/>
      <c r="D209" s="47"/>
    </row>
    <row r="210" spans="1:4" x14ac:dyDescent="0.25">
      <c r="A210" s="47"/>
      <c r="B210" s="47"/>
      <c r="C210" s="47"/>
      <c r="D210" s="47"/>
    </row>
    <row r="211" spans="1:4" x14ac:dyDescent="0.25">
      <c r="A211" s="47"/>
      <c r="B211" s="47"/>
      <c r="C211" s="47"/>
      <c r="D211" s="47"/>
    </row>
    <row r="212" spans="1:4" x14ac:dyDescent="0.25">
      <c r="A212" s="47"/>
      <c r="B212" s="47"/>
      <c r="C212" s="47"/>
      <c r="D212" s="47"/>
    </row>
    <row r="213" spans="1:4" x14ac:dyDescent="0.25">
      <c r="A213" s="47"/>
      <c r="B213" s="47"/>
      <c r="C213" s="47"/>
      <c r="D213" s="47"/>
    </row>
    <row r="214" spans="1:4" x14ac:dyDescent="0.25">
      <c r="A214" s="47"/>
      <c r="B214" s="47"/>
      <c r="C214" s="47"/>
      <c r="D214" s="47"/>
    </row>
    <row r="215" spans="1:4" x14ac:dyDescent="0.25">
      <c r="A215" s="47"/>
      <c r="B215" s="47"/>
      <c r="C215" s="47"/>
      <c r="D215" s="47"/>
    </row>
    <row r="216" spans="1:4" x14ac:dyDescent="0.25">
      <c r="A216" s="47"/>
      <c r="B216" s="47"/>
      <c r="C216" s="47"/>
      <c r="D216" s="47"/>
    </row>
    <row r="217" spans="1:4" x14ac:dyDescent="0.25">
      <c r="A217" s="47"/>
      <c r="B217" s="47"/>
      <c r="C217" s="47"/>
      <c r="D217" s="47"/>
    </row>
    <row r="218" spans="1:4" x14ac:dyDescent="0.25">
      <c r="A218" s="47"/>
      <c r="B218" s="47"/>
      <c r="C218" s="47"/>
      <c r="D218" s="47"/>
    </row>
    <row r="219" spans="1:4" x14ac:dyDescent="0.25">
      <c r="A219" s="47"/>
      <c r="B219" s="47"/>
      <c r="C219" s="47"/>
      <c r="D219" s="47"/>
    </row>
    <row r="220" spans="1:4" x14ac:dyDescent="0.25">
      <c r="A220" s="47"/>
      <c r="B220" s="47"/>
      <c r="C220" s="47"/>
      <c r="D220" s="47"/>
    </row>
    <row r="221" spans="1:4" x14ac:dyDescent="0.25">
      <c r="A221" s="47"/>
      <c r="B221" s="47"/>
      <c r="C221" s="47"/>
      <c r="D221" s="47"/>
    </row>
    <row r="222" spans="1:4" x14ac:dyDescent="0.25">
      <c r="A222" s="47"/>
      <c r="B222" s="47"/>
      <c r="C222" s="47"/>
      <c r="D222" s="47"/>
    </row>
    <row r="223" spans="1:4" x14ac:dyDescent="0.25">
      <c r="A223" s="47"/>
      <c r="B223" s="47"/>
      <c r="C223" s="47"/>
      <c r="D223" s="47"/>
    </row>
    <row r="224" spans="1:4" x14ac:dyDescent="0.25">
      <c r="A224" s="47"/>
      <c r="B224" s="47"/>
      <c r="C224" s="47"/>
      <c r="D224" s="47"/>
    </row>
    <row r="225" spans="1:4" x14ac:dyDescent="0.25">
      <c r="A225" s="47"/>
      <c r="B225" s="47"/>
      <c r="C225" s="47"/>
      <c r="D225" s="47"/>
    </row>
    <row r="226" spans="1:4" x14ac:dyDescent="0.25">
      <c r="A226" s="47"/>
      <c r="B226" s="47"/>
      <c r="C226" s="47"/>
      <c r="D226" s="47"/>
    </row>
    <row r="227" spans="1:4" x14ac:dyDescent="0.25">
      <c r="A227" s="47"/>
      <c r="B227" s="47"/>
      <c r="C227" s="47"/>
      <c r="D227" s="47"/>
    </row>
    <row r="228" spans="1:4" x14ac:dyDescent="0.25">
      <c r="A228" s="47"/>
      <c r="B228" s="47"/>
      <c r="C228" s="47"/>
      <c r="D228" s="47"/>
    </row>
    <row r="229" spans="1:4" x14ac:dyDescent="0.25">
      <c r="A229" s="47"/>
      <c r="B229" s="47"/>
      <c r="C229" s="47"/>
      <c r="D229" s="47"/>
    </row>
    <row r="230" spans="1:4" x14ac:dyDescent="0.25">
      <c r="A230" s="47"/>
      <c r="B230" s="47"/>
      <c r="C230" s="47"/>
      <c r="D230" s="47"/>
    </row>
    <row r="231" spans="1:4" x14ac:dyDescent="0.25">
      <c r="A231" s="47"/>
      <c r="B231" s="47"/>
      <c r="C231" s="47"/>
      <c r="D231" s="47"/>
    </row>
    <row r="232" spans="1:4" x14ac:dyDescent="0.25">
      <c r="A232" s="47"/>
      <c r="B232" s="47"/>
      <c r="C232" s="47"/>
      <c r="D232" s="47"/>
    </row>
    <row r="233" spans="1:4" x14ac:dyDescent="0.25">
      <c r="A233" s="47"/>
      <c r="B233" s="47"/>
      <c r="C233" s="47"/>
      <c r="D233" s="47"/>
    </row>
    <row r="234" spans="1:4" x14ac:dyDescent="0.25">
      <c r="A234" s="47"/>
      <c r="B234" s="47"/>
      <c r="C234" s="47"/>
      <c r="D234" s="47"/>
    </row>
    <row r="235" spans="1:4" x14ac:dyDescent="0.25">
      <c r="A235" s="47"/>
      <c r="B235" s="47"/>
      <c r="C235" s="47"/>
      <c r="D235" s="47"/>
    </row>
    <row r="236" spans="1:4" x14ac:dyDescent="0.25">
      <c r="A236" s="47"/>
      <c r="B236" s="47"/>
      <c r="C236" s="47"/>
      <c r="D236" s="47"/>
    </row>
    <row r="237" spans="1:4" x14ac:dyDescent="0.25">
      <c r="A237" s="47"/>
      <c r="B237" s="47"/>
      <c r="C237" s="47"/>
      <c r="D237" s="47"/>
    </row>
    <row r="238" spans="1:4" x14ac:dyDescent="0.25">
      <c r="A238" s="47"/>
      <c r="B238" s="47"/>
      <c r="C238" s="47"/>
      <c r="D238" s="47"/>
    </row>
    <row r="239" spans="1:4" x14ac:dyDescent="0.25">
      <c r="A239" s="47"/>
      <c r="B239" s="47"/>
      <c r="C239" s="47"/>
      <c r="D239" s="47"/>
    </row>
    <row r="240" spans="1:4" x14ac:dyDescent="0.25">
      <c r="A240" s="47"/>
      <c r="B240" s="47"/>
      <c r="C240" s="47"/>
      <c r="D240" s="47"/>
    </row>
    <row r="241" spans="1:4" x14ac:dyDescent="0.25">
      <c r="A241" s="47"/>
      <c r="B241" s="47"/>
      <c r="C241" s="47"/>
      <c r="D241" s="47"/>
    </row>
    <row r="242" spans="1:4" x14ac:dyDescent="0.25">
      <c r="A242" s="47"/>
      <c r="B242" s="47"/>
      <c r="C242" s="47"/>
      <c r="D242" s="47"/>
    </row>
    <row r="243" spans="1:4" x14ac:dyDescent="0.25">
      <c r="A243" s="47"/>
      <c r="B243" s="47"/>
      <c r="C243" s="47"/>
      <c r="D243" s="47"/>
    </row>
    <row r="244" spans="1:4" x14ac:dyDescent="0.25">
      <c r="A244" s="47"/>
      <c r="B244" s="47"/>
      <c r="C244" s="47"/>
      <c r="D244" s="47"/>
    </row>
    <row r="245" spans="1:4" x14ac:dyDescent="0.25">
      <c r="A245" s="47"/>
      <c r="B245" s="47"/>
      <c r="C245" s="47"/>
      <c r="D245" s="47"/>
    </row>
    <row r="246" spans="1:4" x14ac:dyDescent="0.25">
      <c r="A246" s="47"/>
      <c r="B246" s="47"/>
      <c r="C246" s="47"/>
      <c r="D246" s="47"/>
    </row>
    <row r="247" spans="1:4" x14ac:dyDescent="0.25">
      <c r="A247" s="47"/>
      <c r="B247" s="47"/>
      <c r="C247" s="47"/>
      <c r="D247" s="47"/>
    </row>
    <row r="248" spans="1:4" x14ac:dyDescent="0.25">
      <c r="A248" s="47"/>
      <c r="B248" s="47"/>
      <c r="C248" s="47"/>
      <c r="D248" s="47"/>
    </row>
    <row r="249" spans="1:4" x14ac:dyDescent="0.25">
      <c r="A249" s="47"/>
      <c r="B249" s="47"/>
      <c r="C249" s="47"/>
      <c r="D249" s="47"/>
    </row>
    <row r="250" spans="1:4" x14ac:dyDescent="0.25">
      <c r="A250" s="47"/>
      <c r="B250" s="47"/>
      <c r="C250" s="47"/>
      <c r="D250" s="47"/>
    </row>
    <row r="251" spans="1:4" x14ac:dyDescent="0.25">
      <c r="A251" s="47"/>
      <c r="B251" s="47"/>
      <c r="C251" s="47"/>
      <c r="D251" s="47"/>
    </row>
    <row r="252" spans="1:4" x14ac:dyDescent="0.25">
      <c r="A252" s="47"/>
      <c r="B252" s="47"/>
      <c r="C252" s="47"/>
      <c r="D252" s="47"/>
    </row>
    <row r="253" spans="1:4" x14ac:dyDescent="0.25">
      <c r="A253" s="47"/>
      <c r="B253" s="47"/>
      <c r="C253" s="47"/>
      <c r="D253" s="47"/>
    </row>
    <row r="254" spans="1:4" x14ac:dyDescent="0.25">
      <c r="A254" s="47"/>
      <c r="B254" s="47"/>
      <c r="C254" s="47"/>
      <c r="D254" s="47"/>
    </row>
    <row r="255" spans="1:4" x14ac:dyDescent="0.25">
      <c r="A255" s="47"/>
      <c r="B255" s="47"/>
      <c r="C255" s="47"/>
      <c r="D255" s="47"/>
    </row>
    <row r="256" spans="1:4" x14ac:dyDescent="0.25">
      <c r="A256" s="47"/>
      <c r="B256" s="47"/>
      <c r="C256" s="47"/>
      <c r="D256" s="47"/>
    </row>
    <row r="257" spans="1:4" x14ac:dyDescent="0.25">
      <c r="A257" s="47"/>
      <c r="B257" s="47"/>
      <c r="C257" s="47"/>
      <c r="D257" s="47"/>
    </row>
    <row r="258" spans="1:4" x14ac:dyDescent="0.25">
      <c r="A258" s="47"/>
      <c r="B258" s="47"/>
      <c r="C258" s="47"/>
      <c r="D258" s="47"/>
    </row>
    <row r="259" spans="1:4" x14ac:dyDescent="0.25">
      <c r="A259" s="47"/>
      <c r="B259" s="47"/>
      <c r="C259" s="47"/>
      <c r="D259" s="47"/>
    </row>
    <row r="260" spans="1:4" x14ac:dyDescent="0.25">
      <c r="A260" s="47"/>
      <c r="B260" s="47"/>
      <c r="C260" s="47"/>
      <c r="D260" s="47"/>
    </row>
    <row r="261" spans="1:4" x14ac:dyDescent="0.25">
      <c r="A261" s="47"/>
      <c r="B261" s="47"/>
      <c r="C261" s="47"/>
      <c r="D261" s="47"/>
    </row>
    <row r="262" spans="1:4" x14ac:dyDescent="0.25">
      <c r="A262" s="47"/>
      <c r="B262" s="47"/>
      <c r="C262" s="47"/>
      <c r="D262" s="47"/>
    </row>
  </sheetData>
  <mergeCells count="30">
    <mergeCell ref="B41:D41"/>
    <mergeCell ref="C24:D24"/>
    <mergeCell ref="C30:D30"/>
    <mergeCell ref="B23:D23"/>
    <mergeCell ref="C46:D46"/>
    <mergeCell ref="C43:D43"/>
    <mergeCell ref="C39:D39"/>
    <mergeCell ref="C36:D36"/>
    <mergeCell ref="C33:D33"/>
    <mergeCell ref="C27:D27"/>
    <mergeCell ref="B32:D32"/>
    <mergeCell ref="B35:D35"/>
    <mergeCell ref="B38:D38"/>
    <mergeCell ref="B42:D42"/>
    <mergeCell ref="B45:D45"/>
    <mergeCell ref="B29:D29"/>
    <mergeCell ref="A2:D2"/>
    <mergeCell ref="B10:D10"/>
    <mergeCell ref="B26:D26"/>
    <mergeCell ref="B13:D13"/>
    <mergeCell ref="C14:D14"/>
    <mergeCell ref="B6:D6"/>
    <mergeCell ref="C11:D11"/>
    <mergeCell ref="B19:D19"/>
    <mergeCell ref="B7:D7"/>
    <mergeCell ref="C8:D8"/>
    <mergeCell ref="B20:D20"/>
    <mergeCell ref="C21:D21"/>
    <mergeCell ref="B16:D16"/>
    <mergeCell ref="C17:D17"/>
  </mergeCells>
  <pageMargins left="0" right="0" top="0" bottom="0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1B292-CE0C-4144-A92E-E5DE64B619DB}">
  <dimension ref="A1:K174"/>
  <sheetViews>
    <sheetView tabSelected="1" view="pageBreakPreview" zoomScale="80" zoomScaleNormal="85" zoomScaleSheetLayoutView="80" workbookViewId="0">
      <selection activeCell="J14" sqref="J14"/>
    </sheetView>
  </sheetViews>
  <sheetFormatPr defaultColWidth="9.140625" defaultRowHeight="15" x14ac:dyDescent="0.25"/>
  <cols>
    <col min="1" max="2" width="37" style="1" customWidth="1"/>
    <col min="3" max="3" width="21" style="1" customWidth="1"/>
    <col min="4" max="7" width="25.42578125" style="1" customWidth="1"/>
    <col min="8" max="8" width="20.85546875" style="1" customWidth="1"/>
    <col min="9" max="9" width="20" style="1" customWidth="1"/>
    <col min="10" max="10" width="23.140625" style="1" customWidth="1"/>
    <col min="11" max="11" width="16.42578125" style="1" customWidth="1"/>
    <col min="12" max="16384" width="9.140625" style="1"/>
  </cols>
  <sheetData>
    <row r="1" spans="1:11" ht="15.75" x14ac:dyDescent="0.25">
      <c r="H1" s="156" t="s">
        <v>9</v>
      </c>
      <c r="I1" s="156"/>
    </row>
    <row r="2" spans="1:11" x14ac:dyDescent="0.25">
      <c r="A2" s="162" t="s">
        <v>30</v>
      </c>
      <c r="B2" s="162"/>
      <c r="C2" s="162"/>
      <c r="D2" s="162"/>
      <c r="E2" s="162"/>
      <c r="F2" s="162"/>
      <c r="G2" s="162"/>
      <c r="H2" s="162"/>
      <c r="I2" s="162"/>
    </row>
    <row r="4" spans="1:11" ht="15" customHeight="1" x14ac:dyDescent="0.25">
      <c r="A4" s="163" t="s">
        <v>29</v>
      </c>
      <c r="B4" s="157" t="s">
        <v>190</v>
      </c>
      <c r="C4" s="164" t="s">
        <v>17</v>
      </c>
      <c r="D4" s="165"/>
      <c r="E4" s="165"/>
      <c r="F4" s="165"/>
      <c r="G4" s="165"/>
      <c r="H4" s="165"/>
      <c r="I4" s="166"/>
    </row>
    <row r="5" spans="1:11" ht="49.5" customHeight="1" x14ac:dyDescent="0.25">
      <c r="A5" s="163"/>
      <c r="B5" s="158"/>
      <c r="C5" s="3" t="s">
        <v>1</v>
      </c>
      <c r="D5" s="3" t="s">
        <v>2</v>
      </c>
      <c r="E5" s="3" t="s">
        <v>18</v>
      </c>
      <c r="F5" s="3" t="s">
        <v>19</v>
      </c>
      <c r="G5" s="3" t="s">
        <v>20</v>
      </c>
      <c r="H5" s="3" t="s">
        <v>21</v>
      </c>
      <c r="I5" s="2" t="s">
        <v>0</v>
      </c>
    </row>
    <row r="6" spans="1:11" s="5" customFormat="1" ht="12" x14ac:dyDescent="0.2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</row>
    <row r="7" spans="1:11" ht="47.25" customHeight="1" x14ac:dyDescent="0.25">
      <c r="A7" s="6" t="s">
        <v>22</v>
      </c>
      <c r="B7" s="159" t="s">
        <v>69</v>
      </c>
      <c r="C7" s="31">
        <f>C8+C9+C10+C11+C12+C13+C14</f>
        <v>228209.56042222999</v>
      </c>
      <c r="D7" s="31">
        <f t="shared" ref="D7:H7" si="0">D8+D9+D10+D11+D12+D13+D14</f>
        <v>226197.43509222998</v>
      </c>
      <c r="E7" s="31">
        <f t="shared" si="0"/>
        <v>126197.16509223</v>
      </c>
      <c r="F7" s="31">
        <f t="shared" si="0"/>
        <v>126022.69009223</v>
      </c>
      <c r="G7" s="31">
        <f t="shared" si="0"/>
        <v>126022.69009223</v>
      </c>
      <c r="H7" s="31">
        <f t="shared" si="0"/>
        <v>126022.69009223</v>
      </c>
      <c r="I7" s="7">
        <f>I8+I9+I10+I11+I12+I13+I14</f>
        <v>958672.23088337993</v>
      </c>
    </row>
    <row r="8" spans="1:11" ht="22.5" customHeight="1" x14ac:dyDescent="0.25">
      <c r="A8" s="28" t="s">
        <v>10</v>
      </c>
      <c r="B8" s="160"/>
      <c r="C8" s="27">
        <f t="shared" ref="C8:H14" si="1">C16+C56+C143</f>
        <v>0</v>
      </c>
      <c r="D8" s="27">
        <f t="shared" si="1"/>
        <v>0</v>
      </c>
      <c r="E8" s="27">
        <f t="shared" si="1"/>
        <v>0</v>
      </c>
      <c r="F8" s="27">
        <f t="shared" si="1"/>
        <v>0</v>
      </c>
      <c r="G8" s="27">
        <f t="shared" si="1"/>
        <v>0</v>
      </c>
      <c r="H8" s="27">
        <f t="shared" si="1"/>
        <v>0</v>
      </c>
      <c r="I8" s="9">
        <f>C8+D8+E8+F8+G8+H8</f>
        <v>0</v>
      </c>
      <c r="J8" s="26"/>
    </row>
    <row r="9" spans="1:11" ht="23.25" customHeight="1" x14ac:dyDescent="0.25">
      <c r="A9" s="28" t="s">
        <v>11</v>
      </c>
      <c r="B9" s="160"/>
      <c r="C9" s="27">
        <f t="shared" si="1"/>
        <v>0</v>
      </c>
      <c r="D9" s="27">
        <f t="shared" si="1"/>
        <v>0</v>
      </c>
      <c r="E9" s="27">
        <f t="shared" si="1"/>
        <v>0</v>
      </c>
      <c r="F9" s="27">
        <f t="shared" si="1"/>
        <v>0</v>
      </c>
      <c r="G9" s="27">
        <f t="shared" si="1"/>
        <v>0</v>
      </c>
      <c r="H9" s="27">
        <f t="shared" si="1"/>
        <v>0</v>
      </c>
      <c r="I9" s="9">
        <f t="shared" ref="I9:I13" si="2">C9+D9+E9+F9+G9+H9</f>
        <v>0</v>
      </c>
      <c r="J9" s="26"/>
    </row>
    <row r="10" spans="1:11" ht="22.5" customHeight="1" x14ac:dyDescent="0.25">
      <c r="A10" s="29" t="s">
        <v>12</v>
      </c>
      <c r="B10" s="160"/>
      <c r="C10" s="27">
        <f t="shared" si="1"/>
        <v>228209.56042222999</v>
      </c>
      <c r="D10" s="27">
        <f t="shared" si="1"/>
        <v>226197.43509222998</v>
      </c>
      <c r="E10" s="27">
        <f t="shared" si="1"/>
        <v>126197.16509223</v>
      </c>
      <c r="F10" s="27">
        <f t="shared" si="1"/>
        <v>126022.69009223</v>
      </c>
      <c r="G10" s="27">
        <f t="shared" si="1"/>
        <v>126022.69009223</v>
      </c>
      <c r="H10" s="27">
        <f t="shared" si="1"/>
        <v>126022.69009223</v>
      </c>
      <c r="I10" s="9">
        <f>C10+D10+E10+F10+G10+H10</f>
        <v>958672.23088337993</v>
      </c>
      <c r="J10" s="24"/>
    </row>
    <row r="11" spans="1:11" ht="34.5" customHeight="1" x14ac:dyDescent="0.25">
      <c r="A11" s="30" t="s">
        <v>183</v>
      </c>
      <c r="B11" s="160"/>
      <c r="C11" s="27">
        <f t="shared" si="1"/>
        <v>0</v>
      </c>
      <c r="D11" s="27">
        <f t="shared" si="1"/>
        <v>0</v>
      </c>
      <c r="E11" s="27">
        <f t="shared" si="1"/>
        <v>0</v>
      </c>
      <c r="F11" s="27">
        <f t="shared" si="1"/>
        <v>0</v>
      </c>
      <c r="G11" s="27">
        <f t="shared" si="1"/>
        <v>0</v>
      </c>
      <c r="H11" s="27">
        <f t="shared" si="1"/>
        <v>0</v>
      </c>
      <c r="I11" s="9">
        <f t="shared" si="2"/>
        <v>0</v>
      </c>
      <c r="J11" s="24"/>
      <c r="K11" s="24"/>
    </row>
    <row r="12" spans="1:11" ht="34.5" customHeight="1" x14ac:dyDescent="0.25">
      <c r="A12" s="30" t="s">
        <v>184</v>
      </c>
      <c r="B12" s="160"/>
      <c r="C12" s="27">
        <f t="shared" si="1"/>
        <v>0</v>
      </c>
      <c r="D12" s="27">
        <f t="shared" si="1"/>
        <v>0</v>
      </c>
      <c r="E12" s="27">
        <f t="shared" si="1"/>
        <v>0</v>
      </c>
      <c r="F12" s="27">
        <f t="shared" si="1"/>
        <v>0</v>
      </c>
      <c r="G12" s="27">
        <f t="shared" si="1"/>
        <v>0</v>
      </c>
      <c r="H12" s="27">
        <f t="shared" si="1"/>
        <v>0</v>
      </c>
      <c r="I12" s="9">
        <f t="shared" si="2"/>
        <v>0</v>
      </c>
      <c r="J12" s="24"/>
    </row>
    <row r="13" spans="1:11" ht="21" customHeight="1" x14ac:dyDescent="0.25">
      <c r="A13" s="30" t="s">
        <v>185</v>
      </c>
      <c r="B13" s="160"/>
      <c r="C13" s="27">
        <f t="shared" si="1"/>
        <v>0</v>
      </c>
      <c r="D13" s="27">
        <f t="shared" si="1"/>
        <v>0</v>
      </c>
      <c r="E13" s="27">
        <f t="shared" si="1"/>
        <v>0</v>
      </c>
      <c r="F13" s="27">
        <f t="shared" si="1"/>
        <v>0</v>
      </c>
      <c r="G13" s="27">
        <f t="shared" si="1"/>
        <v>0</v>
      </c>
      <c r="H13" s="27">
        <f t="shared" si="1"/>
        <v>0</v>
      </c>
      <c r="I13" s="9">
        <f t="shared" si="2"/>
        <v>0</v>
      </c>
      <c r="J13" s="24"/>
    </row>
    <row r="14" spans="1:11" ht="24" customHeight="1" x14ac:dyDescent="0.25">
      <c r="A14" s="30" t="s">
        <v>186</v>
      </c>
      <c r="B14" s="161"/>
      <c r="C14" s="27">
        <f t="shared" si="1"/>
        <v>0</v>
      </c>
      <c r="D14" s="27">
        <f t="shared" si="1"/>
        <v>0</v>
      </c>
      <c r="E14" s="27">
        <f t="shared" si="1"/>
        <v>0</v>
      </c>
      <c r="F14" s="27">
        <f t="shared" si="1"/>
        <v>0</v>
      </c>
      <c r="G14" s="27">
        <f t="shared" si="1"/>
        <v>0</v>
      </c>
      <c r="H14" s="27">
        <f t="shared" si="1"/>
        <v>0</v>
      </c>
      <c r="I14" s="9">
        <f>C14+D14+E14+F14+G14+H14</f>
        <v>0</v>
      </c>
      <c r="J14" s="24"/>
    </row>
    <row r="15" spans="1:11" ht="77.25" customHeight="1" x14ac:dyDescent="0.25">
      <c r="A15" s="34" t="s">
        <v>28</v>
      </c>
      <c r="B15" s="159" t="s">
        <v>69</v>
      </c>
      <c r="C15" s="35">
        <f>C16+C17+C18+C19+C20+C21+C22</f>
        <v>100000</v>
      </c>
      <c r="D15" s="35">
        <f t="shared" ref="D15:H15" si="3">D16+D17+D18+D19+D20+D21+D22</f>
        <v>100000</v>
      </c>
      <c r="E15" s="35">
        <f t="shared" si="3"/>
        <v>0</v>
      </c>
      <c r="F15" s="35">
        <f t="shared" si="3"/>
        <v>0</v>
      </c>
      <c r="G15" s="35">
        <f t="shared" si="3"/>
        <v>0</v>
      </c>
      <c r="H15" s="35">
        <f t="shared" si="3"/>
        <v>0</v>
      </c>
      <c r="I15" s="37">
        <f>I16+I17+I18+I19+I20+I21+I22</f>
        <v>200000</v>
      </c>
      <c r="J15" s="24"/>
    </row>
    <row r="16" spans="1:11" ht="15" customHeight="1" x14ac:dyDescent="0.25">
      <c r="A16" s="28" t="s">
        <v>10</v>
      </c>
      <c r="B16" s="160"/>
      <c r="C16" s="9">
        <f>C24+C32+C40+C48</f>
        <v>0</v>
      </c>
      <c r="D16" s="9">
        <f t="shared" ref="D16:I16" si="4">D24+D32+D40+D48</f>
        <v>0</v>
      </c>
      <c r="E16" s="9">
        <f t="shared" si="4"/>
        <v>0</v>
      </c>
      <c r="F16" s="9">
        <f t="shared" si="4"/>
        <v>0</v>
      </c>
      <c r="G16" s="9">
        <f t="shared" si="4"/>
        <v>0</v>
      </c>
      <c r="H16" s="9">
        <f t="shared" si="4"/>
        <v>0</v>
      </c>
      <c r="I16" s="9">
        <f t="shared" si="4"/>
        <v>0</v>
      </c>
    </row>
    <row r="17" spans="1:9" x14ac:dyDescent="0.25">
      <c r="A17" s="28" t="s">
        <v>11</v>
      </c>
      <c r="B17" s="160"/>
      <c r="C17" s="9">
        <f t="shared" ref="C17:I22" si="5">C25+C33+C41+C49</f>
        <v>0</v>
      </c>
      <c r="D17" s="9">
        <f t="shared" si="5"/>
        <v>0</v>
      </c>
      <c r="E17" s="9">
        <f t="shared" si="5"/>
        <v>0</v>
      </c>
      <c r="F17" s="9">
        <f t="shared" si="5"/>
        <v>0</v>
      </c>
      <c r="G17" s="9">
        <f t="shared" si="5"/>
        <v>0</v>
      </c>
      <c r="H17" s="9">
        <f t="shared" si="5"/>
        <v>0</v>
      </c>
      <c r="I17" s="9">
        <f t="shared" si="5"/>
        <v>0</v>
      </c>
    </row>
    <row r="18" spans="1:9" x14ac:dyDescent="0.25">
      <c r="A18" s="29" t="s">
        <v>12</v>
      </c>
      <c r="B18" s="160"/>
      <c r="C18" s="9">
        <f t="shared" si="5"/>
        <v>100000</v>
      </c>
      <c r="D18" s="9">
        <f t="shared" si="5"/>
        <v>100000</v>
      </c>
      <c r="E18" s="9">
        <f t="shared" si="5"/>
        <v>0</v>
      </c>
      <c r="F18" s="9">
        <f t="shared" si="5"/>
        <v>0</v>
      </c>
      <c r="G18" s="9">
        <f t="shared" si="5"/>
        <v>0</v>
      </c>
      <c r="H18" s="9">
        <f t="shared" si="5"/>
        <v>0</v>
      </c>
      <c r="I18" s="9">
        <f t="shared" si="5"/>
        <v>200000</v>
      </c>
    </row>
    <row r="19" spans="1:9" ht="32.25" customHeight="1" x14ac:dyDescent="0.25">
      <c r="A19" s="30" t="s">
        <v>183</v>
      </c>
      <c r="B19" s="160"/>
      <c r="C19" s="9">
        <f t="shared" si="5"/>
        <v>0</v>
      </c>
      <c r="D19" s="9">
        <f t="shared" si="5"/>
        <v>0</v>
      </c>
      <c r="E19" s="9">
        <f t="shared" si="5"/>
        <v>0</v>
      </c>
      <c r="F19" s="9">
        <f t="shared" si="5"/>
        <v>0</v>
      </c>
      <c r="G19" s="9">
        <f t="shared" si="5"/>
        <v>0</v>
      </c>
      <c r="H19" s="9">
        <f t="shared" si="5"/>
        <v>0</v>
      </c>
      <c r="I19" s="9">
        <f t="shared" si="5"/>
        <v>0</v>
      </c>
    </row>
    <row r="20" spans="1:9" ht="28.5" customHeight="1" x14ac:dyDescent="0.25">
      <c r="A20" s="30" t="s">
        <v>184</v>
      </c>
      <c r="B20" s="160"/>
      <c r="C20" s="9">
        <f t="shared" si="5"/>
        <v>0</v>
      </c>
      <c r="D20" s="9">
        <f t="shared" si="5"/>
        <v>0</v>
      </c>
      <c r="E20" s="9">
        <f t="shared" si="5"/>
        <v>0</v>
      </c>
      <c r="F20" s="9">
        <f t="shared" si="5"/>
        <v>0</v>
      </c>
      <c r="G20" s="9">
        <f t="shared" si="5"/>
        <v>0</v>
      </c>
      <c r="H20" s="9">
        <f t="shared" si="5"/>
        <v>0</v>
      </c>
      <c r="I20" s="9">
        <f t="shared" si="5"/>
        <v>0</v>
      </c>
    </row>
    <row r="21" spans="1:9" x14ac:dyDescent="0.25">
      <c r="A21" s="30" t="s">
        <v>185</v>
      </c>
      <c r="B21" s="160"/>
      <c r="C21" s="9">
        <f t="shared" si="5"/>
        <v>0</v>
      </c>
      <c r="D21" s="9">
        <f t="shared" si="5"/>
        <v>0</v>
      </c>
      <c r="E21" s="9">
        <f t="shared" si="5"/>
        <v>0</v>
      </c>
      <c r="F21" s="9">
        <f t="shared" si="5"/>
        <v>0</v>
      </c>
      <c r="G21" s="9">
        <f t="shared" si="5"/>
        <v>0</v>
      </c>
      <c r="H21" s="9">
        <f t="shared" si="5"/>
        <v>0</v>
      </c>
      <c r="I21" s="9">
        <f t="shared" si="5"/>
        <v>0</v>
      </c>
    </row>
    <row r="22" spans="1:9" ht="24" customHeight="1" x14ac:dyDescent="0.25">
      <c r="A22" s="30" t="s">
        <v>186</v>
      </c>
      <c r="B22" s="161"/>
      <c r="C22" s="9">
        <f t="shared" si="5"/>
        <v>0</v>
      </c>
      <c r="D22" s="9">
        <f t="shared" si="5"/>
        <v>0</v>
      </c>
      <c r="E22" s="9">
        <f t="shared" si="5"/>
        <v>0</v>
      </c>
      <c r="F22" s="9">
        <f t="shared" si="5"/>
        <v>0</v>
      </c>
      <c r="G22" s="9">
        <f t="shared" si="5"/>
        <v>0</v>
      </c>
      <c r="H22" s="9">
        <f t="shared" si="5"/>
        <v>0</v>
      </c>
      <c r="I22" s="9">
        <f t="shared" si="5"/>
        <v>0</v>
      </c>
    </row>
    <row r="23" spans="1:9" s="10" customFormat="1" ht="67.5" customHeight="1" x14ac:dyDescent="0.25">
      <c r="A23" s="6" t="s">
        <v>240</v>
      </c>
      <c r="B23" s="159" t="s">
        <v>69</v>
      </c>
      <c r="C23" s="7">
        <f>SUM(C24:C30)</f>
        <v>100000</v>
      </c>
      <c r="D23" s="7">
        <f t="shared" ref="D23:H23" si="6">SUM(D24:D30)</f>
        <v>100000</v>
      </c>
      <c r="E23" s="7">
        <f t="shared" si="6"/>
        <v>0</v>
      </c>
      <c r="F23" s="7">
        <f t="shared" si="6"/>
        <v>0</v>
      </c>
      <c r="G23" s="7">
        <f t="shared" si="6"/>
        <v>0</v>
      </c>
      <c r="H23" s="7">
        <f t="shared" si="6"/>
        <v>0</v>
      </c>
      <c r="I23" s="7">
        <f>I24+I25+I26+I27+I28+I29+I30</f>
        <v>200000</v>
      </c>
    </row>
    <row r="24" spans="1:9" s="18" customFormat="1" x14ac:dyDescent="0.25">
      <c r="A24" s="111" t="s">
        <v>10</v>
      </c>
      <c r="B24" s="160"/>
      <c r="C24" s="9">
        <v>0</v>
      </c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9">
        <f>C24+D24+E24+F24+G24+H24</f>
        <v>0</v>
      </c>
    </row>
    <row r="25" spans="1:9" s="18" customFormat="1" ht="21" customHeight="1" x14ac:dyDescent="0.25">
      <c r="A25" s="111" t="s">
        <v>191</v>
      </c>
      <c r="B25" s="160"/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9">
        <f t="shared" ref="I25:I29" si="7">C25+D25+E25+F25+G25+H25</f>
        <v>0</v>
      </c>
    </row>
    <row r="26" spans="1:9" s="18" customFormat="1" ht="21.75" customHeight="1" x14ac:dyDescent="0.25">
      <c r="A26" s="111" t="s">
        <v>192</v>
      </c>
      <c r="B26" s="160"/>
      <c r="C26" s="9">
        <f>'[1]таблица 4'!I11</f>
        <v>100000</v>
      </c>
      <c r="D26" s="9">
        <f>'[1]таблица 4'!J11</f>
        <v>100000</v>
      </c>
      <c r="E26" s="9">
        <v>0</v>
      </c>
      <c r="F26" s="9">
        <v>0</v>
      </c>
      <c r="G26" s="9">
        <v>0</v>
      </c>
      <c r="H26" s="9">
        <v>0</v>
      </c>
      <c r="I26" s="9">
        <f>SUM(C26:H26)</f>
        <v>200000</v>
      </c>
    </row>
    <row r="27" spans="1:9" s="18" customFormat="1" ht="33.75" customHeight="1" x14ac:dyDescent="0.25">
      <c r="A27" s="112" t="s">
        <v>193</v>
      </c>
      <c r="B27" s="160"/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9">
        <f t="shared" si="7"/>
        <v>0</v>
      </c>
    </row>
    <row r="28" spans="1:9" s="18" customFormat="1" ht="30" x14ac:dyDescent="0.25">
      <c r="A28" s="112" t="s">
        <v>194</v>
      </c>
      <c r="B28" s="160"/>
      <c r="C28" s="7"/>
      <c r="D28" s="7"/>
      <c r="E28" s="7"/>
      <c r="F28" s="7"/>
      <c r="G28" s="7"/>
      <c r="H28" s="7"/>
      <c r="I28" s="9">
        <f t="shared" si="7"/>
        <v>0</v>
      </c>
    </row>
    <row r="29" spans="1:9" s="18" customFormat="1" ht="19.5" customHeight="1" x14ac:dyDescent="0.25">
      <c r="A29" s="112" t="s">
        <v>195</v>
      </c>
      <c r="B29" s="160"/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9">
        <f t="shared" si="7"/>
        <v>0</v>
      </c>
    </row>
    <row r="30" spans="1:9" s="18" customFormat="1" ht="21.75" customHeight="1" x14ac:dyDescent="0.25">
      <c r="A30" s="111" t="s">
        <v>196</v>
      </c>
      <c r="B30" s="161"/>
      <c r="C30" s="9">
        <f>'[1]таблица 4'!J21</f>
        <v>0</v>
      </c>
      <c r="D30" s="9">
        <f>'[1]таблица 4'!K21</f>
        <v>0</v>
      </c>
      <c r="E30" s="9">
        <f>'[1]таблица 4'!L21</f>
        <v>0</v>
      </c>
      <c r="F30" s="9">
        <f>'[1]таблица 4'!M21</f>
        <v>0</v>
      </c>
      <c r="G30" s="9">
        <f>'[1]таблица 4'!N21</f>
        <v>0</v>
      </c>
      <c r="H30" s="9">
        <f>'[1]таблица 4'!O21</f>
        <v>0</v>
      </c>
      <c r="I30" s="9">
        <f>C30+D30+E30+F30+G30+H30</f>
        <v>0</v>
      </c>
    </row>
    <row r="31" spans="1:9" s="10" customFormat="1" ht="59.25" customHeight="1" x14ac:dyDescent="0.25">
      <c r="A31" s="6" t="s">
        <v>241</v>
      </c>
      <c r="B31" s="159" t="s">
        <v>69</v>
      </c>
      <c r="C31" s="7">
        <f>SUM(C32:C38)</f>
        <v>0</v>
      </c>
      <c r="D31" s="7">
        <f t="shared" ref="D31:H31" si="8">SUM(D32:D38)</f>
        <v>0</v>
      </c>
      <c r="E31" s="7">
        <f t="shared" si="8"/>
        <v>0</v>
      </c>
      <c r="F31" s="7">
        <f t="shared" si="8"/>
        <v>0</v>
      </c>
      <c r="G31" s="7">
        <f t="shared" si="8"/>
        <v>0</v>
      </c>
      <c r="H31" s="7">
        <f t="shared" si="8"/>
        <v>0</v>
      </c>
      <c r="I31" s="7">
        <f>I32+I33+I34+I35+I36+I37+I38</f>
        <v>0</v>
      </c>
    </row>
    <row r="32" spans="1:9" s="11" customFormat="1" ht="18" customHeight="1" x14ac:dyDescent="0.25">
      <c r="A32" s="111" t="s">
        <v>10</v>
      </c>
      <c r="B32" s="160"/>
      <c r="C32" s="9">
        <v>0</v>
      </c>
      <c r="D32" s="9">
        <v>0</v>
      </c>
      <c r="E32" s="9">
        <v>0</v>
      </c>
      <c r="F32" s="9">
        <v>0</v>
      </c>
      <c r="G32" s="9">
        <v>0</v>
      </c>
      <c r="H32" s="9">
        <v>0</v>
      </c>
      <c r="I32" s="9">
        <f>C32+D32+E32+F32+G32+H32</f>
        <v>0</v>
      </c>
    </row>
    <row r="33" spans="1:9" s="11" customFormat="1" ht="18.75" customHeight="1" x14ac:dyDescent="0.25">
      <c r="A33" s="111" t="s">
        <v>191</v>
      </c>
      <c r="B33" s="160"/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9">
        <f t="shared" ref="I33:I37" si="9">C33+D33+E33+F33+G33+H33</f>
        <v>0</v>
      </c>
    </row>
    <row r="34" spans="1:9" s="11" customFormat="1" ht="21.75" customHeight="1" x14ac:dyDescent="0.25">
      <c r="A34" s="111" t="s">
        <v>192</v>
      </c>
      <c r="B34" s="160"/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9">
        <f t="shared" si="9"/>
        <v>0</v>
      </c>
    </row>
    <row r="35" spans="1:9" s="11" customFormat="1" ht="45" x14ac:dyDescent="0.25">
      <c r="A35" s="112" t="s">
        <v>193</v>
      </c>
      <c r="B35" s="160"/>
      <c r="C35" s="7"/>
      <c r="D35" s="7"/>
      <c r="E35" s="7"/>
      <c r="F35" s="7"/>
      <c r="G35" s="7"/>
      <c r="H35" s="7"/>
      <c r="I35" s="9">
        <f t="shared" si="9"/>
        <v>0</v>
      </c>
    </row>
    <row r="36" spans="1:9" s="11" customFormat="1" ht="30" x14ac:dyDescent="0.25">
      <c r="A36" s="112" t="s">
        <v>194</v>
      </c>
      <c r="B36" s="160"/>
      <c r="C36" s="7"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9">
        <f t="shared" si="9"/>
        <v>0</v>
      </c>
    </row>
    <row r="37" spans="1:9" s="11" customFormat="1" ht="15.75" customHeight="1" x14ac:dyDescent="0.25">
      <c r="A37" s="112" t="s">
        <v>195</v>
      </c>
      <c r="B37" s="160"/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9">
        <f t="shared" si="9"/>
        <v>0</v>
      </c>
    </row>
    <row r="38" spans="1:9" s="11" customFormat="1" ht="20.25" customHeight="1" x14ac:dyDescent="0.25">
      <c r="A38" s="111" t="s">
        <v>196</v>
      </c>
      <c r="B38" s="161"/>
      <c r="C38" s="12">
        <v>0</v>
      </c>
      <c r="D38" s="12">
        <v>0</v>
      </c>
      <c r="E38" s="12">
        <f>'раздел 7'!J32</f>
        <v>0</v>
      </c>
      <c r="F38" s="12">
        <f>'раздел 7'!K32</f>
        <v>0</v>
      </c>
      <c r="G38" s="12">
        <v>0</v>
      </c>
      <c r="H38" s="12">
        <v>0</v>
      </c>
      <c r="I38" s="9">
        <f>C38+D38+E38+F38+G38+H38</f>
        <v>0</v>
      </c>
    </row>
    <row r="39" spans="1:9" s="11" customFormat="1" ht="51" customHeight="1" x14ac:dyDescent="0.25">
      <c r="A39" s="126" t="s">
        <v>242</v>
      </c>
      <c r="B39" s="159" t="s">
        <v>69</v>
      </c>
      <c r="C39" s="7">
        <f>SUM(C40:C46)</f>
        <v>0</v>
      </c>
      <c r="D39" s="7">
        <f t="shared" ref="D39:H39" si="10">SUM(D40:D46)</f>
        <v>0</v>
      </c>
      <c r="E39" s="7">
        <f t="shared" si="10"/>
        <v>0</v>
      </c>
      <c r="F39" s="7">
        <f t="shared" si="10"/>
        <v>0</v>
      </c>
      <c r="G39" s="7">
        <f t="shared" si="10"/>
        <v>0</v>
      </c>
      <c r="H39" s="7">
        <f t="shared" si="10"/>
        <v>0</v>
      </c>
      <c r="I39" s="7">
        <f>I40+I41+I42+I43+I44+I45+I46</f>
        <v>0</v>
      </c>
    </row>
    <row r="40" spans="1:9" s="11" customFormat="1" ht="20.25" customHeight="1" x14ac:dyDescent="0.25">
      <c r="A40" s="111" t="s">
        <v>10</v>
      </c>
      <c r="B40" s="160"/>
      <c r="C40" s="9">
        <v>0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9">
        <f>C40+D40+E40+F40+G40+H40</f>
        <v>0</v>
      </c>
    </row>
    <row r="41" spans="1:9" s="11" customFormat="1" ht="20.25" customHeight="1" x14ac:dyDescent="0.25">
      <c r="A41" s="111" t="s">
        <v>191</v>
      </c>
      <c r="B41" s="160"/>
      <c r="C41" s="7">
        <v>0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9">
        <f t="shared" ref="I41:I45" si="11">C41+D41+E41+F41+G41+H41</f>
        <v>0</v>
      </c>
    </row>
    <row r="42" spans="1:9" s="11" customFormat="1" ht="20.25" customHeight="1" x14ac:dyDescent="0.25">
      <c r="A42" s="111" t="s">
        <v>192</v>
      </c>
      <c r="B42" s="160"/>
      <c r="C42" s="7">
        <v>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9">
        <f t="shared" si="11"/>
        <v>0</v>
      </c>
    </row>
    <row r="43" spans="1:9" s="11" customFormat="1" ht="48" customHeight="1" x14ac:dyDescent="0.25">
      <c r="A43" s="112" t="s">
        <v>193</v>
      </c>
      <c r="B43" s="160"/>
      <c r="C43" s="7"/>
      <c r="D43" s="7"/>
      <c r="E43" s="7"/>
      <c r="F43" s="7"/>
      <c r="G43" s="7"/>
      <c r="H43" s="7"/>
      <c r="I43" s="9">
        <f t="shared" si="11"/>
        <v>0</v>
      </c>
    </row>
    <row r="44" spans="1:9" s="11" customFormat="1" ht="20.25" customHeight="1" x14ac:dyDescent="0.25">
      <c r="A44" s="112" t="s">
        <v>194</v>
      </c>
      <c r="B44" s="160"/>
      <c r="C44" s="7">
        <v>0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9">
        <f t="shared" si="11"/>
        <v>0</v>
      </c>
    </row>
    <row r="45" spans="1:9" s="11" customFormat="1" ht="20.25" customHeight="1" x14ac:dyDescent="0.25">
      <c r="A45" s="112" t="s">
        <v>195</v>
      </c>
      <c r="B45" s="160"/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9">
        <f t="shared" si="11"/>
        <v>0</v>
      </c>
    </row>
    <row r="46" spans="1:9" s="11" customFormat="1" ht="20.25" customHeight="1" x14ac:dyDescent="0.25">
      <c r="A46" s="111" t="s">
        <v>196</v>
      </c>
      <c r="B46" s="161"/>
      <c r="C46" s="12">
        <v>0</v>
      </c>
      <c r="D46" s="12">
        <v>0</v>
      </c>
      <c r="E46" s="12">
        <f>'раздел 7'!J40</f>
        <v>0</v>
      </c>
      <c r="F46" s="12">
        <f>'раздел 7'!K40</f>
        <v>0</v>
      </c>
      <c r="G46" s="12">
        <v>0</v>
      </c>
      <c r="H46" s="12">
        <v>0</v>
      </c>
      <c r="I46" s="9">
        <f>C46+D46+E46+F46+G46+H46</f>
        <v>0</v>
      </c>
    </row>
    <row r="47" spans="1:9" s="10" customFormat="1" ht="59.25" customHeight="1" x14ac:dyDescent="0.25">
      <c r="A47" s="6" t="s">
        <v>27</v>
      </c>
      <c r="B47" s="159" t="s">
        <v>69</v>
      </c>
      <c r="C47" s="7">
        <f>SUM(C48:C54)</f>
        <v>0</v>
      </c>
      <c r="D47" s="7">
        <f t="shared" ref="D47:H47" si="12">SUM(D48:D54)</f>
        <v>0</v>
      </c>
      <c r="E47" s="7">
        <f t="shared" si="12"/>
        <v>0</v>
      </c>
      <c r="F47" s="7">
        <f t="shared" si="12"/>
        <v>0</v>
      </c>
      <c r="G47" s="7">
        <f t="shared" si="12"/>
        <v>0</v>
      </c>
      <c r="H47" s="7">
        <f t="shared" si="12"/>
        <v>0</v>
      </c>
      <c r="I47" s="7">
        <f>I48+I49+I50+I51+I52+I53+I54</f>
        <v>0</v>
      </c>
    </row>
    <row r="48" spans="1:9" s="11" customFormat="1" ht="21.75" customHeight="1" x14ac:dyDescent="0.25">
      <c r="A48" s="28" t="s">
        <v>10</v>
      </c>
      <c r="B48" s="160"/>
      <c r="C48" s="9">
        <v>0</v>
      </c>
      <c r="D48" s="9">
        <v>0</v>
      </c>
      <c r="E48" s="9">
        <v>0</v>
      </c>
      <c r="F48" s="9">
        <v>0</v>
      </c>
      <c r="G48" s="9">
        <v>0</v>
      </c>
      <c r="H48" s="9">
        <v>0</v>
      </c>
      <c r="I48" s="9">
        <f>C48+D48+E48+F48+G48+H48</f>
        <v>0</v>
      </c>
    </row>
    <row r="49" spans="1:11" s="11" customFormat="1" x14ac:dyDescent="0.25">
      <c r="A49" s="28" t="s">
        <v>11</v>
      </c>
      <c r="B49" s="160"/>
      <c r="C49" s="9">
        <v>0</v>
      </c>
      <c r="D49" s="9">
        <v>0</v>
      </c>
      <c r="E49" s="9">
        <v>0</v>
      </c>
      <c r="F49" s="9">
        <v>0</v>
      </c>
      <c r="G49" s="9">
        <v>0</v>
      </c>
      <c r="H49" s="9">
        <v>0</v>
      </c>
      <c r="I49" s="9">
        <f t="shared" ref="I49:I53" si="13">C49+D49+E49+F49+G49+H49</f>
        <v>0</v>
      </c>
    </row>
    <row r="50" spans="1:11" s="11" customFormat="1" x14ac:dyDescent="0.25">
      <c r="A50" s="29" t="s">
        <v>12</v>
      </c>
      <c r="B50" s="160"/>
      <c r="C50" s="9">
        <v>0</v>
      </c>
      <c r="D50" s="9">
        <v>0</v>
      </c>
      <c r="E50" s="9">
        <v>0</v>
      </c>
      <c r="F50" s="9">
        <v>0</v>
      </c>
      <c r="G50" s="9">
        <v>0</v>
      </c>
      <c r="H50" s="9">
        <v>0</v>
      </c>
      <c r="I50" s="9">
        <v>0</v>
      </c>
    </row>
    <row r="51" spans="1:11" s="11" customFormat="1" ht="25.5" x14ac:dyDescent="0.25">
      <c r="A51" s="30" t="s">
        <v>13</v>
      </c>
      <c r="B51" s="160"/>
      <c r="C51" s="9">
        <v>0</v>
      </c>
      <c r="D51" s="9">
        <v>0</v>
      </c>
      <c r="E51" s="9">
        <v>0</v>
      </c>
      <c r="F51" s="9">
        <v>0</v>
      </c>
      <c r="G51" s="9">
        <v>0</v>
      </c>
      <c r="H51" s="9">
        <v>0</v>
      </c>
      <c r="I51" s="9">
        <f t="shared" si="13"/>
        <v>0</v>
      </c>
      <c r="J51" s="13"/>
      <c r="K51" s="14"/>
    </row>
    <row r="52" spans="1:11" s="11" customFormat="1" ht="25.5" x14ac:dyDescent="0.25">
      <c r="A52" s="30" t="s">
        <v>14</v>
      </c>
      <c r="B52" s="160"/>
      <c r="C52" s="9">
        <v>0</v>
      </c>
      <c r="D52" s="9">
        <v>0</v>
      </c>
      <c r="E52" s="9">
        <v>0</v>
      </c>
      <c r="F52" s="9">
        <v>0</v>
      </c>
      <c r="G52" s="9">
        <v>0</v>
      </c>
      <c r="H52" s="9">
        <v>0</v>
      </c>
      <c r="I52" s="9">
        <f t="shared" si="13"/>
        <v>0</v>
      </c>
    </row>
    <row r="53" spans="1:11" s="11" customFormat="1" x14ac:dyDescent="0.25">
      <c r="A53" s="30" t="s">
        <v>15</v>
      </c>
      <c r="B53" s="160"/>
      <c r="C53" s="9">
        <v>0</v>
      </c>
      <c r="D53" s="9">
        <v>0</v>
      </c>
      <c r="E53" s="9">
        <v>0</v>
      </c>
      <c r="F53" s="9">
        <v>0</v>
      </c>
      <c r="G53" s="9">
        <v>0</v>
      </c>
      <c r="H53" s="9">
        <v>0</v>
      </c>
      <c r="I53" s="9">
        <f t="shared" si="13"/>
        <v>0</v>
      </c>
    </row>
    <row r="54" spans="1:11" s="11" customFormat="1" x14ac:dyDescent="0.25">
      <c r="A54" s="30" t="s">
        <v>16</v>
      </c>
      <c r="B54" s="161"/>
      <c r="C54" s="9">
        <v>0</v>
      </c>
      <c r="D54" s="9">
        <v>0</v>
      </c>
      <c r="E54" s="9">
        <v>0</v>
      </c>
      <c r="F54" s="9">
        <v>0</v>
      </c>
      <c r="G54" s="9">
        <v>0</v>
      </c>
      <c r="H54" s="9">
        <v>0</v>
      </c>
      <c r="I54" s="9">
        <f>C54+D54+E54+F54+G54+H54</f>
        <v>0</v>
      </c>
    </row>
    <row r="55" spans="1:11" s="16" customFormat="1" ht="89.25" customHeight="1" x14ac:dyDescent="0.25">
      <c r="A55" s="34" t="s">
        <v>26</v>
      </c>
      <c r="B55" s="159" t="s">
        <v>69</v>
      </c>
      <c r="C55" s="37">
        <f>C56+C57+C58+C59+C60+C61+C62</f>
        <v>104719.64424664</v>
      </c>
      <c r="D55" s="37">
        <f t="shared" ref="D55:H55" si="14">D56+D57+D58+D59+D60+D61+D62</f>
        <v>102351.60424664001</v>
      </c>
      <c r="E55" s="37">
        <f t="shared" si="14"/>
        <v>102351.33424664001</v>
      </c>
      <c r="F55" s="37">
        <f t="shared" si="14"/>
        <v>102176.85924664</v>
      </c>
      <c r="G55" s="37">
        <f t="shared" si="14"/>
        <v>102176.85924664</v>
      </c>
      <c r="H55" s="37">
        <f t="shared" si="14"/>
        <v>102176.85924664</v>
      </c>
      <c r="I55" s="37">
        <f>I56+I57+I58+I59+I60+I61+I62</f>
        <v>615953.16047984001</v>
      </c>
      <c r="J55" s="15"/>
    </row>
    <row r="56" spans="1:11" s="16" customFormat="1" x14ac:dyDescent="0.25">
      <c r="A56" s="28" t="s">
        <v>10</v>
      </c>
      <c r="B56" s="160"/>
      <c r="C56" s="9">
        <f>C64+C72+C80+C104+C112+C120+C135</f>
        <v>0</v>
      </c>
      <c r="D56" s="9">
        <f t="shared" ref="D56:I56" si="15">D64+D72+D80+D104+D112+D120+D135</f>
        <v>0</v>
      </c>
      <c r="E56" s="9">
        <f t="shared" si="15"/>
        <v>0</v>
      </c>
      <c r="F56" s="9">
        <f t="shared" si="15"/>
        <v>0</v>
      </c>
      <c r="G56" s="9">
        <f t="shared" si="15"/>
        <v>0</v>
      </c>
      <c r="H56" s="9">
        <f t="shared" si="15"/>
        <v>0</v>
      </c>
      <c r="I56" s="9">
        <f t="shared" si="15"/>
        <v>0</v>
      </c>
      <c r="J56" s="15"/>
    </row>
    <row r="57" spans="1:11" s="16" customFormat="1" x14ac:dyDescent="0.25">
      <c r="A57" s="28" t="s">
        <v>11</v>
      </c>
      <c r="B57" s="160"/>
      <c r="C57" s="9">
        <f t="shared" ref="C57:I62" si="16">C65+C73+C81+C105+C113+C121+C136</f>
        <v>0</v>
      </c>
      <c r="D57" s="9">
        <f t="shared" si="16"/>
        <v>0</v>
      </c>
      <c r="E57" s="9">
        <f t="shared" si="16"/>
        <v>0</v>
      </c>
      <c r="F57" s="9">
        <f t="shared" si="16"/>
        <v>0</v>
      </c>
      <c r="G57" s="9">
        <f t="shared" si="16"/>
        <v>0</v>
      </c>
      <c r="H57" s="9">
        <f t="shared" si="16"/>
        <v>0</v>
      </c>
      <c r="I57" s="9">
        <f t="shared" si="16"/>
        <v>0</v>
      </c>
      <c r="J57" s="15"/>
    </row>
    <row r="58" spans="1:11" s="16" customFormat="1" x14ac:dyDescent="0.25">
      <c r="A58" s="29" t="s">
        <v>12</v>
      </c>
      <c r="B58" s="160"/>
      <c r="C58" s="9">
        <f>C66+C74+C82+C106+C114+C122+C137</f>
        <v>104719.64424664</v>
      </c>
      <c r="D58" s="9">
        <f t="shared" si="16"/>
        <v>102351.60424664001</v>
      </c>
      <c r="E58" s="9">
        <f t="shared" si="16"/>
        <v>102351.33424664001</v>
      </c>
      <c r="F58" s="9">
        <f t="shared" si="16"/>
        <v>102176.85924664</v>
      </c>
      <c r="G58" s="9">
        <f t="shared" si="16"/>
        <v>102176.85924664</v>
      </c>
      <c r="H58" s="9">
        <f t="shared" si="16"/>
        <v>102176.85924664</v>
      </c>
      <c r="I58" s="9">
        <f>SUM(C58:H58)</f>
        <v>615953.16047984001</v>
      </c>
      <c r="J58" s="15"/>
    </row>
    <row r="59" spans="1:11" s="16" customFormat="1" ht="25.5" x14ac:dyDescent="0.25">
      <c r="A59" s="30" t="s">
        <v>183</v>
      </c>
      <c r="B59" s="160"/>
      <c r="C59" s="9">
        <f t="shared" si="16"/>
        <v>0</v>
      </c>
      <c r="D59" s="9">
        <f t="shared" si="16"/>
        <v>0</v>
      </c>
      <c r="E59" s="9">
        <f t="shared" si="16"/>
        <v>0</v>
      </c>
      <c r="F59" s="9">
        <f t="shared" si="16"/>
        <v>0</v>
      </c>
      <c r="G59" s="9">
        <f t="shared" si="16"/>
        <v>0</v>
      </c>
      <c r="H59" s="9">
        <f t="shared" si="16"/>
        <v>0</v>
      </c>
      <c r="I59" s="9">
        <f t="shared" si="16"/>
        <v>0</v>
      </c>
      <c r="J59" s="15"/>
    </row>
    <row r="60" spans="1:11" s="16" customFormat="1" ht="25.5" x14ac:dyDescent="0.25">
      <c r="A60" s="30" t="s">
        <v>184</v>
      </c>
      <c r="B60" s="160"/>
      <c r="C60" s="9">
        <f t="shared" si="16"/>
        <v>0</v>
      </c>
      <c r="D60" s="9">
        <f t="shared" si="16"/>
        <v>0</v>
      </c>
      <c r="E60" s="9">
        <f t="shared" si="16"/>
        <v>0</v>
      </c>
      <c r="F60" s="9">
        <f t="shared" si="16"/>
        <v>0</v>
      </c>
      <c r="G60" s="9">
        <f t="shared" si="16"/>
        <v>0</v>
      </c>
      <c r="H60" s="9">
        <f t="shared" si="16"/>
        <v>0</v>
      </c>
      <c r="I60" s="9">
        <f t="shared" si="16"/>
        <v>0</v>
      </c>
      <c r="J60" s="15"/>
    </row>
    <row r="61" spans="1:11" s="16" customFormat="1" x14ac:dyDescent="0.25">
      <c r="A61" s="30" t="s">
        <v>185</v>
      </c>
      <c r="B61" s="160"/>
      <c r="C61" s="9">
        <f t="shared" si="16"/>
        <v>0</v>
      </c>
      <c r="D61" s="9">
        <f t="shared" si="16"/>
        <v>0</v>
      </c>
      <c r="E61" s="9">
        <f t="shared" si="16"/>
        <v>0</v>
      </c>
      <c r="F61" s="9">
        <f t="shared" si="16"/>
        <v>0</v>
      </c>
      <c r="G61" s="9">
        <f t="shared" si="16"/>
        <v>0</v>
      </c>
      <c r="H61" s="9">
        <f t="shared" si="16"/>
        <v>0</v>
      </c>
      <c r="I61" s="9">
        <f t="shared" si="16"/>
        <v>0</v>
      </c>
      <c r="J61" s="15"/>
    </row>
    <row r="62" spans="1:11" s="16" customFormat="1" x14ac:dyDescent="0.25">
      <c r="A62" s="30" t="s">
        <v>186</v>
      </c>
      <c r="B62" s="161"/>
      <c r="C62" s="9">
        <f t="shared" si="16"/>
        <v>0</v>
      </c>
      <c r="D62" s="9">
        <f t="shared" si="16"/>
        <v>0</v>
      </c>
      <c r="E62" s="9">
        <f t="shared" si="16"/>
        <v>0</v>
      </c>
      <c r="F62" s="9">
        <f t="shared" si="16"/>
        <v>0</v>
      </c>
      <c r="G62" s="9">
        <f t="shared" si="16"/>
        <v>0</v>
      </c>
      <c r="H62" s="9">
        <f t="shared" si="16"/>
        <v>0</v>
      </c>
      <c r="I62" s="9">
        <f t="shared" si="16"/>
        <v>0</v>
      </c>
      <c r="J62" s="15"/>
    </row>
    <row r="63" spans="1:11" s="11" customFormat="1" ht="71.25" x14ac:dyDescent="0.25">
      <c r="A63" s="6" t="s">
        <v>233</v>
      </c>
      <c r="B63" s="159" t="s">
        <v>69</v>
      </c>
      <c r="C63" s="31">
        <f>C64+C65+C66+C67+C68+C69+C70</f>
        <v>0</v>
      </c>
      <c r="D63" s="31">
        <f t="shared" ref="D63:H63" si="17">D64+D65+D66+D67+D68+D69+D70</f>
        <v>0</v>
      </c>
      <c r="E63" s="31">
        <f t="shared" si="17"/>
        <v>0</v>
      </c>
      <c r="F63" s="31">
        <f t="shared" si="17"/>
        <v>0</v>
      </c>
      <c r="G63" s="31">
        <f t="shared" si="17"/>
        <v>0</v>
      </c>
      <c r="H63" s="31">
        <f t="shared" si="17"/>
        <v>0</v>
      </c>
      <c r="I63" s="23">
        <f>I64+I65+I66+I67+I68+I69+I70</f>
        <v>0</v>
      </c>
    </row>
    <row r="64" spans="1:11" s="11" customFormat="1" x14ac:dyDescent="0.25">
      <c r="A64" s="111" t="s">
        <v>10</v>
      </c>
      <c r="B64" s="160"/>
      <c r="C64" s="27">
        <v>0</v>
      </c>
      <c r="D64" s="27">
        <v>0</v>
      </c>
      <c r="E64" s="27">
        <v>0</v>
      </c>
      <c r="F64" s="27">
        <v>0</v>
      </c>
      <c r="G64" s="27">
        <v>0</v>
      </c>
      <c r="H64" s="27">
        <v>0</v>
      </c>
      <c r="I64" s="23">
        <f>C64+D64+E64+F64+G64+H64</f>
        <v>0</v>
      </c>
    </row>
    <row r="65" spans="1:11" s="11" customFormat="1" x14ac:dyDescent="0.25">
      <c r="A65" s="111" t="s">
        <v>191</v>
      </c>
      <c r="B65" s="160"/>
      <c r="C65" s="27">
        <v>0</v>
      </c>
      <c r="D65" s="27">
        <v>0</v>
      </c>
      <c r="E65" s="27">
        <v>0</v>
      </c>
      <c r="F65" s="27">
        <v>0</v>
      </c>
      <c r="G65" s="27">
        <v>0</v>
      </c>
      <c r="H65" s="27">
        <v>0</v>
      </c>
      <c r="I65" s="23">
        <f t="shared" ref="I65:I69" si="18">C65+D65+E65+F65+G65+H65</f>
        <v>0</v>
      </c>
    </row>
    <row r="66" spans="1:11" s="11" customFormat="1" x14ac:dyDescent="0.25">
      <c r="A66" s="111" t="s">
        <v>192</v>
      </c>
      <c r="B66" s="160"/>
      <c r="C66" s="27">
        <v>0</v>
      </c>
      <c r="D66" s="27">
        <v>0</v>
      </c>
      <c r="E66" s="27">
        <v>0</v>
      </c>
      <c r="F66" s="27">
        <v>0</v>
      </c>
      <c r="G66" s="27">
        <v>0</v>
      </c>
      <c r="H66" s="27">
        <v>0</v>
      </c>
      <c r="I66" s="23">
        <f t="shared" si="18"/>
        <v>0</v>
      </c>
    </row>
    <row r="67" spans="1:11" s="11" customFormat="1" ht="45" x14ac:dyDescent="0.25">
      <c r="A67" s="112" t="s">
        <v>193</v>
      </c>
      <c r="B67" s="160"/>
      <c r="C67" s="27">
        <v>0</v>
      </c>
      <c r="D67" s="27">
        <v>0</v>
      </c>
      <c r="E67" s="27">
        <v>0</v>
      </c>
      <c r="F67" s="27">
        <v>0</v>
      </c>
      <c r="G67" s="27">
        <v>0</v>
      </c>
      <c r="H67" s="27">
        <v>0</v>
      </c>
      <c r="I67" s="23">
        <f t="shared" si="18"/>
        <v>0</v>
      </c>
    </row>
    <row r="68" spans="1:11" s="11" customFormat="1" ht="30" x14ac:dyDescent="0.25">
      <c r="A68" s="112" t="s">
        <v>194</v>
      </c>
      <c r="B68" s="160"/>
      <c r="C68" s="27">
        <v>0</v>
      </c>
      <c r="D68" s="27">
        <v>0</v>
      </c>
      <c r="E68" s="27">
        <v>0</v>
      </c>
      <c r="F68" s="27">
        <v>0</v>
      </c>
      <c r="G68" s="27">
        <v>0</v>
      </c>
      <c r="H68" s="27">
        <v>0</v>
      </c>
      <c r="I68" s="23">
        <f t="shared" si="18"/>
        <v>0</v>
      </c>
    </row>
    <row r="69" spans="1:11" s="11" customFormat="1" ht="24.75" customHeight="1" x14ac:dyDescent="0.25">
      <c r="A69" s="112" t="s">
        <v>195</v>
      </c>
      <c r="B69" s="160"/>
      <c r="C69" s="27">
        <v>0</v>
      </c>
      <c r="D69" s="27">
        <v>0</v>
      </c>
      <c r="E69" s="27">
        <v>0</v>
      </c>
      <c r="F69" s="27">
        <v>0</v>
      </c>
      <c r="G69" s="27">
        <v>0</v>
      </c>
      <c r="H69" s="27">
        <v>0</v>
      </c>
      <c r="I69" s="23">
        <f t="shared" si="18"/>
        <v>0</v>
      </c>
    </row>
    <row r="70" spans="1:11" s="11" customFormat="1" ht="20.25" customHeight="1" x14ac:dyDescent="0.25">
      <c r="A70" s="111" t="s">
        <v>196</v>
      </c>
      <c r="B70" s="161"/>
      <c r="C70" s="27">
        <v>0</v>
      </c>
      <c r="D70" s="27">
        <v>0</v>
      </c>
      <c r="E70" s="27">
        <v>0</v>
      </c>
      <c r="F70" s="27">
        <v>0</v>
      </c>
      <c r="G70" s="27">
        <v>0</v>
      </c>
      <c r="H70" s="27">
        <v>0</v>
      </c>
      <c r="I70" s="23">
        <f>C70+D70+E70+F70+G70+H70</f>
        <v>0</v>
      </c>
    </row>
    <row r="71" spans="1:11" s="11" customFormat="1" ht="84.75" customHeight="1" x14ac:dyDescent="0.25">
      <c r="A71" s="6" t="s">
        <v>234</v>
      </c>
      <c r="B71" s="159" t="s">
        <v>69</v>
      </c>
      <c r="C71" s="31">
        <f>C72+C73+C74+C75+C76+C77+C78</f>
        <v>46179.479770000005</v>
      </c>
      <c r="D71" s="31">
        <f t="shared" ref="D71:H71" si="19">D72+D73+D74+D75+D76+D77+D78</f>
        <v>46179.479770000005</v>
      </c>
      <c r="E71" s="31">
        <f t="shared" si="19"/>
        <v>46179.479770000005</v>
      </c>
      <c r="F71" s="31">
        <f t="shared" si="19"/>
        <v>46179.479770000005</v>
      </c>
      <c r="G71" s="31">
        <f t="shared" si="19"/>
        <v>46179.479770000005</v>
      </c>
      <c r="H71" s="31">
        <f t="shared" si="19"/>
        <v>46179.479770000005</v>
      </c>
      <c r="I71" s="23">
        <f>I72+I73+I74+I75+I76+I77+I78</f>
        <v>277076.87862000003</v>
      </c>
    </row>
    <row r="72" spans="1:11" s="11" customFormat="1" ht="16.5" customHeight="1" x14ac:dyDescent="0.25">
      <c r="A72" s="127" t="s">
        <v>10</v>
      </c>
      <c r="B72" s="160"/>
      <c r="C72" s="27">
        <v>0</v>
      </c>
      <c r="D72" s="27">
        <v>0</v>
      </c>
      <c r="E72" s="27">
        <v>0</v>
      </c>
      <c r="F72" s="27">
        <v>0</v>
      </c>
      <c r="G72" s="27">
        <v>0</v>
      </c>
      <c r="H72" s="27">
        <v>0</v>
      </c>
      <c r="I72" s="25">
        <f>C72+D72+E72+F72+G72+H72</f>
        <v>0</v>
      </c>
    </row>
    <row r="73" spans="1:11" s="11" customFormat="1" ht="16.5" customHeight="1" x14ac:dyDescent="0.25">
      <c r="A73" s="127" t="s">
        <v>191</v>
      </c>
      <c r="B73" s="160"/>
      <c r="C73" s="27">
        <v>0</v>
      </c>
      <c r="D73" s="27">
        <v>0</v>
      </c>
      <c r="E73" s="27">
        <v>0</v>
      </c>
      <c r="F73" s="27">
        <v>0</v>
      </c>
      <c r="G73" s="27">
        <v>0</v>
      </c>
      <c r="H73" s="27">
        <v>0</v>
      </c>
      <c r="I73" s="25">
        <f t="shared" ref="I73" si="20">C73+D73+E73+F73+G73+H73</f>
        <v>0</v>
      </c>
    </row>
    <row r="74" spans="1:11" s="11" customFormat="1" ht="16.5" customHeight="1" x14ac:dyDescent="0.25">
      <c r="A74" s="127" t="s">
        <v>192</v>
      </c>
      <c r="B74" s="160"/>
      <c r="C74" s="27">
        <v>46179.479770000005</v>
      </c>
      <c r="D74" s="27">
        <v>46179.479770000005</v>
      </c>
      <c r="E74" s="27">
        <v>46179.479770000005</v>
      </c>
      <c r="F74" s="27">
        <v>46179.479770000005</v>
      </c>
      <c r="G74" s="27">
        <v>46179.479770000005</v>
      </c>
      <c r="H74" s="27">
        <v>46179.479770000005</v>
      </c>
      <c r="I74" s="27">
        <f>SUM(C74:H74)</f>
        <v>277076.87862000003</v>
      </c>
    </row>
    <row r="75" spans="1:11" s="11" customFormat="1" ht="28.5" customHeight="1" x14ac:dyDescent="0.25">
      <c r="A75" s="128" t="s">
        <v>193</v>
      </c>
      <c r="B75" s="160"/>
      <c r="C75" s="27">
        <v>0</v>
      </c>
      <c r="D75" s="27">
        <v>0</v>
      </c>
      <c r="E75" s="27">
        <v>0</v>
      </c>
      <c r="F75" s="27">
        <v>0</v>
      </c>
      <c r="G75" s="27">
        <v>0</v>
      </c>
      <c r="H75" s="27">
        <v>0</v>
      </c>
      <c r="I75" s="27">
        <v>0</v>
      </c>
      <c r="K75" s="14"/>
    </row>
    <row r="76" spans="1:11" s="11" customFormat="1" ht="30" x14ac:dyDescent="0.25">
      <c r="A76" s="128" t="s">
        <v>194</v>
      </c>
      <c r="B76" s="160"/>
      <c r="C76" s="27">
        <v>0</v>
      </c>
      <c r="D76" s="27">
        <v>0</v>
      </c>
      <c r="E76" s="27">
        <v>0</v>
      </c>
      <c r="F76" s="27">
        <v>0</v>
      </c>
      <c r="G76" s="27">
        <v>0</v>
      </c>
      <c r="H76" s="27">
        <v>0</v>
      </c>
      <c r="I76" s="27">
        <v>0</v>
      </c>
    </row>
    <row r="77" spans="1:11" s="11" customFormat="1" ht="21" customHeight="1" x14ac:dyDescent="0.25">
      <c r="A77" s="128" t="s">
        <v>195</v>
      </c>
      <c r="B77" s="160"/>
      <c r="C77" s="27">
        <v>0</v>
      </c>
      <c r="D77" s="27">
        <v>0</v>
      </c>
      <c r="E77" s="27">
        <v>0</v>
      </c>
      <c r="F77" s="27">
        <v>0</v>
      </c>
      <c r="G77" s="27">
        <v>0</v>
      </c>
      <c r="H77" s="27">
        <v>0</v>
      </c>
      <c r="I77" s="27">
        <v>0</v>
      </c>
    </row>
    <row r="78" spans="1:11" s="11" customFormat="1" ht="17.25" customHeight="1" x14ac:dyDescent="0.25">
      <c r="A78" s="127" t="s">
        <v>196</v>
      </c>
      <c r="B78" s="161"/>
      <c r="C78" s="27">
        <v>0</v>
      </c>
      <c r="D78" s="27">
        <v>0</v>
      </c>
      <c r="E78" s="27">
        <v>0</v>
      </c>
      <c r="F78" s="27">
        <v>0</v>
      </c>
      <c r="G78" s="27">
        <v>0</v>
      </c>
      <c r="H78" s="27">
        <v>0</v>
      </c>
      <c r="I78" s="27">
        <v>0</v>
      </c>
    </row>
    <row r="79" spans="1:11" s="10" customFormat="1" ht="101.25" customHeight="1" x14ac:dyDescent="0.25">
      <c r="A79" s="6" t="s">
        <v>235</v>
      </c>
      <c r="B79" s="159" t="s">
        <v>197</v>
      </c>
      <c r="C79" s="31">
        <f>C80+C81+C82+C83+C84+C85+C86</f>
        <v>46519.578512040003</v>
      </c>
      <c r="D79" s="31">
        <f t="shared" ref="D79:H79" si="21">D80+D81+D82+D83+D84+D85+D86</f>
        <v>44271.518512039998</v>
      </c>
      <c r="E79" s="31">
        <f t="shared" si="21"/>
        <v>44271.518512039998</v>
      </c>
      <c r="F79" s="31">
        <f t="shared" si="21"/>
        <v>44271.518512039998</v>
      </c>
      <c r="G79" s="31">
        <f t="shared" si="21"/>
        <v>44271.518512039998</v>
      </c>
      <c r="H79" s="31">
        <f t="shared" si="21"/>
        <v>44271.518512039998</v>
      </c>
      <c r="I79" s="23">
        <f>I80+I81+I82+I83+I84+I85+I86</f>
        <v>267877.17107223999</v>
      </c>
      <c r="J79" s="11"/>
      <c r="K79" s="11"/>
    </row>
    <row r="80" spans="1:11" s="11" customFormat="1" ht="30" customHeight="1" x14ac:dyDescent="0.25">
      <c r="A80" s="127" t="s">
        <v>10</v>
      </c>
      <c r="B80" s="160"/>
      <c r="C80" s="27">
        <f>C88+C96</f>
        <v>0</v>
      </c>
      <c r="D80" s="27">
        <f t="shared" ref="D80:I80" si="22">D88+D96</f>
        <v>0</v>
      </c>
      <c r="E80" s="27">
        <f t="shared" si="22"/>
        <v>0</v>
      </c>
      <c r="F80" s="27">
        <f t="shared" si="22"/>
        <v>0</v>
      </c>
      <c r="G80" s="27">
        <f t="shared" si="22"/>
        <v>0</v>
      </c>
      <c r="H80" s="27">
        <f t="shared" si="22"/>
        <v>0</v>
      </c>
      <c r="I80" s="27">
        <f t="shared" si="22"/>
        <v>0</v>
      </c>
    </row>
    <row r="81" spans="1:11" s="11" customFormat="1" ht="16.5" customHeight="1" x14ac:dyDescent="0.25">
      <c r="A81" s="127" t="s">
        <v>191</v>
      </c>
      <c r="B81" s="160"/>
      <c r="C81" s="27">
        <f t="shared" ref="C81:I86" si="23">C89+C97</f>
        <v>0</v>
      </c>
      <c r="D81" s="27">
        <f t="shared" si="23"/>
        <v>0</v>
      </c>
      <c r="E81" s="27">
        <f t="shared" si="23"/>
        <v>0</v>
      </c>
      <c r="F81" s="27">
        <f t="shared" si="23"/>
        <v>0</v>
      </c>
      <c r="G81" s="27">
        <f t="shared" si="23"/>
        <v>0</v>
      </c>
      <c r="H81" s="27">
        <f t="shared" si="23"/>
        <v>0</v>
      </c>
      <c r="I81" s="27">
        <f t="shared" si="23"/>
        <v>0</v>
      </c>
    </row>
    <row r="82" spans="1:11" s="11" customFormat="1" ht="22.5" customHeight="1" x14ac:dyDescent="0.25">
      <c r="A82" s="127" t="s">
        <v>192</v>
      </c>
      <c r="B82" s="160"/>
      <c r="C82" s="27">
        <f t="shared" si="23"/>
        <v>46519.578512040003</v>
      </c>
      <c r="D82" s="27">
        <f t="shared" si="23"/>
        <v>44271.518512039998</v>
      </c>
      <c r="E82" s="27">
        <f t="shared" si="23"/>
        <v>44271.518512039998</v>
      </c>
      <c r="F82" s="27">
        <f t="shared" si="23"/>
        <v>44271.518512039998</v>
      </c>
      <c r="G82" s="27">
        <f t="shared" si="23"/>
        <v>44271.518512039998</v>
      </c>
      <c r="H82" s="27">
        <f t="shared" si="23"/>
        <v>44271.518512039998</v>
      </c>
      <c r="I82" s="27">
        <f>SUM(C82:H82)</f>
        <v>267877.17107223999</v>
      </c>
    </row>
    <row r="83" spans="1:11" s="11" customFormat="1" ht="30.75" customHeight="1" x14ac:dyDescent="0.25">
      <c r="A83" s="128" t="s">
        <v>193</v>
      </c>
      <c r="B83" s="160"/>
      <c r="C83" s="27">
        <f t="shared" si="23"/>
        <v>0</v>
      </c>
      <c r="D83" s="27">
        <f t="shared" si="23"/>
        <v>0</v>
      </c>
      <c r="E83" s="27">
        <f t="shared" si="23"/>
        <v>0</v>
      </c>
      <c r="F83" s="27">
        <f t="shared" si="23"/>
        <v>0</v>
      </c>
      <c r="G83" s="27">
        <f t="shared" si="23"/>
        <v>0</v>
      </c>
      <c r="H83" s="27">
        <f t="shared" si="23"/>
        <v>0</v>
      </c>
      <c r="I83" s="27">
        <f t="shared" si="23"/>
        <v>0</v>
      </c>
      <c r="K83" s="14"/>
    </row>
    <row r="84" spans="1:11" s="11" customFormat="1" ht="30.75" customHeight="1" x14ac:dyDescent="0.25">
      <c r="A84" s="128" t="s">
        <v>194</v>
      </c>
      <c r="B84" s="160"/>
      <c r="C84" s="27">
        <f t="shared" si="23"/>
        <v>0</v>
      </c>
      <c r="D84" s="27">
        <f t="shared" si="23"/>
        <v>0</v>
      </c>
      <c r="E84" s="27">
        <f t="shared" si="23"/>
        <v>0</v>
      </c>
      <c r="F84" s="27">
        <f t="shared" si="23"/>
        <v>0</v>
      </c>
      <c r="G84" s="27">
        <f t="shared" si="23"/>
        <v>0</v>
      </c>
      <c r="H84" s="27">
        <f t="shared" si="23"/>
        <v>0</v>
      </c>
      <c r="I84" s="27">
        <f t="shared" si="23"/>
        <v>0</v>
      </c>
    </row>
    <row r="85" spans="1:11" s="11" customFormat="1" ht="17.25" customHeight="1" x14ac:dyDescent="0.25">
      <c r="A85" s="128" t="s">
        <v>195</v>
      </c>
      <c r="B85" s="160"/>
      <c r="C85" s="27">
        <f t="shared" si="23"/>
        <v>0</v>
      </c>
      <c r="D85" s="27">
        <f t="shared" si="23"/>
        <v>0</v>
      </c>
      <c r="E85" s="27">
        <f t="shared" si="23"/>
        <v>0</v>
      </c>
      <c r="F85" s="27">
        <f t="shared" si="23"/>
        <v>0</v>
      </c>
      <c r="G85" s="27">
        <f t="shared" si="23"/>
        <v>0</v>
      </c>
      <c r="H85" s="27">
        <f t="shared" si="23"/>
        <v>0</v>
      </c>
      <c r="I85" s="27">
        <f t="shared" si="23"/>
        <v>0</v>
      </c>
    </row>
    <row r="86" spans="1:11" s="11" customFormat="1" ht="14.25" customHeight="1" x14ac:dyDescent="0.25">
      <c r="A86" s="127" t="s">
        <v>196</v>
      </c>
      <c r="B86" s="161"/>
      <c r="C86" s="27">
        <f t="shared" si="23"/>
        <v>0</v>
      </c>
      <c r="D86" s="27">
        <f t="shared" si="23"/>
        <v>0</v>
      </c>
      <c r="E86" s="27">
        <f t="shared" si="23"/>
        <v>0</v>
      </c>
      <c r="F86" s="27">
        <f t="shared" si="23"/>
        <v>0</v>
      </c>
      <c r="G86" s="27">
        <f t="shared" si="23"/>
        <v>0</v>
      </c>
      <c r="H86" s="27">
        <f t="shared" si="23"/>
        <v>0</v>
      </c>
      <c r="I86" s="27">
        <f t="shared" si="23"/>
        <v>0</v>
      </c>
    </row>
    <row r="87" spans="1:11" s="11" customFormat="1" ht="21.75" customHeight="1" x14ac:dyDescent="0.25">
      <c r="A87" s="6" t="s">
        <v>0</v>
      </c>
      <c r="B87" s="159" t="s">
        <v>69</v>
      </c>
      <c r="C87" s="31">
        <f>C88+C89+C90+C91+C92+C93+C94</f>
        <v>40747.818512040001</v>
      </c>
      <c r="D87" s="31">
        <f t="shared" ref="D87:H87" si="24">D88+D89+D90+D91+D92+D93+D94</f>
        <v>40747.818512040001</v>
      </c>
      <c r="E87" s="31">
        <f t="shared" si="24"/>
        <v>40747.818512040001</v>
      </c>
      <c r="F87" s="31">
        <f t="shared" si="24"/>
        <v>40747.818512040001</v>
      </c>
      <c r="G87" s="31">
        <f t="shared" si="24"/>
        <v>40747.818512040001</v>
      </c>
      <c r="H87" s="31">
        <f t="shared" si="24"/>
        <v>40747.818512040001</v>
      </c>
      <c r="I87" s="23">
        <f>I88+I89+I90+I91+I92+I93+I94</f>
        <v>244486.91107224004</v>
      </c>
    </row>
    <row r="88" spans="1:11" s="11" customFormat="1" ht="21.75" customHeight="1" x14ac:dyDescent="0.25">
      <c r="A88" s="127" t="s">
        <v>10</v>
      </c>
      <c r="B88" s="160"/>
      <c r="C88" s="31"/>
      <c r="D88" s="31"/>
      <c r="E88" s="31"/>
      <c r="F88" s="31"/>
      <c r="G88" s="31"/>
      <c r="H88" s="31"/>
      <c r="I88" s="23">
        <f>C88+D88+E88+F88+G88+H88</f>
        <v>0</v>
      </c>
    </row>
    <row r="89" spans="1:11" s="11" customFormat="1" x14ac:dyDescent="0.25">
      <c r="A89" s="127" t="s">
        <v>191</v>
      </c>
      <c r="B89" s="160"/>
      <c r="C89" s="27"/>
      <c r="D89" s="27"/>
      <c r="E89" s="27"/>
      <c r="F89" s="27"/>
      <c r="G89" s="27"/>
      <c r="H89" s="27"/>
      <c r="I89" s="25">
        <f t="shared" ref="I89" si="25">C89+D89+E89+F89+G89+H89</f>
        <v>0</v>
      </c>
    </row>
    <row r="90" spans="1:11" s="11" customFormat="1" x14ac:dyDescent="0.25">
      <c r="A90" s="127" t="s">
        <v>192</v>
      </c>
      <c r="B90" s="160"/>
      <c r="C90" s="27">
        <v>40747.818512040001</v>
      </c>
      <c r="D90" s="27">
        <v>40747.818512040001</v>
      </c>
      <c r="E90" s="27">
        <v>40747.818512040001</v>
      </c>
      <c r="F90" s="27">
        <v>40747.818512040001</v>
      </c>
      <c r="G90" s="27">
        <v>40747.818512040001</v>
      </c>
      <c r="H90" s="27">
        <v>40747.818512040001</v>
      </c>
      <c r="I90" s="27">
        <f>SUM(C90:H90)</f>
        <v>244486.91107224004</v>
      </c>
    </row>
    <row r="91" spans="1:11" s="11" customFormat="1" ht="45" x14ac:dyDescent="0.25">
      <c r="A91" s="128" t="s">
        <v>193</v>
      </c>
      <c r="B91" s="160"/>
      <c r="C91" s="27">
        <v>0</v>
      </c>
      <c r="D91" s="27">
        <v>0</v>
      </c>
      <c r="E91" s="27">
        <v>0</v>
      </c>
      <c r="F91" s="27">
        <v>0</v>
      </c>
      <c r="G91" s="27">
        <v>0</v>
      </c>
      <c r="H91" s="27">
        <v>0</v>
      </c>
      <c r="I91" s="27">
        <v>0</v>
      </c>
      <c r="K91" s="14"/>
    </row>
    <row r="92" spans="1:11" s="11" customFormat="1" ht="30" x14ac:dyDescent="0.25">
      <c r="A92" s="128" t="s">
        <v>194</v>
      </c>
      <c r="B92" s="160"/>
      <c r="C92" s="27">
        <v>0</v>
      </c>
      <c r="D92" s="27">
        <v>0</v>
      </c>
      <c r="E92" s="27">
        <v>0</v>
      </c>
      <c r="F92" s="27">
        <v>0</v>
      </c>
      <c r="G92" s="27">
        <v>0</v>
      </c>
      <c r="H92" s="27">
        <v>0</v>
      </c>
      <c r="I92" s="27">
        <v>0</v>
      </c>
    </row>
    <row r="93" spans="1:11" s="11" customFormat="1" x14ac:dyDescent="0.25">
      <c r="A93" s="128" t="s">
        <v>195</v>
      </c>
      <c r="B93" s="160"/>
      <c r="C93" s="27">
        <v>0</v>
      </c>
      <c r="D93" s="27">
        <v>0</v>
      </c>
      <c r="E93" s="27">
        <v>0</v>
      </c>
      <c r="F93" s="27">
        <v>0</v>
      </c>
      <c r="G93" s="27">
        <v>0</v>
      </c>
      <c r="H93" s="27">
        <v>0</v>
      </c>
      <c r="I93" s="27">
        <v>0</v>
      </c>
    </row>
    <row r="94" spans="1:11" s="11" customFormat="1" x14ac:dyDescent="0.25">
      <c r="A94" s="127" t="s">
        <v>196</v>
      </c>
      <c r="B94" s="161"/>
      <c r="C94" s="27">
        <v>0</v>
      </c>
      <c r="D94" s="27">
        <v>0</v>
      </c>
      <c r="E94" s="27">
        <v>0</v>
      </c>
      <c r="F94" s="27">
        <v>0</v>
      </c>
      <c r="G94" s="27">
        <v>0</v>
      </c>
      <c r="H94" s="27">
        <v>0</v>
      </c>
      <c r="I94" s="27">
        <v>0</v>
      </c>
    </row>
    <row r="95" spans="1:11" s="10" customFormat="1" ht="21.75" customHeight="1" x14ac:dyDescent="0.25">
      <c r="A95" s="6" t="s">
        <v>0</v>
      </c>
      <c r="B95" s="159" t="s">
        <v>198</v>
      </c>
      <c r="C95" s="31">
        <f>C96+C97+C98+C99+C100+C101+C102</f>
        <v>5771.76</v>
      </c>
      <c r="D95" s="31">
        <f t="shared" ref="D95:I95" si="26">D96+D97+D98+D99+D100+D101+D102</f>
        <v>3523.7</v>
      </c>
      <c r="E95" s="31">
        <f t="shared" si="26"/>
        <v>3523.7</v>
      </c>
      <c r="F95" s="31">
        <f t="shared" si="26"/>
        <v>3523.7</v>
      </c>
      <c r="G95" s="31">
        <f t="shared" si="26"/>
        <v>3523.7</v>
      </c>
      <c r="H95" s="31">
        <f t="shared" si="26"/>
        <v>3523.7</v>
      </c>
      <c r="I95" s="31">
        <f t="shared" si="26"/>
        <v>23390.260000000002</v>
      </c>
      <c r="J95" s="11"/>
    </row>
    <row r="96" spans="1:11" s="11" customFormat="1" ht="20.25" customHeight="1" x14ac:dyDescent="0.25">
      <c r="A96" s="127" t="s">
        <v>10</v>
      </c>
      <c r="B96" s="160"/>
      <c r="C96" s="27">
        <v>0</v>
      </c>
      <c r="D96" s="27">
        <v>0</v>
      </c>
      <c r="E96" s="27">
        <v>0</v>
      </c>
      <c r="F96" s="27">
        <v>0</v>
      </c>
      <c r="G96" s="27">
        <v>0</v>
      </c>
      <c r="H96" s="27">
        <v>0</v>
      </c>
      <c r="I96" s="27">
        <v>0</v>
      </c>
    </row>
    <row r="97" spans="1:11" s="11" customFormat="1" x14ac:dyDescent="0.25">
      <c r="A97" s="127" t="s">
        <v>191</v>
      </c>
      <c r="B97" s="160"/>
      <c r="C97" s="27">
        <v>0</v>
      </c>
      <c r="D97" s="27">
        <v>0</v>
      </c>
      <c r="E97" s="27">
        <v>0</v>
      </c>
      <c r="F97" s="27">
        <v>0</v>
      </c>
      <c r="G97" s="27">
        <v>0</v>
      </c>
      <c r="H97" s="27">
        <v>0</v>
      </c>
      <c r="I97" s="27">
        <v>0</v>
      </c>
    </row>
    <row r="98" spans="1:11" s="11" customFormat="1" x14ac:dyDescent="0.25">
      <c r="A98" s="127" t="s">
        <v>192</v>
      </c>
      <c r="B98" s="160"/>
      <c r="C98" s="27">
        <v>5771.76</v>
      </c>
      <c r="D98" s="27">
        <v>3523.7</v>
      </c>
      <c r="E98" s="27">
        <v>3523.7</v>
      </c>
      <c r="F98" s="27">
        <v>3523.7</v>
      </c>
      <c r="G98" s="27">
        <v>3523.7</v>
      </c>
      <c r="H98" s="27">
        <v>3523.7</v>
      </c>
      <c r="I98" s="27">
        <f>SUM(C98:H98)</f>
        <v>23390.260000000002</v>
      </c>
    </row>
    <row r="99" spans="1:11" s="11" customFormat="1" ht="45" x14ac:dyDescent="0.25">
      <c r="A99" s="128" t="s">
        <v>193</v>
      </c>
      <c r="B99" s="160"/>
      <c r="C99" s="27">
        <v>0</v>
      </c>
      <c r="D99" s="27">
        <v>0</v>
      </c>
      <c r="E99" s="27">
        <v>0</v>
      </c>
      <c r="F99" s="27">
        <v>0</v>
      </c>
      <c r="G99" s="27">
        <v>0</v>
      </c>
      <c r="H99" s="27">
        <v>0</v>
      </c>
      <c r="I99" s="27">
        <v>0</v>
      </c>
      <c r="K99" s="14"/>
    </row>
    <row r="100" spans="1:11" s="11" customFormat="1" ht="30" x14ac:dyDescent="0.25">
      <c r="A100" s="128" t="s">
        <v>194</v>
      </c>
      <c r="B100" s="160"/>
      <c r="C100" s="27">
        <v>0</v>
      </c>
      <c r="D100" s="27">
        <v>0</v>
      </c>
      <c r="E100" s="27">
        <v>0</v>
      </c>
      <c r="F100" s="27">
        <v>0</v>
      </c>
      <c r="G100" s="27">
        <v>0</v>
      </c>
      <c r="H100" s="27">
        <v>0</v>
      </c>
      <c r="I100" s="27">
        <v>0</v>
      </c>
    </row>
    <row r="101" spans="1:11" s="11" customFormat="1" x14ac:dyDescent="0.25">
      <c r="A101" s="128" t="s">
        <v>195</v>
      </c>
      <c r="B101" s="160"/>
      <c r="C101" s="27">
        <v>0</v>
      </c>
      <c r="D101" s="27">
        <v>0</v>
      </c>
      <c r="E101" s="27">
        <v>0</v>
      </c>
      <c r="F101" s="27">
        <v>0</v>
      </c>
      <c r="G101" s="27">
        <v>0</v>
      </c>
      <c r="H101" s="27">
        <v>0</v>
      </c>
      <c r="I101" s="27">
        <v>0</v>
      </c>
    </row>
    <row r="102" spans="1:11" s="11" customFormat="1" ht="20.25" customHeight="1" x14ac:dyDescent="0.25">
      <c r="A102" s="127" t="s">
        <v>196</v>
      </c>
      <c r="B102" s="161"/>
      <c r="C102" s="27">
        <v>0</v>
      </c>
      <c r="D102" s="27">
        <v>0</v>
      </c>
      <c r="E102" s="27">
        <v>0</v>
      </c>
      <c r="F102" s="27">
        <v>0</v>
      </c>
      <c r="G102" s="27">
        <v>0</v>
      </c>
      <c r="H102" s="27">
        <v>0</v>
      </c>
      <c r="I102" s="27">
        <v>0</v>
      </c>
    </row>
    <row r="103" spans="1:11" s="11" customFormat="1" ht="184.5" customHeight="1" x14ac:dyDescent="0.25">
      <c r="A103" s="6" t="s">
        <v>236</v>
      </c>
      <c r="B103" s="159" t="s">
        <v>69</v>
      </c>
      <c r="C103" s="31">
        <f>C104+C105+C106+C110</f>
        <v>0</v>
      </c>
      <c r="D103" s="31">
        <f t="shared" ref="D103:H103" si="27">D104+D105+D106+D110</f>
        <v>0</v>
      </c>
      <c r="E103" s="31">
        <f t="shared" si="27"/>
        <v>0</v>
      </c>
      <c r="F103" s="31">
        <f t="shared" si="27"/>
        <v>0</v>
      </c>
      <c r="G103" s="31">
        <f t="shared" si="27"/>
        <v>0</v>
      </c>
      <c r="H103" s="31">
        <f t="shared" si="27"/>
        <v>0</v>
      </c>
      <c r="I103" s="23">
        <f>I104+I105+I106+I107+I108+I109+I110</f>
        <v>0</v>
      </c>
    </row>
    <row r="104" spans="1:11" s="11" customFormat="1" ht="18" customHeight="1" x14ac:dyDescent="0.25">
      <c r="A104" s="127" t="s">
        <v>10</v>
      </c>
      <c r="B104" s="160"/>
      <c r="C104" s="27">
        <v>0</v>
      </c>
      <c r="D104" s="27">
        <v>0</v>
      </c>
      <c r="E104" s="27">
        <v>0</v>
      </c>
      <c r="F104" s="27">
        <v>0</v>
      </c>
      <c r="G104" s="27">
        <v>0</v>
      </c>
      <c r="H104" s="27">
        <v>0</v>
      </c>
      <c r="I104" s="25">
        <f>C104+D104+E104+F104+G104+H104</f>
        <v>0</v>
      </c>
    </row>
    <row r="105" spans="1:11" s="11" customFormat="1" ht="16.5" customHeight="1" x14ac:dyDescent="0.25">
      <c r="A105" s="127" t="s">
        <v>191</v>
      </c>
      <c r="B105" s="160"/>
      <c r="C105" s="27">
        <v>0</v>
      </c>
      <c r="D105" s="27">
        <v>0</v>
      </c>
      <c r="E105" s="27">
        <v>0</v>
      </c>
      <c r="F105" s="27">
        <v>0</v>
      </c>
      <c r="G105" s="27">
        <v>0</v>
      </c>
      <c r="H105" s="27">
        <v>0</v>
      </c>
      <c r="I105" s="25">
        <f t="shared" ref="I105:I109" si="28">C105+D105+E105+F105+G105+H105</f>
        <v>0</v>
      </c>
    </row>
    <row r="106" spans="1:11" s="11" customFormat="1" ht="17.25" customHeight="1" x14ac:dyDescent="0.25">
      <c r="A106" s="127" t="s">
        <v>192</v>
      </c>
      <c r="B106" s="160"/>
      <c r="C106" s="27">
        <v>0</v>
      </c>
      <c r="D106" s="27">
        <v>0</v>
      </c>
      <c r="E106" s="27">
        <v>0</v>
      </c>
      <c r="F106" s="27">
        <v>0</v>
      </c>
      <c r="G106" s="27">
        <v>0</v>
      </c>
      <c r="H106" s="27">
        <v>0</v>
      </c>
      <c r="I106" s="25">
        <f t="shared" si="28"/>
        <v>0</v>
      </c>
    </row>
    <row r="107" spans="1:11" s="11" customFormat="1" ht="30" customHeight="1" x14ac:dyDescent="0.25">
      <c r="A107" s="128" t="s">
        <v>193</v>
      </c>
      <c r="B107" s="160"/>
      <c r="C107" s="27">
        <v>0</v>
      </c>
      <c r="D107" s="27">
        <v>0</v>
      </c>
      <c r="E107" s="27">
        <v>0</v>
      </c>
      <c r="F107" s="27">
        <v>0</v>
      </c>
      <c r="G107" s="27">
        <v>0</v>
      </c>
      <c r="H107" s="27">
        <v>0</v>
      </c>
      <c r="I107" s="25">
        <f t="shared" si="28"/>
        <v>0</v>
      </c>
    </row>
    <row r="108" spans="1:11" s="11" customFormat="1" ht="28.5" customHeight="1" x14ac:dyDescent="0.25">
      <c r="A108" s="128" t="s">
        <v>194</v>
      </c>
      <c r="B108" s="160"/>
      <c r="C108" s="27">
        <v>0</v>
      </c>
      <c r="D108" s="27">
        <v>0</v>
      </c>
      <c r="E108" s="27">
        <v>0</v>
      </c>
      <c r="F108" s="27">
        <v>0</v>
      </c>
      <c r="G108" s="27">
        <v>0</v>
      </c>
      <c r="H108" s="27">
        <v>0</v>
      </c>
      <c r="I108" s="25">
        <f t="shared" si="28"/>
        <v>0</v>
      </c>
    </row>
    <row r="109" spans="1:11" s="11" customFormat="1" ht="18" customHeight="1" x14ac:dyDescent="0.25">
      <c r="A109" s="128" t="s">
        <v>195</v>
      </c>
      <c r="B109" s="160"/>
      <c r="C109" s="27">
        <v>0</v>
      </c>
      <c r="D109" s="27">
        <v>0</v>
      </c>
      <c r="E109" s="27">
        <v>0</v>
      </c>
      <c r="F109" s="27">
        <v>0</v>
      </c>
      <c r="G109" s="27">
        <v>0</v>
      </c>
      <c r="H109" s="27">
        <v>0</v>
      </c>
      <c r="I109" s="25">
        <f t="shared" si="28"/>
        <v>0</v>
      </c>
    </row>
    <row r="110" spans="1:11" s="11" customFormat="1" ht="19.5" customHeight="1" x14ac:dyDescent="0.25">
      <c r="A110" s="127" t="s">
        <v>196</v>
      </c>
      <c r="B110" s="161"/>
      <c r="C110" s="27">
        <v>0</v>
      </c>
      <c r="D110" s="27">
        <v>0</v>
      </c>
      <c r="E110" s="27">
        <v>0</v>
      </c>
      <c r="F110" s="27">
        <v>0</v>
      </c>
      <c r="G110" s="27">
        <v>0</v>
      </c>
      <c r="H110" s="27">
        <v>0</v>
      </c>
      <c r="I110" s="25">
        <f>C110+D110+E110+F110+G110+H110</f>
        <v>0</v>
      </c>
    </row>
    <row r="111" spans="1:11" s="11" customFormat="1" ht="48" customHeight="1" x14ac:dyDescent="0.25">
      <c r="A111" s="6" t="s">
        <v>237</v>
      </c>
      <c r="B111" s="159" t="s">
        <v>69</v>
      </c>
      <c r="C111" s="31">
        <f>C112+C113+C114+C115+C116+C117+C118</f>
        <v>11460.807794600001</v>
      </c>
      <c r="D111" s="31">
        <f t="shared" ref="D111:H111" si="29">D112+D113+D114+D115+D116+D117+D118</f>
        <v>11340.827794600002</v>
      </c>
      <c r="E111" s="31">
        <f t="shared" si="29"/>
        <v>11340.557794600001</v>
      </c>
      <c r="F111" s="31">
        <f t="shared" si="29"/>
        <v>11166.082794599999</v>
      </c>
      <c r="G111" s="31">
        <f t="shared" si="29"/>
        <v>11166.082794599999</v>
      </c>
      <c r="H111" s="31">
        <f t="shared" si="29"/>
        <v>11166.082794599999</v>
      </c>
      <c r="I111" s="23">
        <f>I112+I113+I114+I115+I116+I117+I118</f>
        <v>67640.441767600001</v>
      </c>
      <c r="J111" s="17"/>
    </row>
    <row r="112" spans="1:11" s="18" customFormat="1" x14ac:dyDescent="0.25">
      <c r="A112" s="127" t="s">
        <v>10</v>
      </c>
      <c r="B112" s="160"/>
      <c r="C112" s="27">
        <v>0</v>
      </c>
      <c r="D112" s="27">
        <v>0</v>
      </c>
      <c r="E112" s="27">
        <v>0</v>
      </c>
      <c r="F112" s="27">
        <v>0</v>
      </c>
      <c r="G112" s="27">
        <v>0</v>
      </c>
      <c r="H112" s="27">
        <v>0</v>
      </c>
      <c r="I112" s="25">
        <f>C112+D112+E112+F112+G112+H112</f>
        <v>0</v>
      </c>
      <c r="J112" s="17"/>
    </row>
    <row r="113" spans="1:11" s="18" customFormat="1" ht="19.5" customHeight="1" x14ac:dyDescent="0.25">
      <c r="A113" s="127" t="s">
        <v>191</v>
      </c>
      <c r="B113" s="160"/>
      <c r="C113" s="27">
        <v>0</v>
      </c>
      <c r="D113" s="27">
        <v>0</v>
      </c>
      <c r="E113" s="27">
        <v>0</v>
      </c>
      <c r="F113" s="27">
        <v>0</v>
      </c>
      <c r="G113" s="27">
        <v>0</v>
      </c>
      <c r="H113" s="27">
        <v>0</v>
      </c>
      <c r="I113" s="27">
        <v>0</v>
      </c>
      <c r="J113" s="17"/>
    </row>
    <row r="114" spans="1:11" s="18" customFormat="1" x14ac:dyDescent="0.25">
      <c r="A114" s="127" t="s">
        <v>192</v>
      </c>
      <c r="B114" s="160"/>
      <c r="C114" s="27">
        <f>11166.0827946+294.725</f>
        <v>11460.807794600001</v>
      </c>
      <c r="D114" s="27">
        <f>11166.0827946+174.745</f>
        <v>11340.827794600002</v>
      </c>
      <c r="E114" s="27">
        <f>11166.0827946+174.475</f>
        <v>11340.557794600001</v>
      </c>
      <c r="F114" s="27">
        <v>11166.082794599999</v>
      </c>
      <c r="G114" s="27">
        <v>11166.082794599999</v>
      </c>
      <c r="H114" s="27">
        <v>11166.082794599999</v>
      </c>
      <c r="I114" s="27">
        <f>SUM(C114:H114)</f>
        <v>67640.441767600001</v>
      </c>
      <c r="J114" s="17"/>
    </row>
    <row r="115" spans="1:11" s="18" customFormat="1" ht="29.25" customHeight="1" x14ac:dyDescent="0.25">
      <c r="A115" s="128" t="s">
        <v>193</v>
      </c>
      <c r="B115" s="160"/>
      <c r="C115" s="27">
        <v>0</v>
      </c>
      <c r="D115" s="27">
        <v>0</v>
      </c>
      <c r="E115" s="27">
        <v>0</v>
      </c>
      <c r="F115" s="27">
        <v>0</v>
      </c>
      <c r="G115" s="27">
        <v>0</v>
      </c>
      <c r="H115" s="27">
        <v>0</v>
      </c>
      <c r="I115" s="27">
        <v>0</v>
      </c>
      <c r="J115" s="17"/>
    </row>
    <row r="116" spans="1:11" s="18" customFormat="1" ht="35.25" customHeight="1" x14ac:dyDescent="0.25">
      <c r="A116" s="128" t="s">
        <v>194</v>
      </c>
      <c r="B116" s="160"/>
      <c r="C116" s="27">
        <v>0</v>
      </c>
      <c r="D116" s="27">
        <v>0</v>
      </c>
      <c r="E116" s="27">
        <v>0</v>
      </c>
      <c r="F116" s="27">
        <v>0</v>
      </c>
      <c r="G116" s="27">
        <v>0</v>
      </c>
      <c r="H116" s="27">
        <v>0</v>
      </c>
      <c r="I116" s="27">
        <v>0</v>
      </c>
      <c r="J116" s="17"/>
    </row>
    <row r="117" spans="1:11" s="11" customFormat="1" x14ac:dyDescent="0.25">
      <c r="A117" s="128" t="s">
        <v>195</v>
      </c>
      <c r="B117" s="160"/>
      <c r="C117" s="27">
        <v>0</v>
      </c>
      <c r="D117" s="27">
        <v>0</v>
      </c>
      <c r="E117" s="27">
        <v>0</v>
      </c>
      <c r="F117" s="27">
        <v>0</v>
      </c>
      <c r="G117" s="27">
        <v>0</v>
      </c>
      <c r="H117" s="27">
        <v>0</v>
      </c>
      <c r="I117" s="27">
        <v>0</v>
      </c>
    </row>
    <row r="118" spans="1:11" s="11" customFormat="1" x14ac:dyDescent="0.25">
      <c r="A118" s="127" t="s">
        <v>196</v>
      </c>
      <c r="B118" s="161"/>
      <c r="C118" s="27">
        <v>0</v>
      </c>
      <c r="D118" s="27">
        <v>0</v>
      </c>
      <c r="E118" s="27">
        <v>0</v>
      </c>
      <c r="F118" s="27">
        <v>0</v>
      </c>
      <c r="G118" s="27">
        <v>0</v>
      </c>
      <c r="H118" s="27">
        <v>0</v>
      </c>
      <c r="I118" s="27">
        <v>0</v>
      </c>
    </row>
    <row r="119" spans="1:11" s="11" customFormat="1" ht="50.25" customHeight="1" x14ac:dyDescent="0.25">
      <c r="A119" s="6" t="s">
        <v>238</v>
      </c>
      <c r="B119" s="159" t="s">
        <v>69</v>
      </c>
      <c r="C119" s="31">
        <f>C120+C121+C122+C126</f>
        <v>559.77816999999993</v>
      </c>
      <c r="D119" s="31">
        <f t="shared" ref="D119:H119" si="30">D120+D121+D122+D126</f>
        <v>559.77816999999993</v>
      </c>
      <c r="E119" s="31">
        <f t="shared" si="30"/>
        <v>559.77816999999993</v>
      </c>
      <c r="F119" s="31">
        <f t="shared" si="30"/>
        <v>559.77816999999993</v>
      </c>
      <c r="G119" s="31">
        <f t="shared" si="30"/>
        <v>559.77816999999993</v>
      </c>
      <c r="H119" s="31">
        <f t="shared" si="30"/>
        <v>559.77816999999993</v>
      </c>
      <c r="I119" s="23">
        <f>I120+I121+I122+I123+I124+I125+I126</f>
        <v>3358.6690199999998</v>
      </c>
      <c r="J119" s="14"/>
      <c r="K119" s="14"/>
    </row>
    <row r="120" spans="1:11" s="11" customFormat="1" x14ac:dyDescent="0.25">
      <c r="A120" s="127" t="s">
        <v>10</v>
      </c>
      <c r="B120" s="160"/>
      <c r="C120" s="31">
        <v>0</v>
      </c>
      <c r="D120" s="31">
        <v>0</v>
      </c>
      <c r="E120" s="31">
        <v>0</v>
      </c>
      <c r="F120" s="31">
        <v>0</v>
      </c>
      <c r="G120" s="31">
        <v>0</v>
      </c>
      <c r="H120" s="31">
        <v>0</v>
      </c>
      <c r="I120" s="23">
        <f>C120+D120+E120+F120+G120+H120</f>
        <v>0</v>
      </c>
      <c r="J120" s="14"/>
      <c r="K120" s="14"/>
    </row>
    <row r="121" spans="1:11" s="11" customFormat="1" x14ac:dyDescent="0.25">
      <c r="A121" s="127" t="s">
        <v>191</v>
      </c>
      <c r="B121" s="160"/>
      <c r="C121" s="27">
        <v>0</v>
      </c>
      <c r="D121" s="27">
        <v>0</v>
      </c>
      <c r="E121" s="27">
        <v>0</v>
      </c>
      <c r="F121" s="27">
        <v>0</v>
      </c>
      <c r="G121" s="27">
        <v>0</v>
      </c>
      <c r="H121" s="27">
        <v>0</v>
      </c>
      <c r="I121" s="25">
        <f t="shared" ref="I121:I125" si="31">C121+D121+E121+F121+G121+H121</f>
        <v>0</v>
      </c>
    </row>
    <row r="122" spans="1:11" s="11" customFormat="1" x14ac:dyDescent="0.25">
      <c r="A122" s="127" t="s">
        <v>192</v>
      </c>
      <c r="B122" s="160"/>
      <c r="C122" s="27">
        <v>559.77816999999993</v>
      </c>
      <c r="D122" s="27">
        <v>559.77816999999993</v>
      </c>
      <c r="E122" s="27">
        <v>559.77816999999993</v>
      </c>
      <c r="F122" s="27">
        <v>559.77816999999993</v>
      </c>
      <c r="G122" s="27">
        <v>559.77816999999993</v>
      </c>
      <c r="H122" s="27">
        <v>559.77816999999993</v>
      </c>
      <c r="I122" s="27">
        <f>SUM(C122:H122)</f>
        <v>3358.6690199999998</v>
      </c>
    </row>
    <row r="123" spans="1:11" s="11" customFormat="1" ht="45" x14ac:dyDescent="0.25">
      <c r="A123" s="128" t="s">
        <v>193</v>
      </c>
      <c r="B123" s="160"/>
      <c r="C123" s="27">
        <v>0</v>
      </c>
      <c r="D123" s="27">
        <v>0</v>
      </c>
      <c r="E123" s="27">
        <v>0</v>
      </c>
      <c r="F123" s="27">
        <v>0</v>
      </c>
      <c r="G123" s="27">
        <v>0</v>
      </c>
      <c r="H123" s="27">
        <v>0</v>
      </c>
      <c r="I123" s="25">
        <f t="shared" si="31"/>
        <v>0</v>
      </c>
    </row>
    <row r="124" spans="1:11" s="11" customFormat="1" ht="30" x14ac:dyDescent="0.25">
      <c r="A124" s="128" t="s">
        <v>194</v>
      </c>
      <c r="B124" s="160"/>
      <c r="C124" s="27">
        <v>0</v>
      </c>
      <c r="D124" s="27">
        <v>0</v>
      </c>
      <c r="E124" s="27">
        <v>0</v>
      </c>
      <c r="F124" s="27">
        <v>0</v>
      </c>
      <c r="G124" s="27">
        <v>0</v>
      </c>
      <c r="H124" s="27">
        <v>0</v>
      </c>
      <c r="I124" s="25">
        <f t="shared" si="31"/>
        <v>0</v>
      </c>
    </row>
    <row r="125" spans="1:11" s="11" customFormat="1" x14ac:dyDescent="0.25">
      <c r="A125" s="128" t="s">
        <v>195</v>
      </c>
      <c r="B125" s="160"/>
      <c r="C125" s="27">
        <v>0</v>
      </c>
      <c r="D125" s="27">
        <v>0</v>
      </c>
      <c r="E125" s="27">
        <v>0</v>
      </c>
      <c r="F125" s="27">
        <v>0</v>
      </c>
      <c r="G125" s="27">
        <v>0</v>
      </c>
      <c r="H125" s="27">
        <v>0</v>
      </c>
      <c r="I125" s="25">
        <f t="shared" si="31"/>
        <v>0</v>
      </c>
    </row>
    <row r="126" spans="1:11" s="11" customFormat="1" x14ac:dyDescent="0.25">
      <c r="A126" s="127" t="s">
        <v>196</v>
      </c>
      <c r="B126" s="161"/>
      <c r="C126" s="27">
        <v>0</v>
      </c>
      <c r="D126" s="27">
        <v>0</v>
      </c>
      <c r="E126" s="27">
        <v>0</v>
      </c>
      <c r="F126" s="27">
        <v>0</v>
      </c>
      <c r="G126" s="27">
        <v>0</v>
      </c>
      <c r="H126" s="27">
        <v>0</v>
      </c>
      <c r="I126" s="25">
        <f>C126+D126+E126+F126+G126+H126</f>
        <v>0</v>
      </c>
    </row>
    <row r="127" spans="1:11" s="11" customFormat="1" hidden="1" x14ac:dyDescent="0.25">
      <c r="A127" s="8" t="s">
        <v>0</v>
      </c>
      <c r="B127" s="8"/>
      <c r="C127" s="27"/>
      <c r="D127" s="27"/>
      <c r="E127" s="27"/>
      <c r="F127" s="27"/>
      <c r="G127" s="27"/>
      <c r="H127" s="27"/>
      <c r="I127" s="25" t="e">
        <f>SUM(#REF!)</f>
        <v>#REF!</v>
      </c>
    </row>
    <row r="128" spans="1:11" s="11" customFormat="1" hidden="1" x14ac:dyDescent="0.25">
      <c r="A128" s="8" t="s">
        <v>3</v>
      </c>
      <c r="B128" s="8"/>
      <c r="C128" s="27"/>
      <c r="D128" s="27"/>
      <c r="E128" s="27"/>
      <c r="F128" s="27"/>
      <c r="G128" s="27"/>
      <c r="H128" s="27"/>
      <c r="I128" s="25" t="e">
        <f>SUM(#REF!)</f>
        <v>#REF!</v>
      </c>
    </row>
    <row r="129" spans="1:9" s="11" customFormat="1" hidden="1" x14ac:dyDescent="0.25">
      <c r="A129" s="8" t="s">
        <v>4</v>
      </c>
      <c r="B129" s="8"/>
      <c r="C129" s="27"/>
      <c r="D129" s="27"/>
      <c r="E129" s="27"/>
      <c r="F129" s="27"/>
      <c r="G129" s="27"/>
      <c r="H129" s="27"/>
      <c r="I129" s="25" t="e">
        <f>SUM(#REF!)</f>
        <v>#REF!</v>
      </c>
    </row>
    <row r="130" spans="1:9" s="11" customFormat="1" hidden="1" x14ac:dyDescent="0.25">
      <c r="A130" s="8" t="s">
        <v>5</v>
      </c>
      <c r="B130" s="8"/>
      <c r="C130" s="27"/>
      <c r="D130" s="27"/>
      <c r="E130" s="27"/>
      <c r="F130" s="27"/>
      <c r="G130" s="27"/>
      <c r="H130" s="27"/>
      <c r="I130" s="25" t="e">
        <f>SUM(#REF!)</f>
        <v>#REF!</v>
      </c>
    </row>
    <row r="131" spans="1:9" s="11" customFormat="1" ht="30" hidden="1" x14ac:dyDescent="0.25">
      <c r="A131" s="8" t="s">
        <v>8</v>
      </c>
      <c r="B131" s="8"/>
      <c r="C131" s="27"/>
      <c r="D131" s="27"/>
      <c r="E131" s="27"/>
      <c r="F131" s="27"/>
      <c r="G131" s="27"/>
      <c r="H131" s="27"/>
      <c r="I131" s="25" t="e">
        <f>SUM(#REF!)</f>
        <v>#REF!</v>
      </c>
    </row>
    <row r="132" spans="1:9" s="11" customFormat="1" hidden="1" x14ac:dyDescent="0.25">
      <c r="A132" s="8" t="s">
        <v>6</v>
      </c>
      <c r="B132" s="8"/>
      <c r="C132" s="27"/>
      <c r="D132" s="27"/>
      <c r="E132" s="27"/>
      <c r="F132" s="27"/>
      <c r="G132" s="27"/>
      <c r="H132" s="27"/>
      <c r="I132" s="25" t="e">
        <f>SUM(#REF!)</f>
        <v>#REF!</v>
      </c>
    </row>
    <row r="133" spans="1:9" s="11" customFormat="1" hidden="1" x14ac:dyDescent="0.25">
      <c r="A133" s="8" t="s">
        <v>7</v>
      </c>
      <c r="B133" s="8"/>
      <c r="C133" s="27"/>
      <c r="D133" s="27"/>
      <c r="E133" s="27"/>
      <c r="F133" s="27"/>
      <c r="G133" s="27"/>
      <c r="H133" s="27"/>
      <c r="I133" s="25" t="e">
        <f>SUM(#REF!)</f>
        <v>#REF!</v>
      </c>
    </row>
    <row r="134" spans="1:9" s="11" customFormat="1" ht="92.25" customHeight="1" x14ac:dyDescent="0.25">
      <c r="A134" s="6" t="s">
        <v>239</v>
      </c>
      <c r="B134" s="159" t="s">
        <v>69</v>
      </c>
      <c r="C134" s="31">
        <f>C135+C136+C137+C141</f>
        <v>0</v>
      </c>
      <c r="D134" s="31">
        <f t="shared" ref="D134:H134" si="32">D135+D136+D137+D141</f>
        <v>0</v>
      </c>
      <c r="E134" s="31">
        <f t="shared" si="32"/>
        <v>0</v>
      </c>
      <c r="F134" s="31">
        <f t="shared" si="32"/>
        <v>0</v>
      </c>
      <c r="G134" s="31">
        <f t="shared" si="32"/>
        <v>0</v>
      </c>
      <c r="H134" s="31">
        <f t="shared" si="32"/>
        <v>0</v>
      </c>
      <c r="I134" s="23">
        <f>I135+I136+I137+I138+I139+I140+I141</f>
        <v>0</v>
      </c>
    </row>
    <row r="135" spans="1:9" s="11" customFormat="1" ht="18.75" customHeight="1" x14ac:dyDescent="0.25">
      <c r="A135" s="127" t="s">
        <v>10</v>
      </c>
      <c r="B135" s="160"/>
      <c r="C135" s="31">
        <v>0</v>
      </c>
      <c r="D135" s="31">
        <v>0</v>
      </c>
      <c r="E135" s="31">
        <v>0</v>
      </c>
      <c r="F135" s="31">
        <v>0</v>
      </c>
      <c r="G135" s="31">
        <v>0</v>
      </c>
      <c r="H135" s="31">
        <v>0</v>
      </c>
      <c r="I135" s="23">
        <f>C135+D135+E135+F135+G135+H135</f>
        <v>0</v>
      </c>
    </row>
    <row r="136" spans="1:9" s="11" customFormat="1" ht="21" customHeight="1" x14ac:dyDescent="0.25">
      <c r="A136" s="127" t="s">
        <v>191</v>
      </c>
      <c r="B136" s="160"/>
      <c r="C136" s="27">
        <v>0</v>
      </c>
      <c r="D136" s="27">
        <v>0</v>
      </c>
      <c r="E136" s="27">
        <v>0</v>
      </c>
      <c r="F136" s="27">
        <v>0</v>
      </c>
      <c r="G136" s="27">
        <v>0</v>
      </c>
      <c r="H136" s="27">
        <v>0</v>
      </c>
      <c r="I136" s="25">
        <f t="shared" ref="I136:I140" si="33">C136+D136+E136+F136+G136+H136</f>
        <v>0</v>
      </c>
    </row>
    <row r="137" spans="1:9" s="11" customFormat="1" ht="21" customHeight="1" x14ac:dyDescent="0.25">
      <c r="A137" s="127" t="s">
        <v>192</v>
      </c>
      <c r="B137" s="160"/>
      <c r="C137" s="27">
        <v>0</v>
      </c>
      <c r="D137" s="27">
        <v>0</v>
      </c>
      <c r="E137" s="27">
        <v>0</v>
      </c>
      <c r="F137" s="27">
        <v>0</v>
      </c>
      <c r="G137" s="27">
        <v>0</v>
      </c>
      <c r="H137" s="27">
        <v>0</v>
      </c>
      <c r="I137" s="25">
        <f t="shared" si="33"/>
        <v>0</v>
      </c>
    </row>
    <row r="138" spans="1:9" s="11" customFormat="1" ht="42.75" customHeight="1" x14ac:dyDescent="0.25">
      <c r="A138" s="128" t="s">
        <v>193</v>
      </c>
      <c r="B138" s="160"/>
      <c r="C138" s="27">
        <v>0</v>
      </c>
      <c r="D138" s="27">
        <v>0</v>
      </c>
      <c r="E138" s="27">
        <v>0</v>
      </c>
      <c r="F138" s="27">
        <v>0</v>
      </c>
      <c r="G138" s="27">
        <v>0</v>
      </c>
      <c r="H138" s="27">
        <v>0</v>
      </c>
      <c r="I138" s="25">
        <f t="shared" si="33"/>
        <v>0</v>
      </c>
    </row>
    <row r="139" spans="1:9" s="11" customFormat="1" ht="30" x14ac:dyDescent="0.25">
      <c r="A139" s="128" t="s">
        <v>194</v>
      </c>
      <c r="B139" s="160"/>
      <c r="C139" s="27">
        <v>0</v>
      </c>
      <c r="D139" s="27">
        <v>0</v>
      </c>
      <c r="E139" s="27">
        <v>0</v>
      </c>
      <c r="F139" s="27">
        <v>0</v>
      </c>
      <c r="G139" s="27">
        <v>0</v>
      </c>
      <c r="H139" s="27">
        <v>0</v>
      </c>
      <c r="I139" s="25">
        <f t="shared" si="33"/>
        <v>0</v>
      </c>
    </row>
    <row r="140" spans="1:9" s="11" customFormat="1" x14ac:dyDescent="0.25">
      <c r="A140" s="128" t="s">
        <v>195</v>
      </c>
      <c r="B140" s="160"/>
      <c r="C140" s="27">
        <v>0</v>
      </c>
      <c r="D140" s="27">
        <v>0</v>
      </c>
      <c r="E140" s="27">
        <v>0</v>
      </c>
      <c r="F140" s="27">
        <v>0</v>
      </c>
      <c r="G140" s="27">
        <v>0</v>
      </c>
      <c r="H140" s="27">
        <v>0</v>
      </c>
      <c r="I140" s="25">
        <f t="shared" si="33"/>
        <v>0</v>
      </c>
    </row>
    <row r="141" spans="1:9" s="11" customFormat="1" x14ac:dyDescent="0.25">
      <c r="A141" s="127" t="s">
        <v>196</v>
      </c>
      <c r="B141" s="161"/>
      <c r="C141" s="27">
        <v>0</v>
      </c>
      <c r="D141" s="27">
        <v>0</v>
      </c>
      <c r="E141" s="27">
        <v>0</v>
      </c>
      <c r="F141" s="27">
        <v>0</v>
      </c>
      <c r="G141" s="27">
        <v>0</v>
      </c>
      <c r="H141" s="27">
        <v>0</v>
      </c>
      <c r="I141" s="25">
        <f>C141+D141+E141+F141+G141+H141</f>
        <v>0</v>
      </c>
    </row>
    <row r="142" spans="1:9" s="10" customFormat="1" ht="72" customHeight="1" x14ac:dyDescent="0.25">
      <c r="A142" s="34" t="s">
        <v>25</v>
      </c>
      <c r="B142" s="159" t="s">
        <v>69</v>
      </c>
      <c r="C142" s="35">
        <f>C143+C144+C145+C146+C147+C148+C149</f>
        <v>23489.916175589999</v>
      </c>
      <c r="D142" s="35">
        <f t="shared" ref="D142:H142" si="34">D143+D144+D145+D146+D147+D148+D149</f>
        <v>23845.830845589997</v>
      </c>
      <c r="E142" s="35">
        <f t="shared" si="34"/>
        <v>23845.830845589997</v>
      </c>
      <c r="F142" s="35">
        <f t="shared" si="34"/>
        <v>23845.830845589997</v>
      </c>
      <c r="G142" s="35">
        <f t="shared" si="34"/>
        <v>23845.830845589997</v>
      </c>
      <c r="H142" s="35">
        <f t="shared" si="34"/>
        <v>23845.830845589997</v>
      </c>
      <c r="I142" s="36">
        <f>I143+I144+I145+I146+I147+I148+I149</f>
        <v>142719.07040353998</v>
      </c>
    </row>
    <row r="143" spans="1:9" s="10" customFormat="1" x14ac:dyDescent="0.25">
      <c r="A143" s="28" t="s">
        <v>10</v>
      </c>
      <c r="B143" s="160"/>
      <c r="C143" s="27">
        <f>C151+C159</f>
        <v>0</v>
      </c>
      <c r="D143" s="27">
        <f t="shared" ref="D143:H143" si="35">D151+D159</f>
        <v>0</v>
      </c>
      <c r="E143" s="27">
        <f t="shared" si="35"/>
        <v>0</v>
      </c>
      <c r="F143" s="27">
        <f t="shared" si="35"/>
        <v>0</v>
      </c>
      <c r="G143" s="27">
        <f t="shared" si="35"/>
        <v>0</v>
      </c>
      <c r="H143" s="27">
        <f t="shared" si="35"/>
        <v>0</v>
      </c>
      <c r="I143" s="25">
        <f>C143+D143+E143+F143+G143+H143</f>
        <v>0</v>
      </c>
    </row>
    <row r="144" spans="1:9" s="10" customFormat="1" x14ac:dyDescent="0.25">
      <c r="A144" s="28" t="s">
        <v>11</v>
      </c>
      <c r="B144" s="160"/>
      <c r="C144" s="27">
        <f t="shared" ref="C144:H149" si="36">C152+C160</f>
        <v>0</v>
      </c>
      <c r="D144" s="27">
        <f t="shared" si="36"/>
        <v>0</v>
      </c>
      <c r="E144" s="27">
        <f t="shared" si="36"/>
        <v>0</v>
      </c>
      <c r="F144" s="27">
        <f t="shared" si="36"/>
        <v>0</v>
      </c>
      <c r="G144" s="27">
        <f t="shared" si="36"/>
        <v>0</v>
      </c>
      <c r="H144" s="27">
        <f t="shared" si="36"/>
        <v>0</v>
      </c>
      <c r="I144" s="25">
        <f t="shared" ref="I144:I148" si="37">C144+D144+E144+F144+G144+H144</f>
        <v>0</v>
      </c>
    </row>
    <row r="145" spans="1:11" s="10" customFormat="1" x14ac:dyDescent="0.25">
      <c r="A145" s="29" t="s">
        <v>12</v>
      </c>
      <c r="B145" s="160"/>
      <c r="C145" s="27">
        <f>C153+C161</f>
        <v>23489.916175589999</v>
      </c>
      <c r="D145" s="27">
        <f t="shared" si="36"/>
        <v>23845.830845589997</v>
      </c>
      <c r="E145" s="27">
        <f t="shared" si="36"/>
        <v>23845.830845589997</v>
      </c>
      <c r="F145" s="27">
        <f t="shared" si="36"/>
        <v>23845.830845589997</v>
      </c>
      <c r="G145" s="27">
        <f t="shared" si="36"/>
        <v>23845.830845589997</v>
      </c>
      <c r="H145" s="27">
        <f t="shared" si="36"/>
        <v>23845.830845589997</v>
      </c>
      <c r="I145" s="25">
        <f>C145+D145+E145+F145+G145+H145</f>
        <v>142719.07040353998</v>
      </c>
    </row>
    <row r="146" spans="1:11" s="10" customFormat="1" ht="31.5" customHeight="1" x14ac:dyDescent="0.25">
      <c r="A146" s="30" t="s">
        <v>183</v>
      </c>
      <c r="B146" s="160"/>
      <c r="C146" s="27">
        <f t="shared" si="36"/>
        <v>0</v>
      </c>
      <c r="D146" s="27">
        <f t="shared" si="36"/>
        <v>0</v>
      </c>
      <c r="E146" s="27">
        <f t="shared" si="36"/>
        <v>0</v>
      </c>
      <c r="F146" s="27">
        <f t="shared" si="36"/>
        <v>0</v>
      </c>
      <c r="G146" s="27">
        <f t="shared" si="36"/>
        <v>0</v>
      </c>
      <c r="H146" s="27">
        <f t="shared" si="36"/>
        <v>0</v>
      </c>
      <c r="I146" s="25">
        <f t="shared" si="37"/>
        <v>0</v>
      </c>
      <c r="K146" s="19"/>
    </row>
    <row r="147" spans="1:11" s="10" customFormat="1" ht="30" customHeight="1" x14ac:dyDescent="0.25">
      <c r="A147" s="30" t="s">
        <v>184</v>
      </c>
      <c r="B147" s="160"/>
      <c r="C147" s="27">
        <f t="shared" si="36"/>
        <v>0</v>
      </c>
      <c r="D147" s="27">
        <f t="shared" si="36"/>
        <v>0</v>
      </c>
      <c r="E147" s="27">
        <f t="shared" si="36"/>
        <v>0</v>
      </c>
      <c r="F147" s="27">
        <f t="shared" si="36"/>
        <v>0</v>
      </c>
      <c r="G147" s="27">
        <f t="shared" si="36"/>
        <v>0</v>
      </c>
      <c r="H147" s="27">
        <f t="shared" si="36"/>
        <v>0</v>
      </c>
      <c r="I147" s="25">
        <f t="shared" si="37"/>
        <v>0</v>
      </c>
    </row>
    <row r="148" spans="1:11" s="10" customFormat="1" x14ac:dyDescent="0.25">
      <c r="A148" s="30" t="s">
        <v>185</v>
      </c>
      <c r="B148" s="160"/>
      <c r="C148" s="27">
        <f t="shared" si="36"/>
        <v>0</v>
      </c>
      <c r="D148" s="27">
        <f t="shared" si="36"/>
        <v>0</v>
      </c>
      <c r="E148" s="27">
        <f t="shared" si="36"/>
        <v>0</v>
      </c>
      <c r="F148" s="27">
        <f t="shared" si="36"/>
        <v>0</v>
      </c>
      <c r="G148" s="27">
        <f t="shared" si="36"/>
        <v>0</v>
      </c>
      <c r="H148" s="27">
        <f t="shared" si="36"/>
        <v>0</v>
      </c>
      <c r="I148" s="25">
        <f t="shared" si="37"/>
        <v>0</v>
      </c>
    </row>
    <row r="149" spans="1:11" s="10" customFormat="1" x14ac:dyDescent="0.25">
      <c r="A149" s="30" t="s">
        <v>186</v>
      </c>
      <c r="B149" s="161"/>
      <c r="C149" s="27">
        <f t="shared" si="36"/>
        <v>0</v>
      </c>
      <c r="D149" s="27">
        <f t="shared" si="36"/>
        <v>0</v>
      </c>
      <c r="E149" s="27">
        <f t="shared" si="36"/>
        <v>0</v>
      </c>
      <c r="F149" s="27">
        <f t="shared" si="36"/>
        <v>0</v>
      </c>
      <c r="G149" s="27">
        <f t="shared" si="36"/>
        <v>0</v>
      </c>
      <c r="H149" s="27">
        <f t="shared" si="36"/>
        <v>0</v>
      </c>
      <c r="I149" s="25">
        <f>C149+D149+E149+F149+G149+H149</f>
        <v>0</v>
      </c>
    </row>
    <row r="150" spans="1:11" s="11" customFormat="1" ht="75.75" customHeight="1" x14ac:dyDescent="0.25">
      <c r="A150" s="6" t="s">
        <v>24</v>
      </c>
      <c r="B150" s="159" t="s">
        <v>69</v>
      </c>
      <c r="C150" s="31">
        <f>C151+C152+C153+C157</f>
        <v>16054.721575589998</v>
      </c>
      <c r="D150" s="31">
        <f t="shared" ref="D150:H150" si="38">D151+D152+D153+D157</f>
        <v>16410.636245589998</v>
      </c>
      <c r="E150" s="31">
        <f t="shared" si="38"/>
        <v>16410.636245589998</v>
      </c>
      <c r="F150" s="31">
        <f t="shared" si="38"/>
        <v>16410.636245589998</v>
      </c>
      <c r="G150" s="31">
        <f t="shared" si="38"/>
        <v>16410.636245589998</v>
      </c>
      <c r="H150" s="31">
        <f t="shared" si="38"/>
        <v>16410.636245589998</v>
      </c>
      <c r="I150" s="23">
        <f>I151+I152+I153+I154+I155+I156+I157</f>
        <v>98107.902803539982</v>
      </c>
    </row>
    <row r="151" spans="1:11" s="11" customFormat="1" ht="15" customHeight="1" x14ac:dyDescent="0.25">
      <c r="A151" s="111" t="s">
        <v>10</v>
      </c>
      <c r="B151" s="160"/>
      <c r="C151" s="32">
        <v>0</v>
      </c>
      <c r="D151" s="32">
        <v>0</v>
      </c>
      <c r="E151" s="32">
        <v>0</v>
      </c>
      <c r="F151" s="32">
        <v>0</v>
      </c>
      <c r="G151" s="32">
        <v>0</v>
      </c>
      <c r="H151" s="32">
        <v>0</v>
      </c>
      <c r="I151" s="20">
        <f>C151+D151+E151+F151+G151+H151</f>
        <v>0</v>
      </c>
    </row>
    <row r="152" spans="1:11" s="11" customFormat="1" x14ac:dyDescent="0.25">
      <c r="A152" s="111" t="s">
        <v>191</v>
      </c>
      <c r="B152" s="160"/>
      <c r="C152" s="33">
        <v>0</v>
      </c>
      <c r="D152" s="33">
        <v>0</v>
      </c>
      <c r="E152" s="33">
        <v>0</v>
      </c>
      <c r="F152" s="33">
        <v>0</v>
      </c>
      <c r="G152" s="33">
        <v>0</v>
      </c>
      <c r="H152" s="33">
        <v>0</v>
      </c>
      <c r="I152" s="21">
        <f t="shared" ref="I152:I156" si="39">C152+D152+E152+F152+G152+H152</f>
        <v>0</v>
      </c>
    </row>
    <row r="153" spans="1:11" s="11" customFormat="1" ht="23.25" customHeight="1" x14ac:dyDescent="0.25">
      <c r="A153" s="111" t="s">
        <v>192</v>
      </c>
      <c r="B153" s="160"/>
      <c r="C153" s="33">
        <v>16054.721575589998</v>
      </c>
      <c r="D153" s="33">
        <v>16410.636245589998</v>
      </c>
      <c r="E153" s="33">
        <v>16410.636245589998</v>
      </c>
      <c r="F153" s="33">
        <f t="shared" ref="F153:G153" si="40">E153</f>
        <v>16410.636245589998</v>
      </c>
      <c r="G153" s="33">
        <f t="shared" si="40"/>
        <v>16410.636245589998</v>
      </c>
      <c r="H153" s="33">
        <f t="shared" ref="H153" si="41">G153</f>
        <v>16410.636245589998</v>
      </c>
      <c r="I153" s="33">
        <f>SUM(C153:H153)</f>
        <v>98107.902803539982</v>
      </c>
    </row>
    <row r="154" spans="1:11" s="11" customFormat="1" ht="31.5" customHeight="1" x14ac:dyDescent="0.25">
      <c r="A154" s="112" t="s">
        <v>193</v>
      </c>
      <c r="B154" s="160"/>
      <c r="C154" s="33">
        <v>0</v>
      </c>
      <c r="D154" s="33">
        <v>0</v>
      </c>
      <c r="E154" s="33">
        <v>0</v>
      </c>
      <c r="F154" s="33">
        <v>0</v>
      </c>
      <c r="G154" s="33">
        <v>0</v>
      </c>
      <c r="H154" s="33">
        <f t="shared" ref="E154:H157" si="42">G154</f>
        <v>0</v>
      </c>
      <c r="I154" s="21">
        <f t="shared" si="39"/>
        <v>0</v>
      </c>
      <c r="J154" s="22"/>
      <c r="K154" s="14"/>
    </row>
    <row r="155" spans="1:11" s="11" customFormat="1" ht="30" x14ac:dyDescent="0.25">
      <c r="A155" s="112" t="s">
        <v>194</v>
      </c>
      <c r="B155" s="160"/>
      <c r="C155" s="33">
        <v>0</v>
      </c>
      <c r="D155" s="33">
        <v>0</v>
      </c>
      <c r="E155" s="33">
        <v>0</v>
      </c>
      <c r="F155" s="33">
        <v>0</v>
      </c>
      <c r="G155" s="33">
        <v>0</v>
      </c>
      <c r="H155" s="33">
        <f t="shared" si="42"/>
        <v>0</v>
      </c>
      <c r="I155" s="21">
        <f t="shared" si="39"/>
        <v>0</v>
      </c>
    </row>
    <row r="156" spans="1:11" s="11" customFormat="1" x14ac:dyDescent="0.25">
      <c r="A156" s="112" t="s">
        <v>195</v>
      </c>
      <c r="B156" s="160"/>
      <c r="C156" s="33">
        <v>0</v>
      </c>
      <c r="D156" s="33">
        <v>0</v>
      </c>
      <c r="E156" s="33">
        <v>0</v>
      </c>
      <c r="F156" s="33">
        <v>0</v>
      </c>
      <c r="G156" s="33">
        <v>0</v>
      </c>
      <c r="H156" s="33">
        <f t="shared" si="42"/>
        <v>0</v>
      </c>
      <c r="I156" s="21">
        <f t="shared" si="39"/>
        <v>0</v>
      </c>
    </row>
    <row r="157" spans="1:11" s="11" customFormat="1" ht="16.5" customHeight="1" x14ac:dyDescent="0.25">
      <c r="A157" s="111" t="s">
        <v>196</v>
      </c>
      <c r="B157" s="161"/>
      <c r="C157" s="33">
        <v>0</v>
      </c>
      <c r="D157" s="33">
        <v>0</v>
      </c>
      <c r="E157" s="33">
        <f t="shared" si="42"/>
        <v>0</v>
      </c>
      <c r="F157" s="33">
        <f t="shared" si="42"/>
        <v>0</v>
      </c>
      <c r="G157" s="33">
        <f t="shared" si="42"/>
        <v>0</v>
      </c>
      <c r="H157" s="33">
        <f t="shared" si="42"/>
        <v>0</v>
      </c>
      <c r="I157" s="21">
        <f>C157+D157+E157+F157+G157+H157</f>
        <v>0</v>
      </c>
    </row>
    <row r="158" spans="1:11" s="11" customFormat="1" ht="45" customHeight="1" x14ac:dyDescent="0.25">
      <c r="A158" s="6" t="s">
        <v>23</v>
      </c>
      <c r="B158" s="159" t="s">
        <v>111</v>
      </c>
      <c r="C158" s="32">
        <f>C159+C160+C161+C165</f>
        <v>7435.1945999999998</v>
      </c>
      <c r="D158" s="32">
        <f t="shared" ref="D158:H158" si="43">D159+D160+D161+D165</f>
        <v>7435.1945999999998</v>
      </c>
      <c r="E158" s="32">
        <f t="shared" si="43"/>
        <v>7435.1945999999998</v>
      </c>
      <c r="F158" s="32">
        <f t="shared" si="43"/>
        <v>7435.1945999999998</v>
      </c>
      <c r="G158" s="32">
        <f t="shared" si="43"/>
        <v>7435.1945999999998</v>
      </c>
      <c r="H158" s="32">
        <f t="shared" si="43"/>
        <v>7435.1945999999998</v>
      </c>
      <c r="I158" s="20">
        <f>I159+I160+I161+I162+I163+I164+I165</f>
        <v>44611.167600000001</v>
      </c>
    </row>
    <row r="159" spans="1:11" s="11" customFormat="1" x14ac:dyDescent="0.25">
      <c r="A159" s="127" t="s">
        <v>10</v>
      </c>
      <c r="B159" s="160"/>
      <c r="C159" s="21">
        <v>0</v>
      </c>
      <c r="D159" s="21">
        <v>0</v>
      </c>
      <c r="E159" s="21">
        <v>0</v>
      </c>
      <c r="F159" s="21">
        <v>0</v>
      </c>
      <c r="G159" s="21">
        <v>0</v>
      </c>
      <c r="H159" s="21">
        <v>0</v>
      </c>
      <c r="I159" s="21">
        <v>0</v>
      </c>
    </row>
    <row r="160" spans="1:11" s="11" customFormat="1" x14ac:dyDescent="0.25">
      <c r="A160" s="127" t="s">
        <v>191</v>
      </c>
      <c r="B160" s="160"/>
      <c r="C160" s="21">
        <v>0</v>
      </c>
      <c r="D160" s="21">
        <v>0</v>
      </c>
      <c r="E160" s="21">
        <v>0</v>
      </c>
      <c r="F160" s="21">
        <v>0</v>
      </c>
      <c r="G160" s="21">
        <v>0</v>
      </c>
      <c r="H160" s="21">
        <v>0</v>
      </c>
      <c r="I160" s="21">
        <v>0</v>
      </c>
    </row>
    <row r="161" spans="1:11" s="11" customFormat="1" x14ac:dyDescent="0.25">
      <c r="A161" s="127" t="s">
        <v>192</v>
      </c>
      <c r="B161" s="160"/>
      <c r="C161" s="21">
        <v>7435.1945999999998</v>
      </c>
      <c r="D161" s="21">
        <v>7435.1945999999998</v>
      </c>
      <c r="E161" s="21">
        <v>7435.1945999999998</v>
      </c>
      <c r="F161" s="21">
        <v>7435.1945999999998</v>
      </c>
      <c r="G161" s="21">
        <v>7435.1945999999998</v>
      </c>
      <c r="H161" s="21">
        <v>7435.1945999999998</v>
      </c>
      <c r="I161" s="21">
        <f>SUM(C161:H161)</f>
        <v>44611.167600000001</v>
      </c>
    </row>
    <row r="162" spans="1:11" s="11" customFormat="1" ht="45" x14ac:dyDescent="0.25">
      <c r="A162" s="128" t="s">
        <v>193</v>
      </c>
      <c r="B162" s="160"/>
      <c r="C162" s="21">
        <v>0</v>
      </c>
      <c r="D162" s="21">
        <v>0</v>
      </c>
      <c r="E162" s="33">
        <f t="shared" ref="E162:H165" si="44">D162</f>
        <v>0</v>
      </c>
      <c r="F162" s="33">
        <f t="shared" si="44"/>
        <v>0</v>
      </c>
      <c r="G162" s="33">
        <f t="shared" si="44"/>
        <v>0</v>
      </c>
      <c r="H162" s="33">
        <f t="shared" si="44"/>
        <v>0</v>
      </c>
      <c r="I162" s="21">
        <f t="shared" ref="I162:I164" si="45">C162+D162+E162+F162+G162+H162</f>
        <v>0</v>
      </c>
      <c r="K162" s="14"/>
    </row>
    <row r="163" spans="1:11" s="11" customFormat="1" ht="30" x14ac:dyDescent="0.25">
      <c r="A163" s="128" t="s">
        <v>194</v>
      </c>
      <c r="B163" s="160"/>
      <c r="C163" s="21">
        <v>0</v>
      </c>
      <c r="D163" s="21">
        <v>0</v>
      </c>
      <c r="E163" s="33">
        <f t="shared" si="44"/>
        <v>0</v>
      </c>
      <c r="F163" s="33">
        <f t="shared" si="44"/>
        <v>0</v>
      </c>
      <c r="G163" s="33">
        <f t="shared" si="44"/>
        <v>0</v>
      </c>
      <c r="H163" s="33">
        <f t="shared" si="44"/>
        <v>0</v>
      </c>
      <c r="I163" s="21">
        <f t="shared" si="45"/>
        <v>0</v>
      </c>
    </row>
    <row r="164" spans="1:11" s="11" customFormat="1" x14ac:dyDescent="0.25">
      <c r="A164" s="128" t="s">
        <v>195</v>
      </c>
      <c r="B164" s="160"/>
      <c r="C164" s="21">
        <v>0</v>
      </c>
      <c r="D164" s="21">
        <v>0</v>
      </c>
      <c r="E164" s="33">
        <f t="shared" si="44"/>
        <v>0</v>
      </c>
      <c r="F164" s="33">
        <f t="shared" si="44"/>
        <v>0</v>
      </c>
      <c r="G164" s="33">
        <f t="shared" si="44"/>
        <v>0</v>
      </c>
      <c r="H164" s="33">
        <f t="shared" si="44"/>
        <v>0</v>
      </c>
      <c r="I164" s="21">
        <f t="shared" si="45"/>
        <v>0</v>
      </c>
    </row>
    <row r="165" spans="1:11" s="11" customFormat="1" x14ac:dyDescent="0.25">
      <c r="A165" s="127" t="s">
        <v>196</v>
      </c>
      <c r="B165" s="161"/>
      <c r="C165" s="21">
        <v>0</v>
      </c>
      <c r="D165" s="21">
        <v>0</v>
      </c>
      <c r="E165" s="33">
        <f t="shared" si="44"/>
        <v>0</v>
      </c>
      <c r="F165" s="33">
        <f t="shared" si="44"/>
        <v>0</v>
      </c>
      <c r="G165" s="33">
        <f t="shared" si="44"/>
        <v>0</v>
      </c>
      <c r="H165" s="33">
        <f t="shared" si="44"/>
        <v>0</v>
      </c>
      <c r="I165" s="21">
        <f>C165+D165+E165+F165+G165+H165</f>
        <v>0</v>
      </c>
    </row>
    <row r="174" spans="1:11" ht="15" customHeight="1" x14ac:dyDescent="0.25"/>
  </sheetData>
  <mergeCells count="24">
    <mergeCell ref="B134:B141"/>
    <mergeCell ref="B142:B149"/>
    <mergeCell ref="B150:B157"/>
    <mergeCell ref="B158:B165"/>
    <mergeCell ref="B95:B102"/>
    <mergeCell ref="B71:B78"/>
    <mergeCell ref="B79:B86"/>
    <mergeCell ref="B103:B110"/>
    <mergeCell ref="B111:B118"/>
    <mergeCell ref="B119:B126"/>
    <mergeCell ref="B87:B94"/>
    <mergeCell ref="B31:B38"/>
    <mergeCell ref="B47:B54"/>
    <mergeCell ref="B55:B62"/>
    <mergeCell ref="B63:B70"/>
    <mergeCell ref="B39:B46"/>
    <mergeCell ref="H1:I1"/>
    <mergeCell ref="B4:B5"/>
    <mergeCell ref="B7:B14"/>
    <mergeCell ref="B15:B22"/>
    <mergeCell ref="B23:B30"/>
    <mergeCell ref="A2:I2"/>
    <mergeCell ref="A4:A5"/>
    <mergeCell ref="C4:I4"/>
  </mergeCells>
  <phoneticPr fontId="13" type="noConversion"/>
  <pageMargins left="0.19685039370078741" right="0.19685039370078741" top="0.19685039370078741" bottom="0.19685039370078741" header="0" footer="0"/>
  <pageSetup paperSize="9" scale="52" fitToHeight="0" orientation="landscape" r:id="rId1"/>
  <rowBreaks count="5" manualBreakCount="5">
    <brk id="30" max="8" man="1"/>
    <brk id="46" max="7" man="1"/>
    <brk id="70" max="8" man="1"/>
    <brk id="102" max="8" man="1"/>
    <brk id="141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33B53-258F-4504-B440-D1753E5C7654}">
  <dimension ref="A1:J13"/>
  <sheetViews>
    <sheetView topLeftCell="A11" workbookViewId="0">
      <selection activeCell="M12" sqref="M12"/>
    </sheetView>
  </sheetViews>
  <sheetFormatPr defaultRowHeight="15" x14ac:dyDescent="0.25"/>
  <cols>
    <col min="1" max="1" width="5.28515625" style="118" customWidth="1"/>
    <col min="2" max="2" width="30.28515625" style="118" customWidth="1"/>
    <col min="3" max="3" width="17.85546875" style="118" customWidth="1"/>
    <col min="4" max="4" width="26.5703125" style="118" customWidth="1"/>
    <col min="5" max="5" width="14.28515625" style="118" customWidth="1"/>
    <col min="6" max="6" width="27" style="118" customWidth="1"/>
    <col min="7" max="7" width="24.140625" style="118" customWidth="1"/>
    <col min="8" max="16384" width="9.140625" style="118"/>
  </cols>
  <sheetData>
    <row r="1" spans="1:10" x14ac:dyDescent="0.25">
      <c r="A1" s="167" t="s">
        <v>212</v>
      </c>
      <c r="B1" s="167"/>
      <c r="C1" s="167"/>
      <c r="D1" s="167"/>
      <c r="E1" s="167"/>
      <c r="F1" s="167"/>
      <c r="G1" s="167"/>
    </row>
    <row r="2" spans="1:10" ht="35.25" customHeight="1" x14ac:dyDescent="0.25">
      <c r="A2" s="119" t="s">
        <v>209</v>
      </c>
      <c r="B2" s="119" t="s">
        <v>213</v>
      </c>
      <c r="C2" s="119" t="s">
        <v>214</v>
      </c>
      <c r="D2" s="119" t="s">
        <v>215</v>
      </c>
      <c r="E2" s="119" t="s">
        <v>216</v>
      </c>
      <c r="F2" s="119" t="s">
        <v>217</v>
      </c>
      <c r="G2" s="119" t="s">
        <v>218</v>
      </c>
      <c r="H2" s="121"/>
      <c r="I2" s="121"/>
      <c r="J2" s="121"/>
    </row>
    <row r="3" spans="1:10" x14ac:dyDescent="0.25">
      <c r="A3" s="122">
        <v>1</v>
      </c>
      <c r="B3" s="122">
        <v>2</v>
      </c>
      <c r="C3" s="122">
        <v>3</v>
      </c>
      <c r="D3" s="122">
        <v>4</v>
      </c>
      <c r="E3" s="122">
        <v>5</v>
      </c>
      <c r="F3" s="122">
        <v>6</v>
      </c>
      <c r="G3" s="122">
        <v>7</v>
      </c>
    </row>
    <row r="4" spans="1:10" x14ac:dyDescent="0.25">
      <c r="A4" s="168" t="s">
        <v>224</v>
      </c>
      <c r="B4" s="168"/>
      <c r="C4" s="168"/>
      <c r="D4" s="168"/>
      <c r="E4" s="168"/>
      <c r="F4" s="168"/>
      <c r="G4" s="168"/>
    </row>
    <row r="5" spans="1:10" ht="79.5" customHeight="1" x14ac:dyDescent="0.25">
      <c r="A5" s="125" t="s">
        <v>34</v>
      </c>
      <c r="B5" s="120" t="s">
        <v>221</v>
      </c>
      <c r="C5" s="120" t="s">
        <v>222</v>
      </c>
      <c r="D5" s="120" t="s">
        <v>223</v>
      </c>
      <c r="E5" s="125"/>
      <c r="F5" s="120" t="s">
        <v>69</v>
      </c>
      <c r="G5" s="125"/>
    </row>
    <row r="6" spans="1:10" ht="75" x14ac:dyDescent="0.25">
      <c r="A6" s="123" t="s">
        <v>35</v>
      </c>
      <c r="B6" s="124" t="s">
        <v>225</v>
      </c>
      <c r="C6" s="120" t="s">
        <v>222</v>
      </c>
      <c r="D6" s="120" t="s">
        <v>223</v>
      </c>
      <c r="E6" s="123"/>
      <c r="F6" s="120" t="s">
        <v>69</v>
      </c>
      <c r="G6" s="123"/>
    </row>
    <row r="7" spans="1:10" ht="70.5" customHeight="1" x14ac:dyDescent="0.25">
      <c r="A7" s="123" t="s">
        <v>36</v>
      </c>
      <c r="B7" s="124" t="s">
        <v>42</v>
      </c>
      <c r="C7" s="120" t="s">
        <v>222</v>
      </c>
      <c r="D7" s="120" t="s">
        <v>223</v>
      </c>
      <c r="E7" s="123"/>
      <c r="F7" s="120" t="s">
        <v>69</v>
      </c>
      <c r="G7" s="123"/>
    </row>
    <row r="8" spans="1:10" ht="60" x14ac:dyDescent="0.25">
      <c r="A8" s="123" t="s">
        <v>37</v>
      </c>
      <c r="B8" s="124" t="s">
        <v>229</v>
      </c>
      <c r="C8" s="120" t="s">
        <v>222</v>
      </c>
      <c r="D8" s="120" t="s">
        <v>223</v>
      </c>
      <c r="E8" s="123"/>
      <c r="F8" s="120" t="s">
        <v>69</v>
      </c>
      <c r="G8" s="123"/>
    </row>
    <row r="9" spans="1:10" ht="60.75" customHeight="1" x14ac:dyDescent="0.25">
      <c r="A9" s="123" t="s">
        <v>38</v>
      </c>
      <c r="B9" s="124" t="s">
        <v>230</v>
      </c>
      <c r="C9" s="120" t="s">
        <v>222</v>
      </c>
      <c r="D9" s="120" t="s">
        <v>223</v>
      </c>
      <c r="E9" s="123"/>
      <c r="F9" s="120" t="s">
        <v>69</v>
      </c>
      <c r="G9" s="123"/>
    </row>
    <row r="10" spans="1:10" ht="66.75" customHeight="1" x14ac:dyDescent="0.25">
      <c r="A10" s="123" t="s">
        <v>39</v>
      </c>
      <c r="B10" s="124" t="s">
        <v>231</v>
      </c>
      <c r="C10" s="120" t="s">
        <v>222</v>
      </c>
      <c r="D10" s="120" t="s">
        <v>223</v>
      </c>
      <c r="E10" s="123"/>
      <c r="F10" s="120" t="s">
        <v>69</v>
      </c>
      <c r="G10" s="123"/>
    </row>
    <row r="11" spans="1:10" ht="189.75" customHeight="1" x14ac:dyDescent="0.25">
      <c r="A11" s="123" t="s">
        <v>40</v>
      </c>
      <c r="B11" s="124" t="s">
        <v>177</v>
      </c>
      <c r="C11" s="120" t="s">
        <v>222</v>
      </c>
      <c r="D11" s="120" t="s">
        <v>223</v>
      </c>
      <c r="E11" s="123"/>
      <c r="F11" s="120" t="s">
        <v>69</v>
      </c>
      <c r="G11" s="123"/>
    </row>
    <row r="12" spans="1:10" ht="90" customHeight="1" x14ac:dyDescent="0.25">
      <c r="A12" s="169" t="s">
        <v>232</v>
      </c>
      <c r="B12" s="168"/>
      <c r="C12" s="168"/>
      <c r="D12" s="168"/>
      <c r="E12" s="168"/>
      <c r="F12" s="168"/>
      <c r="G12" s="168"/>
    </row>
    <row r="13" spans="1:10" ht="145.5" customHeight="1" x14ac:dyDescent="0.25">
      <c r="A13" s="125" t="s">
        <v>34</v>
      </c>
      <c r="B13" s="125"/>
      <c r="C13" s="120" t="s">
        <v>227</v>
      </c>
      <c r="D13" s="120" t="s">
        <v>228</v>
      </c>
      <c r="E13" s="120" t="s">
        <v>226</v>
      </c>
      <c r="F13" s="120" t="s">
        <v>69</v>
      </c>
      <c r="G13" s="123"/>
    </row>
  </sheetData>
  <mergeCells count="3">
    <mergeCell ref="A1:G1"/>
    <mergeCell ref="A4:G4"/>
    <mergeCell ref="A12:G12"/>
  </mergeCells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C01D57-770C-4903-B251-E968BDFBDC20}">
  <sheetPr>
    <tabColor theme="0"/>
  </sheetPr>
  <dimension ref="A1:X32"/>
  <sheetViews>
    <sheetView topLeftCell="A19" zoomScale="80" zoomScaleNormal="80" workbookViewId="0">
      <selection activeCell="E17" sqref="E17:F24"/>
    </sheetView>
  </sheetViews>
  <sheetFormatPr defaultRowHeight="15" x14ac:dyDescent="0.25"/>
  <cols>
    <col min="1" max="1" width="6.42578125" customWidth="1"/>
    <col min="2" max="2" width="28.28515625" customWidth="1"/>
    <col min="3" max="3" width="15.7109375" customWidth="1"/>
    <col min="4" max="4" width="15" customWidth="1"/>
    <col min="5" max="5" width="19.7109375" customWidth="1"/>
    <col min="6" max="6" width="18" customWidth="1"/>
    <col min="7" max="7" width="26.7109375" customWidth="1"/>
    <col min="8" max="12" width="19.42578125" customWidth="1"/>
    <col min="13" max="13" width="17.42578125" customWidth="1"/>
    <col min="14" max="14" width="16.85546875" customWidth="1"/>
    <col min="15" max="15" width="16.42578125" customWidth="1"/>
    <col min="16" max="16" width="21.28515625" customWidth="1"/>
    <col min="17" max="17" width="16.28515625" customWidth="1"/>
  </cols>
  <sheetData>
    <row r="1" spans="1:14" x14ac:dyDescent="0.25">
      <c r="N1" s="38"/>
    </row>
    <row r="2" spans="1:14" x14ac:dyDescent="0.25">
      <c r="A2" s="70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</row>
    <row r="3" spans="1:14" ht="51" customHeight="1" x14ac:dyDescent="0.25">
      <c r="A3" s="170" t="s">
        <v>177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</row>
    <row r="4" spans="1:14" x14ac:dyDescent="0.25">
      <c r="A4" s="72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</row>
    <row r="5" spans="1:14" ht="29.25" customHeight="1" x14ac:dyDescent="0.25">
      <c r="A5" s="148" t="s">
        <v>166</v>
      </c>
      <c r="B5" s="148" t="s">
        <v>167</v>
      </c>
      <c r="C5" s="148" t="s">
        <v>168</v>
      </c>
      <c r="D5" s="148" t="s">
        <v>169</v>
      </c>
      <c r="E5" s="148" t="s">
        <v>170</v>
      </c>
      <c r="F5" s="148" t="s">
        <v>178</v>
      </c>
      <c r="G5" s="148" t="s">
        <v>171</v>
      </c>
      <c r="H5" s="171" t="s">
        <v>179</v>
      </c>
      <c r="I5" s="172"/>
      <c r="J5" s="173"/>
      <c r="K5" s="84"/>
      <c r="L5" s="84"/>
      <c r="M5" s="148" t="s">
        <v>172</v>
      </c>
      <c r="N5" s="148" t="s">
        <v>173</v>
      </c>
    </row>
    <row r="6" spans="1:14" ht="106.5" customHeight="1" x14ac:dyDescent="0.25">
      <c r="A6" s="148"/>
      <c r="B6" s="148"/>
      <c r="C6" s="148"/>
      <c r="D6" s="148"/>
      <c r="E6" s="148"/>
      <c r="F6" s="148"/>
      <c r="G6" s="148"/>
      <c r="H6" s="44" t="s">
        <v>1</v>
      </c>
      <c r="I6" s="44" t="s">
        <v>2</v>
      </c>
      <c r="J6" s="42" t="s">
        <v>18</v>
      </c>
      <c r="K6" s="42" t="s">
        <v>19</v>
      </c>
      <c r="L6" s="54" t="s">
        <v>180</v>
      </c>
      <c r="M6" s="148"/>
      <c r="N6" s="148"/>
    </row>
    <row r="7" spans="1:14" x14ac:dyDescent="0.25">
      <c r="A7" s="44">
        <v>1</v>
      </c>
      <c r="B7" s="44">
        <v>2</v>
      </c>
      <c r="C7" s="44">
        <v>3</v>
      </c>
      <c r="D7" s="44">
        <v>4</v>
      </c>
      <c r="E7" s="44">
        <v>5</v>
      </c>
      <c r="F7" s="44">
        <v>6</v>
      </c>
      <c r="G7" s="44">
        <v>7</v>
      </c>
      <c r="H7" s="44">
        <v>8</v>
      </c>
      <c r="I7" s="44">
        <v>9</v>
      </c>
      <c r="J7" s="44">
        <v>10</v>
      </c>
      <c r="K7" s="44"/>
      <c r="L7" s="44"/>
      <c r="M7" s="44">
        <v>11</v>
      </c>
      <c r="N7" s="44">
        <v>12</v>
      </c>
    </row>
    <row r="8" spans="1:14" ht="21.75" customHeight="1" x14ac:dyDescent="0.25">
      <c r="A8" s="174" t="s">
        <v>174</v>
      </c>
      <c r="B8" s="175"/>
      <c r="C8" s="175"/>
      <c r="D8" s="175"/>
      <c r="E8" s="175"/>
      <c r="F8" s="176"/>
      <c r="G8" s="73" t="s">
        <v>0</v>
      </c>
      <c r="H8" s="74">
        <f>SUM(H9:H15)</f>
        <v>100000</v>
      </c>
      <c r="I8" s="74">
        <f>SUM(I9:I15)</f>
        <v>100000</v>
      </c>
      <c r="J8" s="74">
        <f t="shared" ref="J8" si="0">SUM(J9:J15)</f>
        <v>0</v>
      </c>
      <c r="K8" s="74"/>
      <c r="L8" s="74"/>
      <c r="M8" s="183" t="s">
        <v>211</v>
      </c>
      <c r="N8" s="183" t="s">
        <v>88</v>
      </c>
    </row>
    <row r="9" spans="1:14" x14ac:dyDescent="0.25">
      <c r="A9" s="177"/>
      <c r="B9" s="178"/>
      <c r="C9" s="178"/>
      <c r="D9" s="178"/>
      <c r="E9" s="178"/>
      <c r="F9" s="179"/>
      <c r="G9" s="75" t="s">
        <v>3</v>
      </c>
      <c r="H9" s="76" t="s">
        <v>101</v>
      </c>
      <c r="I9" s="76" t="s">
        <v>101</v>
      </c>
      <c r="J9" s="76" t="s">
        <v>101</v>
      </c>
      <c r="K9" s="76"/>
      <c r="L9" s="76"/>
      <c r="M9" s="183"/>
      <c r="N9" s="183"/>
    </row>
    <row r="10" spans="1:14" ht="30" x14ac:dyDescent="0.25">
      <c r="A10" s="177"/>
      <c r="B10" s="178"/>
      <c r="C10" s="178"/>
      <c r="D10" s="178"/>
      <c r="E10" s="178"/>
      <c r="F10" s="179"/>
      <c r="G10" s="88" t="s">
        <v>4</v>
      </c>
      <c r="H10" s="76" t="s">
        <v>101</v>
      </c>
      <c r="I10" s="76" t="s">
        <v>101</v>
      </c>
      <c r="J10" s="76" t="s">
        <v>101</v>
      </c>
      <c r="K10" s="76"/>
      <c r="L10" s="76"/>
      <c r="M10" s="183"/>
      <c r="N10" s="183"/>
    </row>
    <row r="11" spans="1:14" x14ac:dyDescent="0.25">
      <c r="A11" s="177"/>
      <c r="B11" s="178"/>
      <c r="C11" s="178"/>
      <c r="D11" s="178"/>
      <c r="E11" s="178"/>
      <c r="F11" s="179"/>
      <c r="G11" s="88" t="s">
        <v>5</v>
      </c>
      <c r="H11" s="77">
        <f>H20</f>
        <v>100000</v>
      </c>
      <c r="I11" s="77">
        <f t="shared" ref="I11:L11" si="1">I20</f>
        <v>100000</v>
      </c>
      <c r="J11" s="77">
        <f t="shared" si="1"/>
        <v>0</v>
      </c>
      <c r="K11" s="77">
        <f t="shared" si="1"/>
        <v>0</v>
      </c>
      <c r="L11" s="77">
        <f t="shared" si="1"/>
        <v>0</v>
      </c>
      <c r="M11" s="183"/>
      <c r="N11" s="183"/>
    </row>
    <row r="12" spans="1:14" ht="45" x14ac:dyDescent="0.25">
      <c r="A12" s="177"/>
      <c r="B12" s="178"/>
      <c r="C12" s="178"/>
      <c r="D12" s="178"/>
      <c r="E12" s="178"/>
      <c r="F12" s="179"/>
      <c r="G12" s="55" t="s">
        <v>183</v>
      </c>
      <c r="H12" s="76" t="s">
        <v>101</v>
      </c>
      <c r="I12" s="76" t="s">
        <v>101</v>
      </c>
      <c r="J12" s="76" t="s">
        <v>101</v>
      </c>
      <c r="K12" s="76"/>
      <c r="L12" s="76"/>
      <c r="M12" s="183"/>
      <c r="N12" s="183"/>
    </row>
    <row r="13" spans="1:14" ht="38.25" customHeight="1" x14ac:dyDescent="0.25">
      <c r="A13" s="177"/>
      <c r="B13" s="178"/>
      <c r="C13" s="178"/>
      <c r="D13" s="178"/>
      <c r="E13" s="178"/>
      <c r="F13" s="179"/>
      <c r="G13" s="56" t="s">
        <v>184</v>
      </c>
      <c r="H13" s="85"/>
      <c r="I13" s="76"/>
      <c r="J13" s="76"/>
      <c r="K13" s="76"/>
      <c r="L13" s="76"/>
      <c r="M13" s="183"/>
      <c r="N13" s="183"/>
    </row>
    <row r="14" spans="1:14" ht="27.75" customHeight="1" x14ac:dyDescent="0.25">
      <c r="A14" s="177"/>
      <c r="B14" s="178"/>
      <c r="C14" s="178"/>
      <c r="D14" s="178"/>
      <c r="E14" s="178"/>
      <c r="F14" s="179"/>
      <c r="G14" s="56" t="s">
        <v>185</v>
      </c>
      <c r="H14" s="85" t="s">
        <v>101</v>
      </c>
      <c r="I14" s="76" t="s">
        <v>101</v>
      </c>
      <c r="J14" s="76" t="s">
        <v>101</v>
      </c>
      <c r="K14" s="76"/>
      <c r="L14" s="76"/>
      <c r="M14" s="183"/>
      <c r="N14" s="183"/>
    </row>
    <row r="15" spans="1:14" x14ac:dyDescent="0.25">
      <c r="A15" s="180"/>
      <c r="B15" s="181"/>
      <c r="C15" s="181"/>
      <c r="D15" s="181"/>
      <c r="E15" s="181"/>
      <c r="F15" s="182"/>
      <c r="G15" s="56" t="s">
        <v>186</v>
      </c>
      <c r="H15" s="85">
        <f>H24</f>
        <v>0</v>
      </c>
      <c r="I15" s="76">
        <f>I24</f>
        <v>0</v>
      </c>
      <c r="J15" s="76">
        <f>J24</f>
        <v>0</v>
      </c>
      <c r="K15" s="76"/>
      <c r="L15" s="76"/>
      <c r="M15" s="183"/>
      <c r="N15" s="183"/>
    </row>
    <row r="16" spans="1:14" ht="42" customHeight="1" x14ac:dyDescent="0.25">
      <c r="A16" s="189" t="s">
        <v>210</v>
      </c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1"/>
    </row>
    <row r="17" spans="1:24" ht="24.75" customHeight="1" x14ac:dyDescent="0.25">
      <c r="A17" s="184" t="s">
        <v>34</v>
      </c>
      <c r="B17" s="184" t="s">
        <v>175</v>
      </c>
      <c r="C17" s="184" t="s">
        <v>176</v>
      </c>
      <c r="D17" s="185" t="s">
        <v>220</v>
      </c>
      <c r="E17" s="186">
        <v>479782.99502999999</v>
      </c>
      <c r="F17" s="186">
        <v>479783.99502999999</v>
      </c>
      <c r="G17" s="73" t="s">
        <v>0</v>
      </c>
      <c r="H17" s="78">
        <f>SUM(H18:H24)</f>
        <v>100000</v>
      </c>
      <c r="I17" s="78">
        <f>SUM(I18:I24)</f>
        <v>100000</v>
      </c>
      <c r="J17" s="78">
        <f t="shared" ref="J17" si="2">SUM(J18:J24)</f>
        <v>0</v>
      </c>
      <c r="K17" s="78"/>
      <c r="L17" s="78"/>
      <c r="M17" s="196" t="s">
        <v>211</v>
      </c>
      <c r="N17" s="183" t="s">
        <v>88</v>
      </c>
      <c r="O17" s="79"/>
    </row>
    <row r="18" spans="1:24" x14ac:dyDescent="0.25">
      <c r="A18" s="184"/>
      <c r="B18" s="184"/>
      <c r="C18" s="184"/>
      <c r="D18" s="185"/>
      <c r="E18" s="187"/>
      <c r="F18" s="187"/>
      <c r="G18" s="75" t="s">
        <v>3</v>
      </c>
      <c r="H18" s="80" t="s">
        <v>101</v>
      </c>
      <c r="I18" s="80" t="s">
        <v>101</v>
      </c>
      <c r="J18" s="80" t="s">
        <v>101</v>
      </c>
      <c r="K18" s="80"/>
      <c r="L18" s="80"/>
      <c r="M18" s="197"/>
      <c r="N18" s="183"/>
    </row>
    <row r="19" spans="1:24" ht="30.75" customHeight="1" x14ac:dyDescent="0.25">
      <c r="A19" s="184"/>
      <c r="B19" s="184"/>
      <c r="C19" s="184"/>
      <c r="D19" s="185"/>
      <c r="E19" s="187"/>
      <c r="F19" s="187"/>
      <c r="G19" s="75" t="s">
        <v>4</v>
      </c>
      <c r="H19" s="80" t="s">
        <v>101</v>
      </c>
      <c r="I19" s="80" t="s">
        <v>101</v>
      </c>
      <c r="J19" s="80" t="s">
        <v>101</v>
      </c>
      <c r="K19" s="80"/>
      <c r="L19" s="80"/>
      <c r="M19" s="197"/>
      <c r="N19" s="183"/>
    </row>
    <row r="20" spans="1:24" ht="22.5" customHeight="1" x14ac:dyDescent="0.45">
      <c r="A20" s="184"/>
      <c r="B20" s="184"/>
      <c r="C20" s="184"/>
      <c r="D20" s="185"/>
      <c r="E20" s="187"/>
      <c r="F20" s="187"/>
      <c r="G20" s="75" t="s">
        <v>5</v>
      </c>
      <c r="H20" s="80">
        <v>100000</v>
      </c>
      <c r="I20" s="80">
        <v>100000</v>
      </c>
      <c r="K20" s="80"/>
      <c r="L20" s="80"/>
      <c r="M20" s="197"/>
      <c r="N20" s="183"/>
      <c r="O20" s="81"/>
      <c r="P20" s="82"/>
      <c r="Q20" s="81"/>
      <c r="R20" s="81"/>
      <c r="S20" s="81"/>
      <c r="T20" s="81"/>
      <c r="U20" s="81"/>
      <c r="V20" s="81"/>
      <c r="W20" s="81"/>
      <c r="X20" s="81"/>
    </row>
    <row r="21" spans="1:24" ht="53.25" customHeight="1" x14ac:dyDescent="0.25">
      <c r="A21" s="184"/>
      <c r="B21" s="184"/>
      <c r="C21" s="184"/>
      <c r="D21" s="185"/>
      <c r="E21" s="187"/>
      <c r="F21" s="187"/>
      <c r="G21" s="56" t="s">
        <v>183</v>
      </c>
      <c r="H21" s="86" t="s">
        <v>101</v>
      </c>
      <c r="I21" s="80" t="s">
        <v>101</v>
      </c>
      <c r="J21" s="80" t="s">
        <v>101</v>
      </c>
      <c r="K21" s="80"/>
      <c r="L21" s="80"/>
      <c r="M21" s="197"/>
      <c r="N21" s="183"/>
    </row>
    <row r="22" spans="1:24" ht="30" customHeight="1" x14ac:dyDescent="0.25">
      <c r="A22" s="184"/>
      <c r="B22" s="184"/>
      <c r="C22" s="184"/>
      <c r="D22" s="185"/>
      <c r="E22" s="187"/>
      <c r="F22" s="187"/>
      <c r="G22" s="56" t="s">
        <v>184</v>
      </c>
      <c r="H22" s="86"/>
      <c r="I22" s="80"/>
      <c r="J22" s="80"/>
      <c r="K22" s="80"/>
      <c r="L22" s="80"/>
      <c r="M22" s="197"/>
      <c r="N22" s="183"/>
    </row>
    <row r="23" spans="1:24" ht="17.25" customHeight="1" x14ac:dyDescent="0.25">
      <c r="A23" s="184"/>
      <c r="B23" s="184"/>
      <c r="C23" s="184"/>
      <c r="D23" s="185"/>
      <c r="E23" s="187"/>
      <c r="F23" s="187"/>
      <c r="G23" s="56" t="s">
        <v>185</v>
      </c>
      <c r="H23" s="86" t="s">
        <v>101</v>
      </c>
      <c r="I23" s="80" t="s">
        <v>101</v>
      </c>
      <c r="J23" s="80" t="s">
        <v>101</v>
      </c>
      <c r="K23" s="80"/>
      <c r="L23" s="80"/>
      <c r="M23" s="197"/>
      <c r="N23" s="183"/>
      <c r="P23" s="83"/>
    </row>
    <row r="24" spans="1:24" x14ac:dyDescent="0.25">
      <c r="A24" s="184"/>
      <c r="B24" s="184"/>
      <c r="C24" s="184"/>
      <c r="D24" s="185"/>
      <c r="E24" s="188"/>
      <c r="F24" s="188"/>
      <c r="G24" s="56" t="s">
        <v>186</v>
      </c>
      <c r="H24" s="86">
        <v>0</v>
      </c>
      <c r="I24" s="80">
        <v>0</v>
      </c>
      <c r="J24" s="80">
        <v>0</v>
      </c>
      <c r="K24" s="80"/>
      <c r="L24" s="80"/>
      <c r="M24" s="198"/>
      <c r="N24" s="183"/>
      <c r="O24" s="83"/>
    </row>
    <row r="25" spans="1:24" ht="30" customHeight="1" x14ac:dyDescent="0.25">
      <c r="A25" s="192" t="s">
        <v>35</v>
      </c>
      <c r="B25" s="134" t="s">
        <v>182</v>
      </c>
      <c r="C25" s="148" t="s">
        <v>181</v>
      </c>
      <c r="D25" s="148" t="s">
        <v>219</v>
      </c>
      <c r="E25" s="193">
        <v>307776.82624999998</v>
      </c>
      <c r="F25" s="193">
        <v>307776.82624999998</v>
      </c>
      <c r="G25" s="73" t="s">
        <v>0</v>
      </c>
      <c r="H25" s="87">
        <f>SUM(H26:H32)</f>
        <v>0</v>
      </c>
      <c r="I25" s="78">
        <f t="shared" ref="I25:L25" si="3">SUM(I26:I32)</f>
        <v>0</v>
      </c>
      <c r="J25" s="78">
        <f t="shared" si="3"/>
        <v>0</v>
      </c>
      <c r="K25" s="78">
        <f t="shared" si="3"/>
        <v>0</v>
      </c>
      <c r="L25" s="78">
        <f t="shared" si="3"/>
        <v>0</v>
      </c>
      <c r="M25" s="183" t="s">
        <v>211</v>
      </c>
      <c r="N25" s="183" t="s">
        <v>88</v>
      </c>
    </row>
    <row r="26" spans="1:24" ht="22.5" customHeight="1" x14ac:dyDescent="0.25">
      <c r="A26" s="192"/>
      <c r="B26" s="134"/>
      <c r="C26" s="148"/>
      <c r="D26" s="148"/>
      <c r="E26" s="194"/>
      <c r="F26" s="194"/>
      <c r="G26" s="75" t="s">
        <v>3</v>
      </c>
      <c r="H26" s="86" t="s">
        <v>101</v>
      </c>
      <c r="I26" s="80" t="s">
        <v>101</v>
      </c>
      <c r="J26" s="80" t="s">
        <v>101</v>
      </c>
      <c r="K26" s="80" t="s">
        <v>101</v>
      </c>
      <c r="L26" s="80" t="s">
        <v>101</v>
      </c>
      <c r="M26" s="183"/>
      <c r="N26" s="183"/>
    </row>
    <row r="27" spans="1:24" ht="15" customHeight="1" x14ac:dyDescent="0.25">
      <c r="A27" s="192"/>
      <c r="B27" s="134"/>
      <c r="C27" s="148"/>
      <c r="D27" s="148"/>
      <c r="E27" s="194"/>
      <c r="F27" s="194"/>
      <c r="G27" s="75" t="s">
        <v>4</v>
      </c>
      <c r="H27" s="86" t="s">
        <v>101</v>
      </c>
      <c r="I27" s="80" t="s">
        <v>101</v>
      </c>
      <c r="J27" s="80" t="s">
        <v>101</v>
      </c>
      <c r="K27" s="80" t="s">
        <v>101</v>
      </c>
      <c r="L27" s="80" t="s">
        <v>101</v>
      </c>
      <c r="M27" s="183"/>
      <c r="N27" s="183"/>
    </row>
    <row r="28" spans="1:24" x14ac:dyDescent="0.25">
      <c r="A28" s="192"/>
      <c r="B28" s="134"/>
      <c r="C28" s="148"/>
      <c r="D28" s="148"/>
      <c r="E28" s="194"/>
      <c r="F28" s="194"/>
      <c r="G28" s="75" t="s">
        <v>5</v>
      </c>
      <c r="H28" s="86">
        <v>0</v>
      </c>
      <c r="I28" s="80">
        <v>0</v>
      </c>
      <c r="J28" s="80">
        <v>0</v>
      </c>
      <c r="K28" s="80">
        <v>0</v>
      </c>
      <c r="L28" s="80">
        <v>0</v>
      </c>
      <c r="M28" s="183"/>
      <c r="N28" s="183"/>
    </row>
    <row r="29" spans="1:24" ht="45" x14ac:dyDescent="0.25">
      <c r="A29" s="192"/>
      <c r="B29" s="134"/>
      <c r="C29" s="148"/>
      <c r="D29" s="148"/>
      <c r="E29" s="194"/>
      <c r="F29" s="194"/>
      <c r="G29" s="56" t="s">
        <v>183</v>
      </c>
      <c r="H29" s="86" t="s">
        <v>101</v>
      </c>
      <c r="I29" s="80" t="s">
        <v>101</v>
      </c>
      <c r="J29" s="80" t="s">
        <v>101</v>
      </c>
      <c r="K29" s="80" t="s">
        <v>101</v>
      </c>
      <c r="L29" s="80" t="s">
        <v>101</v>
      </c>
      <c r="M29" s="183"/>
      <c r="N29" s="183"/>
    </row>
    <row r="30" spans="1:24" ht="30" x14ac:dyDescent="0.25">
      <c r="A30" s="192"/>
      <c r="B30" s="134"/>
      <c r="C30" s="148"/>
      <c r="D30" s="148"/>
      <c r="E30" s="194"/>
      <c r="F30" s="194"/>
      <c r="G30" s="56" t="s">
        <v>184</v>
      </c>
      <c r="H30" s="86" t="s">
        <v>101</v>
      </c>
      <c r="I30" s="80" t="s">
        <v>101</v>
      </c>
      <c r="J30" s="80" t="s">
        <v>101</v>
      </c>
      <c r="K30" s="80" t="s">
        <v>101</v>
      </c>
      <c r="L30" s="80" t="s">
        <v>101</v>
      </c>
      <c r="M30" s="183"/>
      <c r="N30" s="183"/>
    </row>
    <row r="31" spans="1:24" x14ac:dyDescent="0.25">
      <c r="A31" s="192"/>
      <c r="B31" s="134"/>
      <c r="C31" s="148"/>
      <c r="D31" s="148"/>
      <c r="E31" s="194"/>
      <c r="F31" s="194"/>
      <c r="G31" s="56" t="s">
        <v>185</v>
      </c>
      <c r="H31" s="86">
        <v>0</v>
      </c>
      <c r="I31" s="80">
        <v>0</v>
      </c>
      <c r="J31" s="80">
        <v>0</v>
      </c>
      <c r="K31" s="80">
        <v>0</v>
      </c>
      <c r="L31" s="80">
        <v>0</v>
      </c>
      <c r="M31" s="183"/>
      <c r="N31" s="183"/>
    </row>
    <row r="32" spans="1:24" x14ac:dyDescent="0.25">
      <c r="A32" s="192"/>
      <c r="B32" s="134"/>
      <c r="C32" s="148"/>
      <c r="D32" s="148"/>
      <c r="E32" s="195"/>
      <c r="F32" s="195"/>
      <c r="G32" s="56" t="s">
        <v>186</v>
      </c>
      <c r="H32" s="86">
        <v>0</v>
      </c>
      <c r="I32" s="80" t="s">
        <v>101</v>
      </c>
      <c r="J32" s="80">
        <v>0</v>
      </c>
      <c r="K32" s="80">
        <v>0</v>
      </c>
      <c r="L32" s="80" t="s">
        <v>101</v>
      </c>
      <c r="M32" s="183"/>
      <c r="N32" s="183"/>
    </row>
  </sheetData>
  <mergeCells count="31">
    <mergeCell ref="M25:M32"/>
    <mergeCell ref="N25:N32"/>
    <mergeCell ref="A25:A32"/>
    <mergeCell ref="B25:B32"/>
    <mergeCell ref="C25:C32"/>
    <mergeCell ref="D25:D32"/>
    <mergeCell ref="E25:E32"/>
    <mergeCell ref="F25:F32"/>
    <mergeCell ref="A8:F15"/>
    <mergeCell ref="M8:M15"/>
    <mergeCell ref="N8:N15"/>
    <mergeCell ref="A17:A24"/>
    <mergeCell ref="B17:B24"/>
    <mergeCell ref="C17:C24"/>
    <mergeCell ref="D17:D24"/>
    <mergeCell ref="E17:E24"/>
    <mergeCell ref="F17:F24"/>
    <mergeCell ref="A16:N16"/>
    <mergeCell ref="M17:M24"/>
    <mergeCell ref="N17:N24"/>
    <mergeCell ref="A3:N3"/>
    <mergeCell ref="A5:A6"/>
    <mergeCell ref="B5:B6"/>
    <mergeCell ref="C5:C6"/>
    <mergeCell ref="D5:D6"/>
    <mergeCell ref="E5:E6"/>
    <mergeCell ref="F5:F6"/>
    <mergeCell ref="G5:G6"/>
    <mergeCell ref="H5:J5"/>
    <mergeCell ref="M5:M6"/>
    <mergeCell ref="N5:N6"/>
  </mergeCells>
  <phoneticPr fontId="13" type="noConversion"/>
  <pageMargins left="0" right="0" top="0" bottom="0" header="0" footer="0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раздел 2</vt:lpstr>
      <vt:lpstr>раздел 3</vt:lpstr>
      <vt:lpstr>раздел 4</vt:lpstr>
      <vt:lpstr>раздел 5 </vt:lpstr>
      <vt:lpstr>Раздел 6</vt:lpstr>
      <vt:lpstr>раздел 7</vt:lpstr>
      <vt:lpstr>'раздел 5 '!_Hlk67922527</vt:lpstr>
      <vt:lpstr>'раздел 5 '!_Hlk67925744</vt:lpstr>
      <vt:lpstr>'раздел 5 '!Заголовки_для_печати</vt:lpstr>
      <vt:lpstr>'раздел 2'!Область_печати</vt:lpstr>
      <vt:lpstr>'раздел 4'!Область_печати</vt:lpstr>
      <vt:lpstr>'раздел 5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2024-10-01T08:59:45Z</cp:lastPrinted>
  <dcterms:created xsi:type="dcterms:W3CDTF">2015-06-05T18:19:34Z</dcterms:created>
  <dcterms:modified xsi:type="dcterms:W3CDTF">2024-10-07T12:52:37Z</dcterms:modified>
</cp:coreProperties>
</file>