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E870E91-1803-4845-BC77-6B6F706C5777}" xr6:coauthVersionLast="47" xr6:coauthVersionMax="47" xr10:uidLastSave="{00000000-0000-0000-0000-000000000000}"/>
  <bookViews>
    <workbookView minimized="1" xWindow="780" yWindow="780" windowWidth="21600" windowHeight="11385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44" i="1"/>
  <c r="J14" i="1" l="1"/>
  <c r="E29" i="1"/>
  <c r="G39" i="1"/>
  <c r="F36" i="1"/>
  <c r="I26" i="1"/>
  <c r="H26" i="1"/>
  <c r="G26" i="1"/>
  <c r="F26" i="1"/>
  <c r="E32" i="1"/>
  <c r="E26" i="1" s="1"/>
  <c r="E17" i="1"/>
  <c r="I44" i="1"/>
  <c r="H44" i="1"/>
  <c r="H43" i="1"/>
  <c r="H39" i="1"/>
  <c r="I39" i="1"/>
  <c r="J39" i="1"/>
  <c r="F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E39" i="1" l="1"/>
  <c r="F33" i="1"/>
  <c r="F44" i="1"/>
  <c r="I43" i="1" l="1"/>
  <c r="G41" i="1"/>
  <c r="I41" i="1" l="1"/>
  <c r="I57" i="1"/>
  <c r="H41" i="1"/>
  <c r="J29" i="1"/>
  <c r="J26" i="1" s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68" i="1" l="1"/>
  <c r="G106" i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I98" i="1"/>
  <c r="E48" i="1"/>
  <c r="H79" i="1" l="1"/>
  <c r="H77" i="1" s="1"/>
  <c r="E98" i="1"/>
  <c r="I92" i="1"/>
  <c r="G94" i="1"/>
  <c r="G33" i="1"/>
  <c r="G77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<sst xmlns="http://schemas.openxmlformats.org/spreadsheetml/2006/main" count="264" uniqueCount="128">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</sst>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1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tabSelected="1" zoomScale="90" zoomScaleNormal="90" zoomScaleSheetLayoutView="100" workbookViewId="0">
      <pane xSplit="4" ySplit="10" topLeftCell="E47" activePane="bottomRight" state="frozen"/>
      <selection pane="topRight" activeCell="E1" sqref="E1"/>
      <selection pane="bottomLeft" activeCell="A11" sqref="A11"/>
      <selection pane="bottomRight" activeCell="B48" sqref="B48:B54"/>
    </sheetView>
  </sheetViews>
  <sheetFormatPr defaultColWidth="9.140625" defaultRowHeight="12.75" x14ac:dyDescent="0.2"/>
  <cols>
    <col min="1" max="1" width="13.5703125" style="27" customWidth="1"/>
    <col min="2" max="2" width="41.140625" style="27" customWidth="1"/>
    <col min="3" max="3" width="25.140625" style="27" customWidth="1"/>
    <col min="4" max="4" width="32.42578125" style="27" customWidth="1"/>
    <col min="5" max="5" width="28.7109375" style="27" customWidth="1"/>
    <col min="6" max="6" width="27.85546875" style="27" customWidth="1"/>
    <col min="7" max="7" width="23.7109375" style="27" customWidth="1"/>
    <col min="8" max="8" width="26.85546875" style="28" customWidth="1"/>
    <col min="9" max="9" width="26.42578125" style="29" customWidth="1"/>
    <col min="10" max="10" width="19.7109375" style="1" customWidth="1"/>
    <col min="11" max="16384" width="9.140625" style="1"/>
  </cols>
  <sheetData>
    <row r="1" spans="1:17" x14ac:dyDescent="0.2">
      <c r="J1" s="25" t="s">
        <v>0</v>
      </c>
    </row>
    <row r="2" spans="1:17" ht="27" customHeight="1" x14ac:dyDescent="0.2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7" x14ac:dyDescent="0.2">
      <c r="A3" s="30"/>
      <c r="F3" s="89"/>
      <c r="G3" s="89"/>
      <c r="H3" s="89"/>
      <c r="I3" s="31"/>
    </row>
    <row r="4" spans="1:17" x14ac:dyDescent="0.2">
      <c r="A4" s="30"/>
      <c r="F4" s="89"/>
      <c r="G4" s="89"/>
      <c r="H4" s="89"/>
    </row>
    <row r="5" spans="1:17" ht="21.75" customHeight="1" x14ac:dyDescent="0.25">
      <c r="A5" s="123" t="s">
        <v>26</v>
      </c>
      <c r="B5" s="131" t="s">
        <v>27</v>
      </c>
      <c r="C5" s="131" t="s">
        <v>25</v>
      </c>
      <c r="D5" s="131" t="s">
        <v>2</v>
      </c>
      <c r="E5" s="131" t="s">
        <v>28</v>
      </c>
      <c r="F5" s="131"/>
      <c r="G5" s="131"/>
      <c r="H5" s="131"/>
      <c r="I5" s="131"/>
      <c r="J5" s="148"/>
    </row>
    <row r="6" spans="1:17" ht="69.75" customHeight="1" x14ac:dyDescent="0.25">
      <c r="A6" s="124"/>
      <c r="B6" s="131"/>
      <c r="C6" s="131"/>
      <c r="D6" s="131"/>
      <c r="E6" s="131" t="s">
        <v>3</v>
      </c>
      <c r="F6" s="131"/>
      <c r="G6" s="131"/>
      <c r="H6" s="131"/>
      <c r="I6" s="131"/>
      <c r="J6" s="148"/>
    </row>
    <row r="7" spans="1:17" ht="19.5" customHeight="1" x14ac:dyDescent="0.25">
      <c r="A7" s="124"/>
      <c r="B7" s="131"/>
      <c r="C7" s="131"/>
      <c r="D7" s="131"/>
      <c r="E7" s="125" t="s">
        <v>4</v>
      </c>
      <c r="F7" s="149" t="s">
        <v>3</v>
      </c>
      <c r="G7" s="150"/>
      <c r="H7" s="150"/>
      <c r="I7" s="150"/>
      <c r="J7" s="151"/>
      <c r="K7" s="29"/>
      <c r="L7" s="29"/>
      <c r="M7" s="29"/>
      <c r="N7" s="29"/>
      <c r="O7" s="29"/>
      <c r="P7" s="29"/>
      <c r="Q7" s="29"/>
    </row>
    <row r="8" spans="1:17" ht="22.5" customHeight="1" x14ac:dyDescent="0.2">
      <c r="A8" s="125"/>
      <c r="B8" s="131"/>
      <c r="C8" s="131"/>
      <c r="D8" s="131"/>
      <c r="E8" s="131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25">
      <c r="A10" s="156" t="s">
        <v>109</v>
      </c>
      <c r="B10" s="157"/>
      <c r="C10" s="157"/>
      <c r="D10" s="157"/>
      <c r="E10" s="157"/>
      <c r="F10" s="157"/>
      <c r="G10" s="157"/>
      <c r="H10" s="157"/>
      <c r="I10" s="157"/>
      <c r="J10" s="151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">
      <c r="A11" s="126" t="s">
        <v>5</v>
      </c>
      <c r="B11" s="127" t="s">
        <v>38</v>
      </c>
      <c r="C11" s="130" t="s">
        <v>106</v>
      </c>
      <c r="D11" s="90" t="s">
        <v>4</v>
      </c>
      <c r="E11" s="91">
        <f t="shared" ref="E11:H11" si="0">E12+E13+E14+E15+E16+E17</f>
        <v>457626.83261999994</v>
      </c>
      <c r="F11" s="91">
        <f t="shared" si="0"/>
        <v>64207.250840000001</v>
      </c>
      <c r="G11" s="91">
        <f t="shared" si="0"/>
        <v>68344.029810000007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">
      <c r="A12" s="126"/>
      <c r="B12" s="128"/>
      <c r="C12" s="130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">
      <c r="A13" s="126"/>
      <c r="B13" s="128"/>
      <c r="C13" s="130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">
      <c r="A14" s="126"/>
      <c r="B14" s="128"/>
      <c r="C14" s="130"/>
      <c r="D14" s="8" t="s">
        <v>9</v>
      </c>
      <c r="E14" s="5">
        <f>F14+G14+H14+I14+J14</f>
        <v>437932.53261999995</v>
      </c>
      <c r="F14" s="5">
        <v>63399.250840000001</v>
      </c>
      <c r="G14" s="5">
        <v>54503.129809999999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5.5" x14ac:dyDescent="0.2">
      <c r="A15" s="126"/>
      <c r="B15" s="128"/>
      <c r="C15" s="130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">
      <c r="A16" s="126"/>
      <c r="B16" s="128"/>
      <c r="C16" s="130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">
      <c r="A17" s="126"/>
      <c r="B17" s="129"/>
      <c r="C17" s="130"/>
      <c r="D17" s="8" t="s">
        <v>11</v>
      </c>
      <c r="E17" s="5">
        <f>F17+G17+H17+I17</f>
        <v>13000</v>
      </c>
      <c r="F17" s="26">
        <v>0</v>
      </c>
      <c r="G17" s="26">
        <v>13000</v>
      </c>
      <c r="H17" s="26">
        <v>0</v>
      </c>
      <c r="I17" s="95">
        <v>0</v>
      </c>
      <c r="J17" s="96">
        <v>0</v>
      </c>
    </row>
    <row r="18" spans="1:10" hidden="1" x14ac:dyDescent="0.2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">
      <c r="A19" s="170" t="s">
        <v>24</v>
      </c>
      <c r="B19" s="171" t="s">
        <v>120</v>
      </c>
      <c r="C19" s="130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70"/>
      <c r="B20" s="172"/>
      <c r="C20" s="130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70"/>
      <c r="B21" s="172"/>
      <c r="C21" s="130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">
      <c r="A22" s="170"/>
      <c r="B22" s="172"/>
      <c r="C22" s="130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5.5" x14ac:dyDescent="0.2">
      <c r="A23" s="170"/>
      <c r="B23" s="172"/>
      <c r="C23" s="130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">
      <c r="A24" s="170"/>
      <c r="B24" s="172"/>
      <c r="C24" s="130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70"/>
      <c r="B25" s="173"/>
      <c r="C25" s="130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">
      <c r="A26" s="145" t="s">
        <v>119</v>
      </c>
      <c r="B26" s="153" t="s">
        <v>111</v>
      </c>
      <c r="C26" s="152" t="s">
        <v>106</v>
      </c>
      <c r="D26" s="18" t="s">
        <v>4</v>
      </c>
      <c r="E26" s="91">
        <f>E27+E28+E29+E30+E31+E32</f>
        <v>523290.73385999998</v>
      </c>
      <c r="F26" s="91">
        <f t="shared" ref="F26:J26" si="2">F27+F28+F29+F30+F31+F32</f>
        <v>48507.999900000003</v>
      </c>
      <c r="G26" s="91">
        <f t="shared" si="2"/>
        <v>100410.08593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">
      <c r="A27" s="145"/>
      <c r="B27" s="154"/>
      <c r="C27" s="152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">
      <c r="A28" s="145"/>
      <c r="B28" s="154"/>
      <c r="C28" s="152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">
      <c r="A29" s="145"/>
      <c r="B29" s="154"/>
      <c r="C29" s="152"/>
      <c r="D29" s="18" t="s">
        <v>9</v>
      </c>
      <c r="E29" s="5">
        <f>F29+G29+H29+I29+J29</f>
        <v>479690.73385999998</v>
      </c>
      <c r="F29" s="112">
        <v>48507.999900000003</v>
      </c>
      <c r="G29" s="112">
        <v>56810.085930000001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">
      <c r="A30" s="145"/>
      <c r="B30" s="154"/>
      <c r="C30" s="152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">
      <c r="A31" s="145"/>
      <c r="B31" s="154"/>
      <c r="C31" s="152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">
      <c r="A32" s="145"/>
      <c r="B32" s="155"/>
      <c r="C32" s="152"/>
      <c r="D32" s="18" t="s">
        <v>11</v>
      </c>
      <c r="E32" s="5">
        <f>F32+G32+H32+I32</f>
        <v>43600</v>
      </c>
      <c r="F32" s="105">
        <v>0</v>
      </c>
      <c r="G32" s="112">
        <v>43600</v>
      </c>
      <c r="H32" s="105">
        <v>0</v>
      </c>
      <c r="I32" s="106">
        <v>0</v>
      </c>
      <c r="J32" s="105">
        <v>0</v>
      </c>
    </row>
    <row r="33" spans="1:10" ht="18.75" customHeight="1" x14ac:dyDescent="0.2">
      <c r="A33" s="161" t="s">
        <v>23</v>
      </c>
      <c r="B33" s="162"/>
      <c r="C33" s="163"/>
      <c r="D33" s="8" t="s">
        <v>4</v>
      </c>
      <c r="E33" s="9">
        <f>E34+E35+E36+E37+E38+E39</f>
        <v>980917.56648000004</v>
      </c>
      <c r="F33" s="9">
        <f>F34+F35+F36+F37+F38+F39</f>
        <v>112715.25074</v>
      </c>
      <c r="G33" s="9">
        <f t="shared" ref="G33:J33" si="3">G34+G35+G36+G37+G38+G39</f>
        <v>168754.11573999998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">
      <c r="A34" s="164"/>
      <c r="B34" s="165"/>
      <c r="C34" s="166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">
      <c r="A35" s="164"/>
      <c r="B35" s="165"/>
      <c r="C35" s="166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">
      <c r="A36" s="164"/>
      <c r="B36" s="165"/>
      <c r="C36" s="166"/>
      <c r="D36" s="8" t="s">
        <v>9</v>
      </c>
      <c r="E36" s="5">
        <f>F36+G36+H36+I36+J36</f>
        <v>917623.26647999999</v>
      </c>
      <c r="F36" s="5">
        <f>F14+F29</f>
        <v>111907.25074</v>
      </c>
      <c r="G36" s="5">
        <f t="shared" ref="G36:J36" si="6">G14+G29</f>
        <v>111313.21574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5.5" x14ac:dyDescent="0.2">
      <c r="A37" s="164"/>
      <c r="B37" s="165"/>
      <c r="C37" s="166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">
      <c r="A38" s="164"/>
      <c r="B38" s="165"/>
      <c r="C38" s="166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">
      <c r="A39" s="167"/>
      <c r="B39" s="168"/>
      <c r="C39" s="169"/>
      <c r="D39" s="8" t="s">
        <v>11</v>
      </c>
      <c r="E39" s="5">
        <f>F39+G39+H39+I39+J39</f>
        <v>56600</v>
      </c>
      <c r="F39" s="5">
        <f>F17</f>
        <v>0</v>
      </c>
      <c r="G39" s="5">
        <f t="shared" ref="G39" si="9">G17+G32</f>
        <v>56600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25">
      <c r="A40" s="158" t="s">
        <v>30</v>
      </c>
      <c r="B40" s="159"/>
      <c r="C40" s="159"/>
      <c r="D40" s="159"/>
      <c r="E40" s="159"/>
      <c r="F40" s="159"/>
      <c r="G40" s="159"/>
      <c r="H40" s="159"/>
      <c r="I40" s="159"/>
      <c r="J40" s="160"/>
    </row>
    <row r="41" spans="1:10" x14ac:dyDescent="0.2">
      <c r="A41" s="147" t="s">
        <v>31</v>
      </c>
      <c r="B41" s="127" t="s">
        <v>36</v>
      </c>
      <c r="C41" s="132" t="s">
        <v>19</v>
      </c>
      <c r="D41" s="8" t="s">
        <v>4</v>
      </c>
      <c r="E41" s="91">
        <f t="shared" ref="E41:J41" si="11">E42+E43+E44+E45+E46+E47</f>
        <v>5019682.9759999998</v>
      </c>
      <c r="F41" s="91">
        <f t="shared" si="11"/>
        <v>432892.5</v>
      </c>
      <c r="G41" s="91">
        <f t="shared" si="11"/>
        <v>624439.87599999993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">
      <c r="A42" s="147"/>
      <c r="B42" s="128"/>
      <c r="C42" s="133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">
      <c r="A43" s="147"/>
      <c r="B43" s="128"/>
      <c r="C43" s="133"/>
      <c r="D43" s="8" t="s">
        <v>8</v>
      </c>
      <c r="E43" s="26">
        <f t="shared" ref="E43:E47" si="12">F43+G43+H43+I43+J43</f>
        <v>1202184.6000000001</v>
      </c>
      <c r="F43" s="26">
        <f>99209.5+50253.8</f>
        <v>149463.29999999999</v>
      </c>
      <c r="G43" s="26">
        <f>104006.5+56357.3+1150</f>
        <v>161513.79999999999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">
      <c r="A44" s="147"/>
      <c r="B44" s="128"/>
      <c r="C44" s="133"/>
      <c r="D44" s="8" t="s">
        <v>9</v>
      </c>
      <c r="E44" s="26">
        <f t="shared" si="12"/>
        <v>3817498.3760000002</v>
      </c>
      <c r="F44" s="101">
        <f>168688+100000+12422+2319.2</f>
        <v>283429.2</v>
      </c>
      <c r="G44" s="101">
        <f>168688+23044+100000+263456.0683-92261.9923</f>
        <v>462926.07599999994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5.5" x14ac:dyDescent="0.2">
      <c r="A45" s="147"/>
      <c r="B45" s="128"/>
      <c r="C45" s="133"/>
      <c r="D45" s="8" t="s">
        <v>12</v>
      </c>
      <c r="E45" s="26">
        <f t="shared" si="12"/>
        <v>0</v>
      </c>
      <c r="F45" s="99">
        <v>0</v>
      </c>
      <c r="G45" s="99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">
      <c r="A46" s="147"/>
      <c r="B46" s="128"/>
      <c r="C46" s="133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">
      <c r="A47" s="147"/>
      <c r="B47" s="129"/>
      <c r="C47" s="134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">
      <c r="A48" s="135" t="s">
        <v>32</v>
      </c>
      <c r="B48" s="127" t="s">
        <v>37</v>
      </c>
      <c r="C48" s="132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">
      <c r="A49" s="135"/>
      <c r="B49" s="128"/>
      <c r="C49" s="133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">
      <c r="A50" s="135"/>
      <c r="B50" s="128"/>
      <c r="C50" s="133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">
      <c r="A51" s="135"/>
      <c r="B51" s="128"/>
      <c r="C51" s="133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5.5" x14ac:dyDescent="0.2">
      <c r="A52" s="135"/>
      <c r="B52" s="128"/>
      <c r="C52" s="133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">
      <c r="A53" s="135"/>
      <c r="B53" s="128"/>
      <c r="C53" s="133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">
      <c r="A54" s="135"/>
      <c r="B54" s="129"/>
      <c r="C54" s="134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">
      <c r="A55" s="136" t="s">
        <v>22</v>
      </c>
      <c r="B55" s="137"/>
      <c r="C55" s="138"/>
      <c r="D55" s="23" t="s">
        <v>4</v>
      </c>
      <c r="E55" s="16">
        <f>E56+E57+E58+E59+E60+E61</f>
        <v>5035682.9759999998</v>
      </c>
      <c r="F55" s="16">
        <f t="shared" ref="F55:H55" si="19">F56+F57+F58+F59+F60+F61</f>
        <v>434892.5</v>
      </c>
      <c r="G55" s="16">
        <f t="shared" si="19"/>
        <v>626439.87599999993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">
      <c r="A56" s="139"/>
      <c r="B56" s="140"/>
      <c r="C56" s="141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">
      <c r="A57" s="139"/>
      <c r="B57" s="140"/>
      <c r="C57" s="141"/>
      <c r="D57" s="18" t="s">
        <v>8</v>
      </c>
      <c r="E57" s="17">
        <f t="shared" ref="E57:E61" si="21">F57+G57+H57+I57+J57</f>
        <v>1202184.6000000001</v>
      </c>
      <c r="F57" s="5">
        <f t="shared" ref="F57:J58" si="22">F43+F50</f>
        <v>149463.29999999999</v>
      </c>
      <c r="G57" s="5">
        <f t="shared" si="22"/>
        <v>161513.79999999999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">
      <c r="A58" s="139"/>
      <c r="B58" s="140"/>
      <c r="C58" s="141"/>
      <c r="D58" s="23" t="s">
        <v>9</v>
      </c>
      <c r="E58" s="17">
        <f t="shared" si="21"/>
        <v>3833498.3760000002</v>
      </c>
      <c r="F58" s="5">
        <f>F44+F51</f>
        <v>285429.2</v>
      </c>
      <c r="G58" s="5">
        <f t="shared" si="22"/>
        <v>464926.07599999994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5.5" x14ac:dyDescent="0.2">
      <c r="A59" s="139"/>
      <c r="B59" s="140"/>
      <c r="C59" s="141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">
      <c r="A60" s="139"/>
      <c r="B60" s="140"/>
      <c r="C60" s="141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">
      <c r="A61" s="142"/>
      <c r="B61" s="143"/>
      <c r="C61" s="144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">
      <c r="A62" s="174" t="s">
        <v>99</v>
      </c>
      <c r="B62" s="175"/>
      <c r="C62" s="176"/>
      <c r="D62" s="83" t="s">
        <v>4</v>
      </c>
      <c r="E62" s="10">
        <f>E63+E64+E65+E66+E68</f>
        <v>6016600.5424799994</v>
      </c>
      <c r="F62" s="10">
        <f t="shared" ref="F62" si="26">F63+F64+F65+F68+F66</f>
        <v>547607.75074000005</v>
      </c>
      <c r="G62" s="10">
        <f>G63+G64+G65+G68+G66</f>
        <v>795193.99173999985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">
      <c r="A63" s="177"/>
      <c r="B63" s="178"/>
      <c r="C63" s="179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">
      <c r="A64" s="177"/>
      <c r="B64" s="178"/>
      <c r="C64" s="179"/>
      <c r="D64" s="83" t="s">
        <v>8</v>
      </c>
      <c r="E64" s="6">
        <f t="shared" ref="E64:E68" si="27">F64+G64+H64+I64+J64</f>
        <v>1208878.8999999999</v>
      </c>
      <c r="F64" s="6">
        <f t="shared" ref="F64:J65" si="28">F35+F57</f>
        <v>150271.29999999999</v>
      </c>
      <c r="G64" s="6">
        <f>G35+G57</f>
        <v>162354.69999999998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">
      <c r="A65" s="177"/>
      <c r="B65" s="178"/>
      <c r="C65" s="179"/>
      <c r="D65" s="83" t="s">
        <v>9</v>
      </c>
      <c r="E65" s="6">
        <f t="shared" si="27"/>
        <v>4751121.6424799999</v>
      </c>
      <c r="F65" s="6">
        <f>F36+F58</f>
        <v>397336.45074</v>
      </c>
      <c r="G65" s="6">
        <f>G36+G58</f>
        <v>576239.2917399999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5.5" x14ac:dyDescent="0.2">
      <c r="A66" s="177"/>
      <c r="B66" s="178"/>
      <c r="C66" s="179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">
      <c r="A67" s="177"/>
      <c r="B67" s="178"/>
      <c r="C67" s="179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">
      <c r="A68" s="180"/>
      <c r="B68" s="181"/>
      <c r="C68" s="182"/>
      <c r="D68" s="83" t="s">
        <v>11</v>
      </c>
      <c r="E68" s="6">
        <f t="shared" si="27"/>
        <v>56600</v>
      </c>
      <c r="F68" s="6">
        <f t="shared" ref="F68:I68" si="32">F39+F61</f>
        <v>0</v>
      </c>
      <c r="G68" s="6">
        <f t="shared" si="32"/>
        <v>56600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5" x14ac:dyDescent="0.2">
      <c r="A69" s="183" t="s">
        <v>14</v>
      </c>
      <c r="B69" s="184"/>
      <c r="C69" s="185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">
      <c r="A70" s="136" t="s">
        <v>15</v>
      </c>
      <c r="B70" s="137"/>
      <c r="C70" s="138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">
      <c r="A71" s="139"/>
      <c r="B71" s="140"/>
      <c r="C71" s="141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">
      <c r="A72" s="139"/>
      <c r="B72" s="140"/>
      <c r="C72" s="141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">
      <c r="A73" s="139"/>
      <c r="B73" s="140"/>
      <c r="C73" s="141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5.5" x14ac:dyDescent="0.2">
      <c r="A74" s="139"/>
      <c r="B74" s="140"/>
      <c r="C74" s="141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">
      <c r="A75" s="139"/>
      <c r="B75" s="140"/>
      <c r="C75" s="141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">
      <c r="A76" s="142"/>
      <c r="B76" s="143"/>
      <c r="C76" s="144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">
      <c r="A77" s="136" t="s">
        <v>16</v>
      </c>
      <c r="B77" s="137"/>
      <c r="C77" s="138"/>
      <c r="D77" s="23" t="s">
        <v>4</v>
      </c>
      <c r="E77" s="21">
        <f>SUM(F77:J77)</f>
        <v>6016600.5424800003</v>
      </c>
      <c r="F77" s="21">
        <f>F78+F79+F80+F81+F82+F83</f>
        <v>547607.75074000005</v>
      </c>
      <c r="G77" s="21">
        <f>G78+G79+G80+G81+G82+G83</f>
        <v>795193.99173999985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">
      <c r="A78" s="139"/>
      <c r="B78" s="140"/>
      <c r="C78" s="141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">
      <c r="A79" s="139"/>
      <c r="B79" s="140"/>
      <c r="C79" s="141"/>
      <c r="D79" s="23" t="s">
        <v>8</v>
      </c>
      <c r="E79" s="19">
        <f>SUM(F79:J79)</f>
        <v>1208878.8999999999</v>
      </c>
      <c r="F79" s="19">
        <f>F64</f>
        <v>150271.29999999999</v>
      </c>
      <c r="G79" s="19">
        <f>G64</f>
        <v>162354.69999999998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">
      <c r="A80" s="139"/>
      <c r="B80" s="140"/>
      <c r="C80" s="141"/>
      <c r="D80" s="23" t="s">
        <v>9</v>
      </c>
      <c r="E80" s="19">
        <f>SUM(F80:J80)</f>
        <v>4751121.6424799999</v>
      </c>
      <c r="F80" s="19">
        <f>F65</f>
        <v>397336.45074</v>
      </c>
      <c r="G80" s="19">
        <f t="shared" ref="G80:J80" si="33">G65</f>
        <v>576239.2917399999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5.5" x14ac:dyDescent="0.2">
      <c r="A81" s="139"/>
      <c r="B81" s="140"/>
      <c r="C81" s="141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">
      <c r="A82" s="139"/>
      <c r="B82" s="140"/>
      <c r="C82" s="141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">
      <c r="A83" s="142"/>
      <c r="B83" s="143"/>
      <c r="C83" s="144"/>
      <c r="D83" s="23" t="s">
        <v>11</v>
      </c>
      <c r="E83" s="19">
        <f t="shared" si="34"/>
        <v>56600</v>
      </c>
      <c r="F83" s="19">
        <f t="shared" si="35"/>
        <v>0</v>
      </c>
      <c r="G83" s="19">
        <f t="shared" si="35"/>
        <v>56600</v>
      </c>
      <c r="H83" s="20">
        <v>0</v>
      </c>
      <c r="I83" s="37">
        <v>0</v>
      </c>
      <c r="J83" s="20">
        <f t="shared" ref="J83" si="38">J68</f>
        <v>0</v>
      </c>
    </row>
    <row r="84" spans="1:10" ht="15" x14ac:dyDescent="0.2">
      <c r="A84" s="186" t="s">
        <v>14</v>
      </c>
      <c r="B84" s="187"/>
      <c r="C84" s="188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">
      <c r="A85" s="136" t="s">
        <v>17</v>
      </c>
      <c r="B85" s="137"/>
      <c r="C85" s="138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">
      <c r="A86" s="139"/>
      <c r="B86" s="140"/>
      <c r="C86" s="141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">
      <c r="A87" s="139"/>
      <c r="B87" s="140"/>
      <c r="C87" s="141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">
      <c r="A88" s="139"/>
      <c r="B88" s="140"/>
      <c r="C88" s="141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5.5" x14ac:dyDescent="0.2">
      <c r="A89" s="139"/>
      <c r="B89" s="140"/>
      <c r="C89" s="141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">
      <c r="A90" s="139"/>
      <c r="B90" s="140"/>
      <c r="C90" s="141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">
      <c r="A91" s="142"/>
      <c r="B91" s="143"/>
      <c r="C91" s="144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">
      <c r="A92" s="136" t="s">
        <v>18</v>
      </c>
      <c r="B92" s="137"/>
      <c r="C92" s="138"/>
      <c r="D92" s="23" t="s">
        <v>4</v>
      </c>
      <c r="E92" s="21">
        <f>E93+E94+E95+E98+E96</f>
        <v>6016600.5424799994</v>
      </c>
      <c r="F92" s="21">
        <f>F93+F94+F95+F98+F96</f>
        <v>547607.75074000005</v>
      </c>
      <c r="G92" s="21">
        <f t="shared" ref="G92" si="39">G93+G94+G95+G98+G96</f>
        <v>795193.99173999985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">
      <c r="A93" s="139"/>
      <c r="B93" s="140"/>
      <c r="C93" s="141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">
      <c r="A94" s="139"/>
      <c r="B94" s="140"/>
      <c r="C94" s="141"/>
      <c r="D94" s="23" t="s">
        <v>8</v>
      </c>
      <c r="E94" s="19">
        <f>F94+G94+H94+I94+J94</f>
        <v>1208878.8999999999</v>
      </c>
      <c r="F94" s="19">
        <f>F102</f>
        <v>150271.29999999999</v>
      </c>
      <c r="G94" s="19">
        <f t="shared" ref="G94:H94" si="41">G64</f>
        <v>162354.69999999998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">
      <c r="A95" s="139"/>
      <c r="B95" s="140"/>
      <c r="C95" s="141"/>
      <c r="D95" s="18" t="s">
        <v>9</v>
      </c>
      <c r="E95" s="19">
        <f>F95+G95+H95+I95+J95</f>
        <v>4751121.6424799999</v>
      </c>
      <c r="F95" s="20">
        <f>F103</f>
        <v>397336.45074</v>
      </c>
      <c r="G95" s="20">
        <f>G65</f>
        <v>576239.2917399999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5.5" x14ac:dyDescent="0.2">
      <c r="A96" s="139"/>
      <c r="B96" s="140"/>
      <c r="C96" s="141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">
      <c r="A97" s="139"/>
      <c r="B97" s="140"/>
      <c r="C97" s="141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">
      <c r="A98" s="142"/>
      <c r="B98" s="143"/>
      <c r="C98" s="144"/>
      <c r="D98" s="23" t="s">
        <v>11</v>
      </c>
      <c r="E98" s="19">
        <f t="shared" si="43"/>
        <v>56600</v>
      </c>
      <c r="F98" s="19">
        <f>F106</f>
        <v>0</v>
      </c>
      <c r="G98" s="20">
        <f>G68</f>
        <v>56600</v>
      </c>
      <c r="H98" s="20">
        <v>0</v>
      </c>
      <c r="I98" s="37">
        <f>I68</f>
        <v>0</v>
      </c>
      <c r="J98" s="7">
        <f>J68</f>
        <v>0</v>
      </c>
    </row>
    <row r="99" spans="1:10" ht="15" x14ac:dyDescent="0.2">
      <c r="A99" s="186" t="s">
        <v>14</v>
      </c>
      <c r="B99" s="187"/>
      <c r="C99" s="188"/>
      <c r="D99" s="23"/>
      <c r="E99" s="23"/>
      <c r="F99" s="19"/>
      <c r="G99" s="19"/>
      <c r="H99" s="20"/>
      <c r="I99" s="37"/>
      <c r="J99" s="47"/>
    </row>
    <row r="100" spans="1:10" ht="12.75" customHeight="1" x14ac:dyDescent="0.2">
      <c r="A100" s="136" t="s">
        <v>100</v>
      </c>
      <c r="B100" s="137"/>
      <c r="C100" s="138"/>
      <c r="D100" s="23" t="s">
        <v>4</v>
      </c>
      <c r="E100" s="21">
        <f>E101+E102+E103+E104+E106</f>
        <v>6016600.5424799994</v>
      </c>
      <c r="F100" s="21">
        <f>F101+F102+F103+F104+F106</f>
        <v>547607.75074000005</v>
      </c>
      <c r="G100" s="21">
        <f t="shared" ref="G100:I100" si="44">G101+G102+G103+G104+G106</f>
        <v>795193.99173999985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">
      <c r="A101" s="139"/>
      <c r="B101" s="140"/>
      <c r="C101" s="141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">
      <c r="A102" s="139"/>
      <c r="B102" s="140"/>
      <c r="C102" s="141"/>
      <c r="D102" s="23" t="s">
        <v>8</v>
      </c>
      <c r="E102" s="19">
        <f>F102+G102+H102+I102+J102</f>
        <v>1208878.8999999999</v>
      </c>
      <c r="F102" s="19">
        <f t="shared" ref="F102:J103" si="45">F57+F35</f>
        <v>150271.29999999999</v>
      </c>
      <c r="G102" s="19">
        <f t="shared" si="45"/>
        <v>162354.69999999998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">
      <c r="A103" s="139"/>
      <c r="B103" s="140"/>
      <c r="C103" s="141"/>
      <c r="D103" s="23" t="s">
        <v>9</v>
      </c>
      <c r="E103" s="19">
        <f>F103+G103+H103+I103+J103</f>
        <v>4751121.6424799999</v>
      </c>
      <c r="F103" s="19">
        <f>F58+F36</f>
        <v>397336.45074</v>
      </c>
      <c r="G103" s="19">
        <f t="shared" si="45"/>
        <v>576239.2917399999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5.5" x14ac:dyDescent="0.2">
      <c r="A104" s="139"/>
      <c r="B104" s="140"/>
      <c r="C104" s="141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">
      <c r="A105" s="139"/>
      <c r="B105" s="140"/>
      <c r="C105" s="141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">
      <c r="A106" s="142"/>
      <c r="B106" s="143"/>
      <c r="C106" s="144"/>
      <c r="D106" s="23" t="s">
        <v>11</v>
      </c>
      <c r="E106" s="19">
        <f t="shared" si="46"/>
        <v>56600</v>
      </c>
      <c r="F106" s="19">
        <f>F83</f>
        <v>0</v>
      </c>
      <c r="G106" s="19">
        <f t="shared" ref="G106" si="47">G61+G39</f>
        <v>56600</v>
      </c>
      <c r="H106" s="20">
        <v>0</v>
      </c>
      <c r="I106" s="44">
        <v>0</v>
      </c>
      <c r="J106" s="20">
        <v>0</v>
      </c>
    </row>
    <row r="107" spans="1:10" ht="39" customHeight="1" x14ac:dyDescent="0.2">
      <c r="A107" s="122" t="s">
        <v>108</v>
      </c>
      <c r="B107" s="122"/>
      <c r="C107" s="122"/>
      <c r="D107" s="122"/>
      <c r="E107" s="122"/>
      <c r="F107" s="122"/>
      <c r="G107" s="122"/>
      <c r="H107" s="122"/>
      <c r="I107" s="122"/>
    </row>
    <row r="108" spans="1:10" ht="25.5" customHeight="1" x14ac:dyDescent="0.2">
      <c r="A108" s="122" t="s">
        <v>33</v>
      </c>
      <c r="B108" s="122"/>
      <c r="C108" s="122"/>
      <c r="D108" s="122"/>
      <c r="E108" s="122"/>
      <c r="F108" s="122"/>
      <c r="G108" s="122"/>
      <c r="H108" s="122"/>
      <c r="I108" s="122"/>
    </row>
    <row r="109" spans="1:10" x14ac:dyDescent="0.2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">
      <c r="A110" s="81"/>
      <c r="B110" s="81"/>
      <c r="C110" s="81"/>
      <c r="D110" s="81"/>
      <c r="E110" s="35"/>
      <c r="F110" s="81"/>
      <c r="G110" s="81"/>
    </row>
    <row r="111" spans="1:10" x14ac:dyDescent="0.2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">
      <c r="F112" s="108"/>
      <c r="G112" s="108"/>
      <c r="H112" s="109"/>
      <c r="I112" s="110"/>
      <c r="J112" s="111"/>
    </row>
    <row r="113" spans="1:10" x14ac:dyDescent="0.2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">
      <c r="F115" s="108"/>
      <c r="G115" s="108"/>
      <c r="H115" s="109"/>
      <c r="I115" s="110"/>
      <c r="J115" s="111"/>
    </row>
    <row r="116" spans="1:10" x14ac:dyDescent="0.2">
      <c r="F116" s="108"/>
      <c r="G116" s="108"/>
      <c r="H116" s="109"/>
      <c r="I116" s="110"/>
      <c r="J116" s="111"/>
    </row>
    <row r="117" spans="1:10" x14ac:dyDescent="0.2">
      <c r="F117" s="108"/>
      <c r="G117" s="108"/>
      <c r="H117" s="109"/>
      <c r="I117" s="110"/>
      <c r="J117" s="111"/>
    </row>
    <row r="118" spans="1:10" x14ac:dyDescent="0.2">
      <c r="F118" s="108"/>
      <c r="G118" s="108"/>
      <c r="H118" s="109"/>
      <c r="I118" s="110"/>
      <c r="J118" s="111"/>
    </row>
  </sheetData>
  <mergeCells count="39">
    <mergeCell ref="A2:J2"/>
    <mergeCell ref="A100:C106"/>
    <mergeCell ref="A62:C68"/>
    <mergeCell ref="A69:C69"/>
    <mergeCell ref="A70:C76"/>
    <mergeCell ref="A77:C83"/>
    <mergeCell ref="A84:C84"/>
    <mergeCell ref="A99:C99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3" zoomScaleNormal="100" workbookViewId="0">
      <selection activeCell="D22" sqref="D22"/>
    </sheetView>
  </sheetViews>
  <sheetFormatPr defaultColWidth="9.140625" defaultRowHeight="15.75" x14ac:dyDescent="0.25"/>
  <cols>
    <col min="1" max="1" width="14.7109375" style="79" customWidth="1"/>
    <col min="2" max="2" width="39.7109375" style="79" customWidth="1"/>
    <col min="3" max="3" width="48" style="79" customWidth="1"/>
    <col min="4" max="4" width="68.140625" style="79" customWidth="1"/>
    <col min="5" max="16384" width="9.140625" style="68"/>
  </cols>
  <sheetData>
    <row r="1" spans="1:6" s="48" customFormat="1" x14ac:dyDescent="0.25">
      <c r="D1" s="62" t="s">
        <v>83</v>
      </c>
    </row>
    <row r="2" spans="1:6" s="48" customFormat="1" x14ac:dyDescent="0.25"/>
    <row r="3" spans="1:6" s="48" customFormat="1" x14ac:dyDescent="0.25">
      <c r="A3" s="190" t="s">
        <v>84</v>
      </c>
      <c r="B3" s="190"/>
      <c r="C3" s="190"/>
      <c r="D3" s="190"/>
    </row>
    <row r="4" spans="1:6" s="48" customFormat="1" x14ac:dyDescent="0.25"/>
    <row r="5" spans="1:6" s="48" customFormat="1" x14ac:dyDescent="0.25">
      <c r="A5" s="191" t="s">
        <v>85</v>
      </c>
      <c r="B5" s="189" t="s">
        <v>86</v>
      </c>
      <c r="C5" s="189" t="s">
        <v>87</v>
      </c>
      <c r="D5" s="189" t="s">
        <v>114</v>
      </c>
    </row>
    <row r="6" spans="1:6" s="48" customFormat="1" x14ac:dyDescent="0.25">
      <c r="A6" s="192"/>
      <c r="B6" s="189"/>
      <c r="C6" s="189"/>
      <c r="D6" s="189"/>
    </row>
    <row r="7" spans="1:6" s="48" customFormat="1" x14ac:dyDescent="0.25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25">
      <c r="A8" s="189" t="s">
        <v>88</v>
      </c>
      <c r="B8" s="189"/>
      <c r="C8" s="189"/>
      <c r="D8" s="189"/>
    </row>
    <row r="9" spans="1:6" s="48" customFormat="1" x14ac:dyDescent="0.25">
      <c r="A9" s="189" t="s">
        <v>89</v>
      </c>
      <c r="B9" s="189"/>
      <c r="C9" s="189"/>
      <c r="D9" s="189"/>
    </row>
    <row r="10" spans="1:6" s="48" customFormat="1" x14ac:dyDescent="0.25">
      <c r="A10" s="189" t="s">
        <v>109</v>
      </c>
      <c r="B10" s="189"/>
      <c r="C10" s="189"/>
      <c r="D10" s="189"/>
    </row>
    <row r="11" spans="1:6" s="48" customFormat="1" ht="110.25" x14ac:dyDescent="0.25">
      <c r="A11" s="73" t="s">
        <v>90</v>
      </c>
      <c r="B11" s="58" t="s">
        <v>91</v>
      </c>
      <c r="C11" s="58" t="s">
        <v>92</v>
      </c>
      <c r="D11" s="74"/>
    </row>
    <row r="12" spans="1:6" s="48" customFormat="1" ht="110.25" x14ac:dyDescent="0.25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25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25">
      <c r="A14" s="189" t="s">
        <v>94</v>
      </c>
      <c r="B14" s="189"/>
      <c r="C14" s="189"/>
      <c r="D14" s="189"/>
      <c r="F14" s="78"/>
    </row>
    <row r="15" spans="1:6" x14ac:dyDescent="0.25">
      <c r="A15" s="189" t="s">
        <v>30</v>
      </c>
      <c r="B15" s="189"/>
      <c r="C15" s="189"/>
      <c r="D15" s="189"/>
      <c r="F15" s="78"/>
    </row>
    <row r="16" spans="1:6" ht="126" x14ac:dyDescent="0.25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10.25" x14ac:dyDescent="0.25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activeCell="I30" sqref="I30"/>
    </sheetView>
  </sheetViews>
  <sheetFormatPr defaultRowHeight="15.75" x14ac:dyDescent="0.25"/>
  <cols>
    <col min="1" max="1" width="5.5703125" style="60" customWidth="1"/>
    <col min="2" max="2" width="33.85546875" style="60" customWidth="1"/>
    <col min="3" max="3" width="14.140625" style="60" customWidth="1"/>
    <col min="4" max="4" width="18.5703125" style="60" customWidth="1"/>
    <col min="5" max="5" width="23.140625" style="60" customWidth="1"/>
    <col min="6" max="6" width="14.7109375" style="60" customWidth="1"/>
    <col min="7" max="7" width="18.28515625" style="60" customWidth="1"/>
    <col min="8" max="8" width="11.28515625" style="60" customWidth="1"/>
    <col min="9" max="9" width="12" style="60" customWidth="1"/>
    <col min="10" max="10" width="11.42578125" style="60" customWidth="1"/>
    <col min="11" max="11" width="18.28515625" style="60" customWidth="1"/>
    <col min="12" max="12" width="19" style="60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3" t="s">
        <v>39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x14ac:dyDescent="0.25">
      <c r="A2" s="190" t="s">
        <v>40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2" ht="37.5" customHeight="1" x14ac:dyDescent="0.25">
      <c r="A3" s="194" t="s">
        <v>123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</row>
    <row r="4" spans="1:12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25">
      <c r="A5" s="195" t="s">
        <v>41</v>
      </c>
      <c r="B5" s="195" t="s">
        <v>42</v>
      </c>
      <c r="C5" s="195" t="s">
        <v>43</v>
      </c>
      <c r="D5" s="195" t="s">
        <v>44</v>
      </c>
      <c r="E5" s="195" t="s">
        <v>124</v>
      </c>
      <c r="F5" s="195" t="s">
        <v>125</v>
      </c>
      <c r="G5" s="195" t="s">
        <v>45</v>
      </c>
      <c r="H5" s="198" t="s">
        <v>127</v>
      </c>
      <c r="I5" s="199"/>
      <c r="J5" s="200"/>
      <c r="K5" s="195" t="s">
        <v>46</v>
      </c>
      <c r="L5" s="195" t="s">
        <v>47</v>
      </c>
    </row>
    <row r="6" spans="1:12" ht="15.75" customHeight="1" x14ac:dyDescent="0.25">
      <c r="A6" s="196"/>
      <c r="B6" s="196"/>
      <c r="C6" s="196"/>
      <c r="D6" s="196"/>
      <c r="E6" s="196"/>
      <c r="F6" s="196"/>
      <c r="G6" s="196"/>
      <c r="H6" s="201"/>
      <c r="I6" s="202"/>
      <c r="J6" s="203"/>
      <c r="K6" s="196"/>
      <c r="L6" s="196"/>
    </row>
    <row r="7" spans="1:12" ht="79.5" customHeight="1" x14ac:dyDescent="0.25">
      <c r="A7" s="197"/>
      <c r="B7" s="197"/>
      <c r="C7" s="197"/>
      <c r="D7" s="197"/>
      <c r="E7" s="197"/>
      <c r="F7" s="197"/>
      <c r="G7" s="197"/>
      <c r="H7" s="119" t="s">
        <v>126</v>
      </c>
      <c r="I7" s="119" t="s">
        <v>126</v>
      </c>
      <c r="J7" s="119" t="s">
        <v>126</v>
      </c>
      <c r="K7" s="197"/>
      <c r="L7" s="197"/>
    </row>
    <row r="8" spans="1:12" s="51" customFormat="1" ht="12.75" x14ac:dyDescent="0.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25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25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25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25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C24" sqref="C24"/>
    </sheetView>
  </sheetViews>
  <sheetFormatPr defaultRowHeight="15.75" x14ac:dyDescent="0.25"/>
  <cols>
    <col min="1" max="1" width="10.285156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3" t="s">
        <v>51</v>
      </c>
      <c r="B1" s="193"/>
      <c r="C1" s="193"/>
      <c r="D1" s="193"/>
      <c r="E1" s="193"/>
      <c r="F1" s="193"/>
      <c r="G1" s="193"/>
    </row>
    <row r="2" spans="1:7" x14ac:dyDescent="0.25">
      <c r="A2" s="190" t="s">
        <v>52</v>
      </c>
      <c r="B2" s="190"/>
      <c r="C2" s="190"/>
      <c r="D2" s="190"/>
      <c r="E2" s="190"/>
      <c r="F2" s="190"/>
      <c r="G2" s="190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31.5" x14ac:dyDescent="0.25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2.75" x14ac:dyDescent="0.2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25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25">
      <c r="A7" s="52"/>
      <c r="B7" s="53"/>
      <c r="C7" s="54"/>
      <c r="D7" s="54"/>
      <c r="E7" s="54"/>
      <c r="F7" s="54"/>
      <c r="G7" s="56"/>
    </row>
    <row r="8" spans="1:7" s="57" customFormat="1" x14ac:dyDescent="0.25">
      <c r="A8" s="58"/>
      <c r="B8" s="59"/>
      <c r="C8" s="55"/>
      <c r="D8" s="55"/>
      <c r="E8" s="55"/>
      <c r="F8" s="55"/>
      <c r="G8" s="56"/>
    </row>
    <row r="9" spans="1:7" x14ac:dyDescent="0.25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3" t="s">
        <v>59</v>
      </c>
      <c r="B1" s="193"/>
      <c r="C1" s="193"/>
      <c r="D1" s="193"/>
    </row>
    <row r="2" spans="1:4" x14ac:dyDescent="0.25">
      <c r="A2" s="190" t="s">
        <v>60</v>
      </c>
      <c r="B2" s="190"/>
      <c r="C2" s="190"/>
      <c r="D2" s="190"/>
    </row>
    <row r="3" spans="1:4" x14ac:dyDescent="0.25">
      <c r="A3" s="190" t="s">
        <v>61</v>
      </c>
      <c r="B3" s="190"/>
      <c r="C3" s="190"/>
      <c r="D3" s="190"/>
    </row>
    <row r="4" spans="1:4" x14ac:dyDescent="0.25">
      <c r="A4" s="190" t="s">
        <v>62</v>
      </c>
      <c r="B4" s="190"/>
      <c r="C4" s="190"/>
      <c r="D4" s="190"/>
    </row>
    <row r="5" spans="1:4" x14ac:dyDescent="0.25">
      <c r="A5" s="48"/>
      <c r="B5" s="48"/>
      <c r="C5" s="48"/>
      <c r="D5" s="48"/>
    </row>
    <row r="6" spans="1:4" ht="47.25" x14ac:dyDescent="0.25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2.75" x14ac:dyDescent="0.2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25">
      <c r="A8" s="52"/>
      <c r="B8" s="80">
        <v>0</v>
      </c>
      <c r="C8" s="80">
        <v>0</v>
      </c>
      <c r="D8" s="80">
        <v>0</v>
      </c>
    </row>
    <row r="9" spans="1:4" s="57" customFormat="1" x14ac:dyDescent="0.25">
      <c r="A9" s="52"/>
      <c r="B9" s="53"/>
      <c r="C9" s="54"/>
      <c r="D9" s="54"/>
    </row>
    <row r="10" spans="1:4" s="57" customFormat="1" x14ac:dyDescent="0.25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0" customWidth="1"/>
    <col min="2" max="2" width="25.42578125" style="60" customWidth="1"/>
    <col min="3" max="3" width="25.5703125" style="60" customWidth="1"/>
    <col min="4" max="4" width="18.5703125" style="60" customWidth="1"/>
    <col min="5" max="5" width="25.140625" style="60" customWidth="1"/>
    <col min="6" max="6" width="11" style="60" customWidth="1"/>
    <col min="7" max="7" width="11.28515625" style="60" customWidth="1"/>
    <col min="8" max="9" width="12" style="60" customWidth="1"/>
    <col min="10" max="10" width="20" style="60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93" t="s">
        <v>66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x14ac:dyDescent="0.25">
      <c r="A2" s="190" t="s">
        <v>67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x14ac:dyDescent="0.25">
      <c r="A3" s="205" t="s">
        <v>68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25">
      <c r="A5" s="195" t="s">
        <v>53</v>
      </c>
      <c r="B5" s="195" t="s">
        <v>69</v>
      </c>
      <c r="C5" s="195" t="s">
        <v>103</v>
      </c>
      <c r="D5" s="195" t="s">
        <v>70</v>
      </c>
      <c r="E5" s="195" t="s">
        <v>71</v>
      </c>
      <c r="F5" s="206" t="s">
        <v>72</v>
      </c>
      <c r="G5" s="206"/>
      <c r="H5" s="206"/>
      <c r="I5" s="206"/>
      <c r="J5" s="206"/>
    </row>
    <row r="6" spans="1:10" ht="39" customHeight="1" x14ac:dyDescent="0.25">
      <c r="A6" s="197"/>
      <c r="B6" s="197"/>
      <c r="C6" s="197"/>
      <c r="D6" s="197"/>
      <c r="E6" s="197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2.75" x14ac:dyDescent="0.2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25">
      <c r="A8" s="204">
        <v>1</v>
      </c>
      <c r="B8" s="85" t="s">
        <v>6</v>
      </c>
      <c r="C8" s="85" t="s">
        <v>6</v>
      </c>
      <c r="D8" s="85"/>
      <c r="E8" s="204" t="s">
        <v>101</v>
      </c>
      <c r="F8" s="204"/>
      <c r="G8" s="204"/>
      <c r="H8" s="204"/>
      <c r="I8" s="85"/>
      <c r="J8" s="86"/>
    </row>
    <row r="9" spans="1:10" s="57" customFormat="1" x14ac:dyDescent="0.25">
      <c r="A9" s="204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5" x14ac:dyDescent="0.25">
      <c r="A10" s="204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5" x14ac:dyDescent="0.25">
      <c r="A11" s="204"/>
      <c r="B11" s="87"/>
      <c r="C11" s="87"/>
      <c r="D11" s="85" t="s">
        <v>6</v>
      </c>
      <c r="E11" s="204" t="s">
        <v>102</v>
      </c>
      <c r="F11" s="204"/>
      <c r="G11" s="204"/>
      <c r="H11" s="204"/>
      <c r="I11" s="85"/>
      <c r="J11" s="85"/>
    </row>
    <row r="12" spans="1:10" x14ac:dyDescent="0.25">
      <c r="A12" s="204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5" x14ac:dyDescent="0.25">
      <c r="A13" s="204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workbookViewId="0">
      <selection activeCell="F20" sqref="F20"/>
    </sheetView>
  </sheetViews>
  <sheetFormatPr defaultColWidth="9.140625" defaultRowHeight="15" x14ac:dyDescent="0.25"/>
  <cols>
    <col min="1" max="1" width="8.140625" style="64" customWidth="1"/>
    <col min="2" max="2" width="35.85546875" style="64" customWidth="1"/>
    <col min="3" max="3" width="20.7109375" style="64" customWidth="1"/>
    <col min="4" max="7" width="13.85546875" style="64" customWidth="1"/>
    <col min="8" max="8" width="33.7109375" style="64" customWidth="1"/>
    <col min="9" max="16384" width="9.14062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75" x14ac:dyDescent="0.25">
      <c r="A3" s="207" t="s">
        <v>74</v>
      </c>
      <c r="B3" s="208"/>
      <c r="C3" s="208"/>
      <c r="D3" s="208"/>
      <c r="E3" s="208"/>
      <c r="F3" s="208"/>
      <c r="G3" s="208"/>
      <c r="H3" s="208"/>
    </row>
    <row r="4" spans="1:8" ht="15.75" x14ac:dyDescent="0.25">
      <c r="A4" s="67"/>
      <c r="B4" s="68"/>
      <c r="C4" s="68"/>
      <c r="D4" s="68"/>
      <c r="E4" s="68"/>
      <c r="F4" s="68"/>
      <c r="G4" s="68"/>
      <c r="H4" s="68"/>
    </row>
    <row r="5" spans="1:8" ht="15.75" x14ac:dyDescent="0.25">
      <c r="A5" s="67"/>
      <c r="B5" s="68"/>
      <c r="C5" s="68"/>
      <c r="D5" s="68"/>
      <c r="E5" s="68"/>
      <c r="F5" s="68"/>
      <c r="G5" s="68"/>
      <c r="H5" s="68"/>
    </row>
    <row r="6" spans="1:8" ht="15.75" x14ac:dyDescent="0.25">
      <c r="A6" s="209" t="s">
        <v>75</v>
      </c>
      <c r="B6" s="209" t="s">
        <v>76</v>
      </c>
      <c r="C6" s="209" t="s">
        <v>77</v>
      </c>
      <c r="D6" s="209" t="s">
        <v>78</v>
      </c>
      <c r="E6" s="210"/>
      <c r="F6" s="210"/>
      <c r="G6" s="210"/>
      <c r="H6" s="209" t="s">
        <v>79</v>
      </c>
    </row>
    <row r="7" spans="1:8" ht="15.75" x14ac:dyDescent="0.25">
      <c r="A7" s="209"/>
      <c r="B7" s="209"/>
      <c r="C7" s="209"/>
      <c r="D7" s="69" t="s">
        <v>20</v>
      </c>
      <c r="E7" s="69" t="s">
        <v>21</v>
      </c>
      <c r="F7" s="69" t="s">
        <v>29</v>
      </c>
      <c r="G7" s="69" t="s">
        <v>35</v>
      </c>
      <c r="H7" s="209"/>
    </row>
    <row r="8" spans="1:8" ht="15.75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.75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2024-06-06T09:03:39Z</dcterms:modified>
</cp:coreProperties>
</file>