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16B6CD72-8C0C-40F3-9A55-CAADA8B5846D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таблица № 2 13.12.16" sheetId="8" state="hidden" r:id="rId1"/>
    <sheet name="таблица 1" sheetId="6" state="hidden" r:id="rId2"/>
    <sheet name="таблица № 2" sheetId="4" state="hidden" r:id="rId3"/>
    <sheet name="декабрь 2023" sheetId="10" r:id="rId4"/>
  </sheets>
  <definedNames>
    <definedName name="_xlnm.Print_Titles" localSheetId="3">'декабрь 2023'!$13:$15</definedName>
    <definedName name="_xlnm.Print_Titles" localSheetId="1">'таблица 1'!$A:$B,'таблица 1'!$18:$19</definedName>
    <definedName name="_xlnm.Print_Titles" localSheetId="2">'таблица № 2'!$A:$B,'таблица № 2'!$9:$10</definedName>
    <definedName name="_xlnm.Print_Titles" localSheetId="0">'таблица № 2 13.12.16'!$A:$B,'таблица № 2 13.12.16'!$9:$10</definedName>
    <definedName name="_xlnm.Print_Area" localSheetId="3">'декабрь 2023'!$A$1:$Q$155</definedName>
    <definedName name="_xlnm.Print_Area" localSheetId="1">'таблица 1'!$A$1:$P$82</definedName>
    <definedName name="_xlnm.Print_Area" localSheetId="2">'таблица № 2'!$A$1:$E$30</definedName>
    <definedName name="_xlnm.Print_Area" localSheetId="0">'таблица № 2 13.12.16'!$A$1:$D$28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71" i="10" l="1"/>
  <c r="M79" i="10"/>
  <c r="L68" i="10"/>
  <c r="K68" i="10"/>
  <c r="G114" i="10"/>
  <c r="H114" i="10"/>
  <c r="I114" i="10"/>
  <c r="J114" i="10"/>
  <c r="K114" i="10"/>
  <c r="L114" i="10"/>
  <c r="M114" i="10"/>
  <c r="N114" i="10"/>
  <c r="O114" i="10"/>
  <c r="P114" i="10"/>
  <c r="Q114" i="10"/>
  <c r="F114" i="10"/>
  <c r="G107" i="10"/>
  <c r="H107" i="10"/>
  <c r="I107" i="10"/>
  <c r="J107" i="10"/>
  <c r="K107" i="10"/>
  <c r="L107" i="10"/>
  <c r="M107" i="10"/>
  <c r="N107" i="10"/>
  <c r="O107" i="10"/>
  <c r="P107" i="10"/>
  <c r="Q107" i="10"/>
  <c r="F107" i="10"/>
  <c r="F93" i="10"/>
  <c r="E120" i="10"/>
  <c r="E119" i="10"/>
  <c r="E118" i="10"/>
  <c r="E117" i="10"/>
  <c r="E116" i="10"/>
  <c r="E115" i="10"/>
  <c r="G89" i="10"/>
  <c r="H89" i="10"/>
  <c r="I89" i="10"/>
  <c r="J89" i="10"/>
  <c r="K89" i="10"/>
  <c r="L89" i="10"/>
  <c r="M89" i="10"/>
  <c r="N89" i="10"/>
  <c r="O89" i="10"/>
  <c r="P89" i="10"/>
  <c r="Q89" i="10"/>
  <c r="F89" i="10"/>
  <c r="M68" i="10"/>
  <c r="G32" i="10"/>
  <c r="H32" i="10"/>
  <c r="I32" i="10"/>
  <c r="J32" i="10"/>
  <c r="F32" i="10"/>
  <c r="L32" i="10"/>
  <c r="M32" i="10"/>
  <c r="N32" i="10"/>
  <c r="O32" i="10"/>
  <c r="P32" i="10"/>
  <c r="Q32" i="10"/>
  <c r="G33" i="10"/>
  <c r="H33" i="10"/>
  <c r="I33" i="10"/>
  <c r="J33" i="10"/>
  <c r="F33" i="10"/>
  <c r="L33" i="10"/>
  <c r="M33" i="10"/>
  <c r="N33" i="10"/>
  <c r="O33" i="10"/>
  <c r="P33" i="10"/>
  <c r="Q33" i="10"/>
  <c r="K33" i="10"/>
  <c r="K32" i="10"/>
  <c r="E64" i="10"/>
  <c r="E63" i="10"/>
  <c r="E62" i="10"/>
  <c r="E61" i="10"/>
  <c r="E60" i="10"/>
  <c r="E59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114" i="10" l="1"/>
  <c r="E33" i="10"/>
  <c r="E58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E73" i="10"/>
  <c r="E74" i="10"/>
  <c r="E75" i="10"/>
  <c r="E76" i="10"/>
  <c r="E77" i="10"/>
  <c r="E78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F68" i="10"/>
  <c r="G68" i="10"/>
  <c r="H68" i="10"/>
  <c r="I68" i="10"/>
  <c r="J68" i="10"/>
  <c r="N68" i="10"/>
  <c r="O68" i="10"/>
  <c r="P68" i="10"/>
  <c r="Q68" i="10"/>
  <c r="F69" i="10"/>
  <c r="F70" i="10"/>
  <c r="F71" i="10"/>
  <c r="G69" i="10"/>
  <c r="H69" i="10"/>
  <c r="I69" i="10"/>
  <c r="J69" i="10"/>
  <c r="K69" i="10"/>
  <c r="L69" i="10"/>
  <c r="M69" i="10"/>
  <c r="N69" i="10"/>
  <c r="O69" i="10"/>
  <c r="P69" i="10"/>
  <c r="Q69" i="10"/>
  <c r="G70" i="10"/>
  <c r="H70" i="10"/>
  <c r="I70" i="10"/>
  <c r="J70" i="10"/>
  <c r="K70" i="10"/>
  <c r="L70" i="10"/>
  <c r="M70" i="10"/>
  <c r="N70" i="10"/>
  <c r="O70" i="10"/>
  <c r="P70" i="10"/>
  <c r="Q70" i="10"/>
  <c r="G71" i="10"/>
  <c r="H71" i="10"/>
  <c r="I71" i="10"/>
  <c r="J71" i="10"/>
  <c r="K71" i="10"/>
  <c r="L71" i="10"/>
  <c r="M71" i="10"/>
  <c r="N71" i="10"/>
  <c r="O71" i="10"/>
  <c r="P71" i="10"/>
  <c r="E72" i="10" l="1"/>
  <c r="G22" i="10" l="1"/>
  <c r="H22" i="10"/>
  <c r="I22" i="10"/>
  <c r="J22" i="10"/>
  <c r="K22" i="10"/>
  <c r="L22" i="10"/>
  <c r="M22" i="10"/>
  <c r="N22" i="10"/>
  <c r="O22" i="10"/>
  <c r="P22" i="10"/>
  <c r="Q22" i="10"/>
  <c r="G21" i="10"/>
  <c r="H21" i="10"/>
  <c r="I21" i="10"/>
  <c r="J21" i="10"/>
  <c r="K21" i="10"/>
  <c r="L21" i="10"/>
  <c r="M21" i="10"/>
  <c r="N21" i="10"/>
  <c r="O21" i="10"/>
  <c r="P21" i="10"/>
  <c r="Q21" i="10"/>
  <c r="G20" i="10"/>
  <c r="H20" i="10"/>
  <c r="I20" i="10"/>
  <c r="J20" i="10"/>
  <c r="K20" i="10"/>
  <c r="L20" i="10"/>
  <c r="M20" i="10"/>
  <c r="N20" i="10"/>
  <c r="O20" i="10"/>
  <c r="P20" i="10"/>
  <c r="Q20" i="10"/>
  <c r="G19" i="10"/>
  <c r="H19" i="10"/>
  <c r="I19" i="10"/>
  <c r="J19" i="10"/>
  <c r="K19" i="10"/>
  <c r="L19" i="10"/>
  <c r="M19" i="10"/>
  <c r="N19" i="10"/>
  <c r="O19" i="10"/>
  <c r="P19" i="10"/>
  <c r="Q19" i="10"/>
  <c r="G18" i="10"/>
  <c r="H18" i="10"/>
  <c r="I18" i="10"/>
  <c r="J18" i="10"/>
  <c r="K18" i="10"/>
  <c r="L18" i="10"/>
  <c r="M18" i="10"/>
  <c r="N18" i="10"/>
  <c r="O18" i="10"/>
  <c r="P18" i="10"/>
  <c r="Q18" i="10"/>
  <c r="G17" i="10"/>
  <c r="H17" i="10"/>
  <c r="I17" i="10"/>
  <c r="J17" i="10"/>
  <c r="K17" i="10"/>
  <c r="L17" i="10"/>
  <c r="M17" i="10"/>
  <c r="N17" i="10"/>
  <c r="O17" i="10"/>
  <c r="P17" i="10"/>
  <c r="Q17" i="10"/>
  <c r="F22" i="10"/>
  <c r="F21" i="10"/>
  <c r="F20" i="10"/>
  <c r="F19" i="10"/>
  <c r="F18" i="10"/>
  <c r="F17" i="10"/>
  <c r="H34" i="10"/>
  <c r="E19" i="10" l="1"/>
  <c r="E29" i="10"/>
  <c r="E28" i="10"/>
  <c r="E27" i="10"/>
  <c r="E26" i="10"/>
  <c r="E25" i="10"/>
  <c r="E24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 l="1"/>
  <c r="E134" i="10" l="1"/>
  <c r="E131" i="10"/>
  <c r="O128" i="10"/>
  <c r="N79" i="10"/>
  <c r="E128" i="10" l="1"/>
  <c r="E109" i="10"/>
  <c r="E110" i="10"/>
  <c r="E111" i="10"/>
  <c r="E112" i="10"/>
  <c r="E113" i="10"/>
  <c r="E108" i="10"/>
  <c r="E107" i="10" l="1"/>
  <c r="O92" i="10"/>
  <c r="P92" i="10" l="1"/>
  <c r="P91" i="10"/>
  <c r="P90" i="10"/>
  <c r="P88" i="10"/>
  <c r="P87" i="10"/>
  <c r="G36" i="10"/>
  <c r="H36" i="10"/>
  <c r="I36" i="10"/>
  <c r="J36" i="10"/>
  <c r="K36" i="10"/>
  <c r="L36" i="10"/>
  <c r="M36" i="10"/>
  <c r="N36" i="10"/>
  <c r="O36" i="10"/>
  <c r="P36" i="10"/>
  <c r="Q36" i="10"/>
  <c r="G35" i="10"/>
  <c r="H35" i="10"/>
  <c r="I35" i="10"/>
  <c r="J35" i="10"/>
  <c r="K35" i="10"/>
  <c r="L35" i="10"/>
  <c r="M35" i="10"/>
  <c r="N35" i="10"/>
  <c r="O35" i="10"/>
  <c r="P35" i="10"/>
  <c r="Q35" i="10"/>
  <c r="G34" i="10"/>
  <c r="I34" i="10"/>
  <c r="J34" i="10"/>
  <c r="K34" i="10"/>
  <c r="L34" i="10"/>
  <c r="M34" i="10"/>
  <c r="N34" i="10"/>
  <c r="O34" i="10"/>
  <c r="P34" i="10"/>
  <c r="Q34" i="10"/>
  <c r="F36" i="10"/>
  <c r="F35" i="10"/>
  <c r="F34" i="10"/>
  <c r="G31" i="10"/>
  <c r="H31" i="10"/>
  <c r="I31" i="10"/>
  <c r="J31" i="10"/>
  <c r="K31" i="10"/>
  <c r="L31" i="10"/>
  <c r="M31" i="10"/>
  <c r="N31" i="10"/>
  <c r="O31" i="10"/>
  <c r="P31" i="10"/>
  <c r="Q31" i="10"/>
  <c r="F31" i="10"/>
  <c r="E39" i="10"/>
  <c r="L37" i="10"/>
  <c r="N37" i="10"/>
  <c r="O37" i="10"/>
  <c r="E40" i="10"/>
  <c r="E35" i="10" l="1"/>
  <c r="F30" i="10"/>
  <c r="F51" i="10" l="1"/>
  <c r="E52" i="10" l="1"/>
  <c r="E45" i="10" l="1"/>
  <c r="E46" i="10"/>
  <c r="E47" i="10"/>
  <c r="E48" i="10"/>
  <c r="E49" i="10"/>
  <c r="E50" i="10"/>
  <c r="E53" i="10"/>
  <c r="E54" i="10"/>
  <c r="E55" i="10"/>
  <c r="E56" i="10"/>
  <c r="E57" i="10"/>
  <c r="J79" i="10"/>
  <c r="K79" i="10"/>
  <c r="L79" i="10"/>
  <c r="O79" i="10"/>
  <c r="P79" i="10"/>
  <c r="Q79" i="10"/>
  <c r="G92" i="10"/>
  <c r="H92" i="10"/>
  <c r="I92" i="10"/>
  <c r="I141" i="10" s="1"/>
  <c r="J92" i="10"/>
  <c r="J141" i="10" s="1"/>
  <c r="K92" i="10"/>
  <c r="L92" i="10"/>
  <c r="M92" i="10"/>
  <c r="M141" i="10" s="1"/>
  <c r="N92" i="10"/>
  <c r="Q92" i="10"/>
  <c r="F92" i="10"/>
  <c r="F87" i="10"/>
  <c r="F136" i="10" s="1"/>
  <c r="G91" i="10"/>
  <c r="H91" i="10"/>
  <c r="I91" i="10"/>
  <c r="J91" i="10"/>
  <c r="J140" i="10" s="1"/>
  <c r="K91" i="10"/>
  <c r="K140" i="10" s="1"/>
  <c r="L91" i="10"/>
  <c r="M91" i="10"/>
  <c r="N91" i="10"/>
  <c r="N140" i="10" s="1"/>
  <c r="O91" i="10"/>
  <c r="O140" i="10" s="1"/>
  <c r="Q91" i="10"/>
  <c r="F91" i="10"/>
  <c r="F140" i="10" s="1"/>
  <c r="F90" i="10"/>
  <c r="F139" i="10" s="1"/>
  <c r="G90" i="10"/>
  <c r="G139" i="10" s="1"/>
  <c r="H90" i="10"/>
  <c r="I90" i="10"/>
  <c r="J90" i="10"/>
  <c r="J139" i="10" s="1"/>
  <c r="K90" i="10"/>
  <c r="L90" i="10"/>
  <c r="M90" i="10"/>
  <c r="N90" i="10"/>
  <c r="N139" i="10" s="1"/>
  <c r="O90" i="10"/>
  <c r="Q90" i="10"/>
  <c r="G138" i="10"/>
  <c r="G88" i="10"/>
  <c r="G137" i="10" s="1"/>
  <c r="H88" i="10"/>
  <c r="H137" i="10" s="1"/>
  <c r="I88" i="10"/>
  <c r="I137" i="10" s="1"/>
  <c r="J88" i="10"/>
  <c r="K88" i="10"/>
  <c r="K137" i="10" s="1"/>
  <c r="L88" i="10"/>
  <c r="L137" i="10" s="1"/>
  <c r="M88" i="10"/>
  <c r="M137" i="10" s="1"/>
  <c r="N88" i="10"/>
  <c r="O88" i="10"/>
  <c r="O137" i="10" s="1"/>
  <c r="Q88" i="10"/>
  <c r="F88" i="10"/>
  <c r="G87" i="10"/>
  <c r="H87" i="10"/>
  <c r="H136" i="10" s="1"/>
  <c r="I87" i="10"/>
  <c r="J87" i="10"/>
  <c r="J136" i="10" s="1"/>
  <c r="K87" i="10"/>
  <c r="L87" i="10"/>
  <c r="L136" i="10" s="1"/>
  <c r="M87" i="10"/>
  <c r="N87" i="10"/>
  <c r="N136" i="10" s="1"/>
  <c r="O87" i="10"/>
  <c r="O136" i="10" s="1"/>
  <c r="Q87" i="10"/>
  <c r="Q136" i="10" s="1"/>
  <c r="G140" i="10"/>
  <c r="L138" i="10"/>
  <c r="N141" i="10"/>
  <c r="O141" i="10"/>
  <c r="P141" i="10"/>
  <c r="P140" i="10"/>
  <c r="P139" i="10"/>
  <c r="P138" i="10"/>
  <c r="P137" i="10"/>
  <c r="P136" i="10"/>
  <c r="E89" i="10" l="1"/>
  <c r="Q139" i="10"/>
  <c r="I138" i="10"/>
  <c r="Q138" i="10"/>
  <c r="O139" i="10"/>
  <c r="K138" i="10"/>
  <c r="Q141" i="10"/>
  <c r="Q137" i="10"/>
  <c r="Q140" i="10"/>
  <c r="L140" i="10"/>
  <c r="H140" i="10"/>
  <c r="M136" i="10"/>
  <c r="J138" i="10"/>
  <c r="I136" i="10"/>
  <c r="L139" i="10"/>
  <c r="K141" i="10"/>
  <c r="H139" i="10"/>
  <c r="G141" i="10"/>
  <c r="N137" i="10"/>
  <c r="M139" i="10"/>
  <c r="J137" i="10"/>
  <c r="I139" i="10"/>
  <c r="H141" i="10"/>
  <c r="F137" i="10"/>
  <c r="F141" i="10"/>
  <c r="M140" i="10"/>
  <c r="K136" i="10"/>
  <c r="I140" i="10"/>
  <c r="H138" i="10"/>
  <c r="G136" i="10"/>
  <c r="F138" i="10"/>
  <c r="K139" i="10"/>
  <c r="N138" i="10"/>
  <c r="O138" i="10"/>
  <c r="M138" i="10"/>
  <c r="L141" i="10"/>
  <c r="F16" i="10"/>
  <c r="G16" i="10"/>
  <c r="M16" i="10"/>
  <c r="K16" i="10"/>
  <c r="E44" i="10"/>
  <c r="L86" i="10"/>
  <c r="E91" i="10"/>
  <c r="E88" i="10"/>
  <c r="E51" i="10"/>
  <c r="H30" i="10"/>
  <c r="P30" i="10"/>
  <c r="O30" i="10"/>
  <c r="G30" i="10"/>
  <c r="L30" i="10"/>
  <c r="Q30" i="10"/>
  <c r="I30" i="10"/>
  <c r="K30" i="10"/>
  <c r="J65" i="10"/>
  <c r="N86" i="10"/>
  <c r="J86" i="10"/>
  <c r="E87" i="10"/>
  <c r="N30" i="10"/>
  <c r="J30" i="10"/>
  <c r="M30" i="10"/>
  <c r="Q86" i="10"/>
  <c r="I86" i="10"/>
  <c r="E90" i="10"/>
  <c r="M86" i="10"/>
  <c r="E32" i="10"/>
  <c r="E36" i="10"/>
  <c r="E34" i="10"/>
  <c r="E31" i="10"/>
  <c r="P65" i="10"/>
  <c r="O65" i="10"/>
  <c r="N65" i="10"/>
  <c r="M65" i="10"/>
  <c r="L65" i="10"/>
  <c r="I65" i="10"/>
  <c r="H65" i="10"/>
  <c r="P86" i="10"/>
  <c r="H86" i="10"/>
  <c r="O86" i="10"/>
  <c r="K86" i="10"/>
  <c r="G86" i="10"/>
  <c r="K65" i="10"/>
  <c r="G65" i="10"/>
  <c r="F65" i="10"/>
  <c r="F86" i="10"/>
  <c r="E92" i="10"/>
  <c r="E137" i="10" l="1"/>
  <c r="Q135" i="10"/>
  <c r="E138" i="10"/>
  <c r="E141" i="10"/>
  <c r="I16" i="10"/>
  <c r="O16" i="10"/>
  <c r="E22" i="10"/>
  <c r="L16" i="10"/>
  <c r="J16" i="10"/>
  <c r="E17" i="10"/>
  <c r="H16" i="10"/>
  <c r="P16" i="10"/>
  <c r="E18" i="10"/>
  <c r="E21" i="10"/>
  <c r="N16" i="10"/>
  <c r="Q16" i="10"/>
  <c r="E20" i="10"/>
  <c r="I135" i="10"/>
  <c r="N135" i="10"/>
  <c r="P135" i="10"/>
  <c r="M135" i="10"/>
  <c r="H135" i="10"/>
  <c r="E86" i="10"/>
  <c r="L135" i="10"/>
  <c r="E139" i="10"/>
  <c r="O135" i="10"/>
  <c r="E140" i="10"/>
  <c r="K135" i="10"/>
  <c r="G135" i="10"/>
  <c r="J135" i="10"/>
  <c r="E136" i="10"/>
  <c r="F135" i="10"/>
  <c r="E30" i="10"/>
  <c r="E135" i="10" l="1"/>
  <c r="E16" i="10"/>
  <c r="G128" i="10" l="1"/>
  <c r="H128" i="10"/>
  <c r="I128" i="10"/>
  <c r="J128" i="10"/>
  <c r="K128" i="10"/>
  <c r="L128" i="10"/>
  <c r="M128" i="10"/>
  <c r="N128" i="10"/>
  <c r="P128" i="10"/>
  <c r="Q128" i="10"/>
  <c r="F128" i="10"/>
  <c r="Q65" i="10" l="1"/>
  <c r="Q121" i="10"/>
  <c r="P121" i="10"/>
  <c r="O121" i="10"/>
  <c r="N121" i="10"/>
  <c r="M121" i="10"/>
  <c r="L121" i="10"/>
  <c r="K121" i="10"/>
  <c r="J121" i="10"/>
  <c r="I121" i="10"/>
  <c r="H121" i="10"/>
  <c r="G121" i="10"/>
  <c r="F121" i="10"/>
  <c r="E127" i="10"/>
  <c r="E126" i="10"/>
  <c r="E125" i="10"/>
  <c r="E124" i="10"/>
  <c r="E123" i="10"/>
  <c r="E122" i="10"/>
  <c r="E106" i="10"/>
  <c r="E105" i="10"/>
  <c r="E104" i="10"/>
  <c r="E103" i="10"/>
  <c r="E102" i="10"/>
  <c r="E101" i="10"/>
  <c r="Q100" i="10"/>
  <c r="P100" i="10"/>
  <c r="O100" i="10"/>
  <c r="N100" i="10"/>
  <c r="M100" i="10"/>
  <c r="L100" i="10"/>
  <c r="K100" i="10"/>
  <c r="J100" i="10"/>
  <c r="I100" i="10"/>
  <c r="H100" i="10"/>
  <c r="G100" i="10"/>
  <c r="F100" i="10"/>
  <c r="E94" i="10"/>
  <c r="E99" i="10"/>
  <c r="E98" i="10"/>
  <c r="E97" i="10"/>
  <c r="E96" i="10"/>
  <c r="E95" i="10"/>
  <c r="Q93" i="10"/>
  <c r="P93" i="10"/>
  <c r="O93" i="10"/>
  <c r="N93" i="10"/>
  <c r="M93" i="10"/>
  <c r="L93" i="10"/>
  <c r="K93" i="10"/>
  <c r="J93" i="10"/>
  <c r="I93" i="10"/>
  <c r="H93" i="10"/>
  <c r="G93" i="10"/>
  <c r="E93" i="10" l="1"/>
  <c r="E121" i="10"/>
  <c r="E100" i="10"/>
  <c r="E68" i="10" l="1"/>
  <c r="Q51" i="10" l="1"/>
  <c r="P51" i="10"/>
  <c r="O51" i="10"/>
  <c r="N51" i="10"/>
  <c r="M51" i="10"/>
  <c r="L51" i="10"/>
  <c r="K51" i="10"/>
  <c r="J51" i="10"/>
  <c r="I51" i="10"/>
  <c r="H51" i="10"/>
  <c r="G51" i="10"/>
  <c r="I79" i="10" l="1"/>
  <c r="H79" i="10"/>
  <c r="G79" i="10"/>
  <c r="F79" i="10"/>
  <c r="E85" i="10"/>
  <c r="E84" i="10"/>
  <c r="E83" i="10"/>
  <c r="E82" i="10"/>
  <c r="E81" i="10"/>
  <c r="E80" i="10"/>
  <c r="E66" i="10"/>
  <c r="E79" i="10" l="1"/>
  <c r="Q44" i="10" l="1"/>
  <c r="P44" i="10"/>
  <c r="O44" i="10"/>
  <c r="N44" i="10"/>
  <c r="M44" i="10"/>
  <c r="L44" i="10"/>
  <c r="K44" i="10"/>
  <c r="J44" i="10"/>
  <c r="I44" i="10"/>
  <c r="H44" i="10"/>
  <c r="G44" i="10"/>
  <c r="F44" i="10"/>
  <c r="E43" i="10"/>
  <c r="E42" i="10"/>
  <c r="E41" i="10"/>
  <c r="E38" i="10"/>
  <c r="Q37" i="10"/>
  <c r="P37" i="10"/>
  <c r="M37" i="10"/>
  <c r="K37" i="10"/>
  <c r="J37" i="10"/>
  <c r="I37" i="10"/>
  <c r="H37" i="10"/>
  <c r="G37" i="10"/>
  <c r="F37" i="10"/>
  <c r="E70" i="10"/>
  <c r="E69" i="10"/>
  <c r="E67" i="10"/>
  <c r="E37" i="10" l="1"/>
  <c r="E71" i="10"/>
  <c r="E65" i="10" s="1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4" i="6" s="1"/>
  <c r="D41" i="6"/>
  <c r="D38" i="6"/>
  <c r="D37" i="6"/>
  <c r="D36" i="6"/>
  <c r="D30" i="6"/>
  <c r="D31" i="6"/>
  <c r="D24" i="6" s="1"/>
  <c r="D34" i="6"/>
  <c r="D68" i="6" l="1"/>
  <c r="D22" i="6"/>
  <c r="D66" i="6" s="1"/>
  <c r="D35" i="6"/>
  <c r="D50" i="6"/>
  <c r="D57" i="6"/>
  <c r="D45" i="6"/>
  <c r="D43" i="6" s="1"/>
  <c r="D23" i="6"/>
  <c r="D25" i="6"/>
  <c r="D28" i="6"/>
  <c r="D67" i="6" l="1"/>
  <c r="D21" i="6"/>
  <c r="D69" i="6"/>
  <c r="D65" i="6" l="1"/>
</calcChain>
</file>

<file path=xl/sharedStrings.xml><?xml version="1.0" encoding="utf-8"?>
<sst xmlns="http://schemas.openxmlformats.org/spreadsheetml/2006/main" count="386" uniqueCount="114">
  <si>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</si>
  <si>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</si>
  <si>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</si>
  <si>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</si>
  <si>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</si>
  <si>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</si>
  <si>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</si>
  <si>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</si>
  <si>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</si>
  <si>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</si>
  <si>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</si>
  <si>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</si>
  <si>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</si>
  <si>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</si>
  <si>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</si>
  <si>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</si>
  <si>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</si>
  <si>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</si>
  <si>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</si>
  <si>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</si>
  <si>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</si>
  <si>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</si>
  <si>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</si>
  <si>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</si>
  <si>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</si>
  <si>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</si>
  <si>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</si>
  <si>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</si>
  <si>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</si>
  <si>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</si>
  <si>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</si>
  <si>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</si>
  <si>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</si>
  <si>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</si>
  <si>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</si>
  <si>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</si>
  <si>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</si>
  <si>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</si>
  <si>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</si>
  <si>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</si>
  <si>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</si>
  <si>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</si>
  <si>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</si>
  <si>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</si>
  <si>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</si>
  <si>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</si>
  <si>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</si>
  <si>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</si>
  <si>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</si>
  <si>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</si>
  <si>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</si>
  <si>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</si>
  <si>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</si>
  <si>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</si>
  <si>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</si>
  <si>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</si>
  <si>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</si>
  <si>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</si>
  <si>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</si>
  <si>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</si>
  <si>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</si>
  <si>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Организация мероприятий по популяризации и пропаганде предпринимательской деятельности</t>
  </si>
  <si>
    <t>Организация информационно-консультационной поддержки</t>
  </si>
  <si>
    <t>2.3.</t>
  </si>
  <si>
    <t>Ответственный исполнитель, соисполнитель мероприятия
(структурное подразделение, ФИО, должность,
 № тел.)</t>
  </si>
  <si>
    <t>средства поселений **</t>
  </si>
  <si>
    <t>иные источники***</t>
  </si>
  <si>
    <t>Возмещение части затрат, связанных с участием в выставках, ярмарках проводимых на территории Ханты-Мансийского автономного округа-Югра</t>
  </si>
  <si>
    <t>Грант начинающим предпринимателям</t>
  </si>
  <si>
    <t xml:space="preserve">Грант на развитие бизнеса </t>
  </si>
  <si>
    <t>средства поселений**</t>
  </si>
  <si>
    <t>3.</t>
  </si>
  <si>
    <t>3.1.</t>
  </si>
  <si>
    <t>3.2.</t>
  </si>
  <si>
    <t xml:space="preserve">Структурный элемент (основное мероприятие) муниципальной программы/мероприятия </t>
  </si>
  <si>
    <t>Финансовая поддержка СМСП (впервые зарегистрированным и действующим менее 1 года, осуществляющим социально значимые (приоритетные) виды деятельности в МО, по возмещению части затрат</t>
  </si>
  <si>
    <t>4.</t>
  </si>
  <si>
    <t>4.1.</t>
  </si>
  <si>
    <t>4.2.</t>
  </si>
  <si>
    <t>4.3.</t>
  </si>
  <si>
    <t>4.4.</t>
  </si>
  <si>
    <t>4.5.</t>
  </si>
  <si>
    <t xml:space="preserve"> </t>
  </si>
  <si>
    <t>Т.А.Наумова</t>
  </si>
  <si>
    <t>Ю.Р.Катышева</t>
  </si>
  <si>
    <t xml:space="preserve">Основное мероприятие "Создание условий для развития субъектов малого и среднего предпринимательства" 
целевой показатель 1 (таб. 1),
целевой показатель 1 (таб. 8)
</t>
  </si>
  <si>
    <t>Региональный проект «Создание условий для легкого старта и комфортного ведения бизнеса» целевой показатель 3 (таб. 1), 
целевой показатель 2 (таб. 8)</t>
  </si>
  <si>
    <t>Региональный проект «Акселерация субъектов малдого и среднего предпринимательства» целевой показатель 3 (таб. 1),
целевой показатель 2 (таб. 8)</t>
  </si>
  <si>
    <t xml:space="preserve">Возмещение части затрат на аренду (субаренду) нежилых помещений
</t>
  </si>
  <si>
    <t xml:space="preserve">Возмещение части затрат по приобретению оборудования (основных средств) и лицензионных программых продуктов
</t>
  </si>
  <si>
    <t xml:space="preserve">Возмещение части затрат на оплату коммунальных услуг нежилых помещений
</t>
  </si>
  <si>
    <t>2.4.</t>
  </si>
  <si>
    <t xml:space="preserve">Компенсация части затрат наобязательную сертификацию произвденной продукции
</t>
  </si>
  <si>
    <t xml:space="preserve">Возмещение части затрат на приобретение основных средств (мебель, инвентарь) </t>
  </si>
  <si>
    <t>Возмещение части затрат на приобретение расходных материалов, приобретение (изготовление) упаковочного материала с логотипом (брендом), используемых для упаковки продукции собственного производства</t>
  </si>
  <si>
    <t>4.6.</t>
  </si>
  <si>
    <t>Возмещение части затрат, связанных с прохождением субъекта (сотрудниками субъекта) обучения или курсов повышения квалификации, необходимых для осуществляния деятельности</t>
  </si>
  <si>
    <t xml:space="preserve">Заместитель главы района </t>
  </si>
  <si>
    <t>к муниципальной программе «Содействие развитию малого и среднего предпринимательства» на 2024 год</t>
  </si>
  <si>
    <t xml:space="preserve">Основное мероприятие "Финансовая поддержка  субъектов малого и среднего предпринимательства и  самозанятых граждан"
целевой показатель 1 (таб. 1),
целевой показатель 2 (таб. 1),
целевой показатель 3 (таб. 1),
целевой показатель 1 (таб. 8)
</t>
  </si>
  <si>
    <t>Исполнитель: Метелица Е.В. 250-199</t>
  </si>
  <si>
    <t>М.А. Ченцова</t>
  </si>
  <si>
    <t>"_____"______________ 2024 года</t>
  </si>
  <si>
    <t>Директор департамента экономического развития</t>
  </si>
  <si>
    <t>экономического развития</t>
  </si>
  <si>
    <t>департамент экономического развития (отдел развития предпринимательства, Наумова Т.А., начальник отдела, тел. 290060)</t>
  </si>
  <si>
    <t>департамент экономического развития / отдел планирования, анализа и отчетности
(отдел развития предпринимательства, Наумова Т.А., начальник отдела, тел. 290060)</t>
  </si>
  <si>
    <t>департамент экономического развития / отдел планирования, анализа и отчетности 
(отдел развития предпринимательства, Наумова Т.А., начальник отдела, тел. 290060)</t>
  </si>
  <si>
    <t>департамент экономического развития / отдел планирования, анализа и отчетности
(отдел развития предпринимательства, Наумова Т.А., начальник отдела,                    тел. 290060)</t>
  </si>
  <si>
    <t>департамент экономического развития / Департамент культуры и спорта
Нефтеюганского района</t>
  </si>
  <si>
    <t>департамент экономического развития / МКУ "Управление по делам администрации Нефтеюганского района" 
(отдел развития предпринимательства, Наумова Т.А., начальник отдела, тел. 290060)</t>
  </si>
  <si>
    <t>департамент экономического развития/ отдел планирования, анализа и отчетности
(отдел развития предпринимательства, Наумова Т.А., начальник отдела,  тел. 290060)</t>
  </si>
  <si>
    <t>департамент экономического развития / отдел планирования, анализа и отчетности
(отдел развития предпринимательства, Наумова Т.А., начальник отдела,    тел. 290060)</t>
  </si>
  <si>
    <t>Начальник отдела развития предпринимательства департамента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</si>
</sst>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000_р_._-;\-* #,##0.00000_р_._-;_-* &quot;-&quot;??_р_._-;_-@_-"/>
    <numFmt numFmtId="166" formatCode="_-* #,##0.00\ _₽_-;\-* #,##0.00\ _₽_-;_-* &quot;-&quot;??\ _₽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4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5" fillId="0" borderId="0"/>
    <xf numFmtId="0" fontId="1" fillId="0" borderId="0"/>
    <xf numFmtId="0" fontId="1" fillId="0" borderId="0"/>
    <xf numFmtId="0" fontId="24" fillId="0" borderId="0"/>
    <xf numFmtId="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0" xfId="0" applyFont="1" applyAlignment="1"/>
    <xf numFmtId="0" fontId="6" fillId="0" borderId="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5" fillId="0" borderId="0" xfId="0" applyFont="1" applyAlignment="1"/>
    <xf numFmtId="0" fontId="15" fillId="0" borderId="0" xfId="0" applyFont="1"/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1" fillId="0" borderId="5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left" vertical="center" wrapText="1"/>
    </xf>
    <xf numFmtId="165" fontId="11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/>
    </xf>
    <xf numFmtId="165" fontId="3" fillId="4" borderId="2" xfId="0" applyNumberFormat="1" applyFont="1" applyFill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/>
    </xf>
    <xf numFmtId="165" fontId="16" fillId="4" borderId="2" xfId="0" applyNumberFormat="1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 wrapText="1"/>
    </xf>
    <xf numFmtId="165" fontId="9" fillId="4" borderId="2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Border="1" applyAlignment="1">
      <alignment horizontal="center" vertical="center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9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/>
    </xf>
    <xf numFmtId="165" fontId="9" fillId="3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7" fillId="0" borderId="2" xfId="0" applyNumberFormat="1" applyFont="1" applyBorder="1" applyAlignment="1">
      <alignment horizontal="center" vertical="center" wrapText="1"/>
    </xf>
    <xf numFmtId="165" fontId="13" fillId="0" borderId="2" xfId="0" applyNumberFormat="1" applyFont="1" applyBorder="1" applyAlignment="1">
      <alignment horizontal="center" vertical="center" wrapText="1"/>
    </xf>
    <xf numFmtId="165" fontId="20" fillId="0" borderId="2" xfId="0" applyNumberFormat="1" applyFont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165" fontId="16" fillId="3" borderId="2" xfId="0" applyNumberFormat="1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9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165" fontId="19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2" fillId="3" borderId="2" xfId="0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165" fontId="16" fillId="3" borderId="2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 wrapText="1"/>
    </xf>
    <xf numFmtId="165" fontId="9" fillId="3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vertical="center" wrapText="1"/>
    </xf>
    <xf numFmtId="4" fontId="22" fillId="3" borderId="2" xfId="0" applyNumberFormat="1" applyFont="1" applyFill="1" applyBorder="1" applyAlignment="1">
      <alignment vertical="center" wrapText="1"/>
    </xf>
    <xf numFmtId="4" fontId="23" fillId="3" borderId="2" xfId="0" applyNumberFormat="1" applyFont="1" applyFill="1" applyBorder="1" applyAlignment="1">
      <alignment vertical="center" wrapText="1"/>
    </xf>
    <xf numFmtId="165" fontId="11" fillId="3" borderId="2" xfId="0" applyNumberFormat="1" applyFont="1" applyFill="1" applyBorder="1" applyAlignment="1">
      <alignment horizontal="right" vertical="center"/>
    </xf>
    <xf numFmtId="165" fontId="16" fillId="0" borderId="2" xfId="0" applyNumberFormat="1" applyFont="1" applyBorder="1" applyAlignment="1">
      <alignment horizontal="right" vertical="center"/>
    </xf>
    <xf numFmtId="165" fontId="11" fillId="0" borderId="2" xfId="0" applyNumberFormat="1" applyFont="1" applyFill="1" applyBorder="1" applyAlignment="1">
      <alignment horizontal="right" vertical="center"/>
    </xf>
    <xf numFmtId="165" fontId="16" fillId="0" borderId="2" xfId="0" applyNumberFormat="1" applyFont="1" applyFill="1" applyBorder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1" xfId="0" applyFont="1" applyBorder="1" applyAlignment="1">
      <alignment horizontal="right"/>
    </xf>
    <xf numFmtId="0" fontId="2" fillId="0" borderId="4" xfId="0" applyFont="1" applyBorder="1" applyAlignment="1">
      <alignment horizontal="left" vertical="top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</cellXfs>
  <cellStyles count="12">
    <cellStyle name="Обычный" xfId="0" builtinId="0"/>
    <cellStyle name="Обычный 2" xfId="2" xr:uid="{FC788C19-8CA3-4CF9-BD0B-40779B511DE1}"/>
    <cellStyle name="Обычный 2 2" xfId="3" xr:uid="{5E2E108E-70E5-4338-881B-C8DA031DD282}"/>
    <cellStyle name="Обычный 2 3" xfId="4" xr:uid="{E042349F-704C-4E58-B317-461213CED4C8}"/>
    <cellStyle name="Обычный 2 4" xfId="5" xr:uid="{03F5703B-F041-40DD-9652-BB66BF178AB5}"/>
    <cellStyle name="Обычный 2 5" xfId="6" xr:uid="{F9D8038C-7BBC-4333-9922-C776B6643542}"/>
    <cellStyle name="Обычный 3" xfId="7" xr:uid="{FC3AA1C7-C51F-414F-BC8F-38C36C48EDFB}"/>
    <cellStyle name="Обычный 3 2" xfId="8" xr:uid="{DD09543D-C6F6-4854-A8DB-48D0C979EF74}"/>
    <cellStyle name="Обычный 4" xfId="1" xr:uid="{1EF5F4C6-F151-4275-A69C-012A76B68324}"/>
    <cellStyle name="Процентный 2" xfId="9" xr:uid="{463118AA-BD12-4AF7-9FB2-41D375C09297}"/>
    <cellStyle name="Финансовый 2" xfId="10" xr:uid="{61EF4931-14C2-49BC-AFF6-A6D750E8209A}"/>
    <cellStyle name="Финансовый 3" xfId="11" xr:uid="{70EF82DB-AC94-4FE9-BB95-AAE683AB6EBE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ColWidth="9.140625"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53" t="s">
        <v>58</v>
      </c>
      <c r="B6" s="153"/>
      <c r="C6" s="153"/>
      <c r="D6" s="153"/>
    </row>
    <row r="7" spans="1:4" x14ac:dyDescent="0.25">
      <c r="B7" s="154"/>
      <c r="C7" s="154"/>
      <c r="D7" s="154"/>
    </row>
    <row r="8" spans="1:4" ht="28.5" customHeight="1" x14ac:dyDescent="0.25"/>
    <row r="9" spans="1:4" ht="30.75" customHeight="1" x14ac:dyDescent="0.25">
      <c r="A9" s="155" t="s">
        <v>0</v>
      </c>
      <c r="B9" s="155" t="s">
        <v>12</v>
      </c>
      <c r="C9" s="155" t="s">
        <v>29</v>
      </c>
      <c r="D9" s="155"/>
    </row>
    <row r="10" spans="1:4" ht="75" x14ac:dyDescent="0.25">
      <c r="A10" s="155"/>
      <c r="B10" s="155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60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60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57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52"/>
      <c r="F24" s="152"/>
      <c r="G24" s="152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3"/>
  <sheetViews>
    <sheetView view="pageBreakPreview" zoomScale="80" zoomScaleNormal="100" zoomScaleSheetLayoutView="80" workbookViewId="0">
      <selection activeCell="C54" sqref="C54"/>
    </sheetView>
  </sheetViews>
  <sheetFormatPr defaultColWidth="9.140625"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52" t="s">
        <v>45</v>
      </c>
      <c r="N8" s="152"/>
      <c r="O8" s="152"/>
      <c r="P8" s="152"/>
    </row>
    <row r="9" spans="1:16" ht="16.5" x14ac:dyDescent="0.25">
      <c r="F9" s="6"/>
      <c r="M9" s="157"/>
      <c r="N9" s="157"/>
      <c r="O9" s="157"/>
      <c r="P9" s="157"/>
    </row>
    <row r="10" spans="1:16" ht="16.5" x14ac:dyDescent="0.25">
      <c r="F10" s="6"/>
      <c r="M10" s="158"/>
      <c r="N10" s="158"/>
      <c r="O10" s="158"/>
      <c r="P10" s="158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59" t="s">
        <v>40</v>
      </c>
      <c r="N12" s="159"/>
      <c r="O12" s="159"/>
      <c r="P12" s="159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54" t="s">
        <v>41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</row>
    <row r="15" spans="1:16" ht="22.5" customHeight="1" x14ac:dyDescent="0.25">
      <c r="A15" s="173" t="s">
        <v>42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</row>
    <row r="16" spans="1:16" x14ac:dyDescent="0.25">
      <c r="A16" s="173"/>
      <c r="B16" s="173"/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</row>
    <row r="17" spans="1:16" x14ac:dyDescent="0.25">
      <c r="O17" s="175" t="s">
        <v>43</v>
      </c>
      <c r="P17" s="175"/>
    </row>
    <row r="18" spans="1:16" ht="42.75" customHeight="1" x14ac:dyDescent="0.25">
      <c r="A18" s="165" t="s">
        <v>0</v>
      </c>
      <c r="B18" s="165" t="s">
        <v>12</v>
      </c>
      <c r="C18" s="165" t="s">
        <v>34</v>
      </c>
      <c r="D18" s="165" t="s">
        <v>37</v>
      </c>
      <c r="E18" s="165" t="s">
        <v>44</v>
      </c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</row>
    <row r="19" spans="1:16" ht="24.75" customHeight="1" x14ac:dyDescent="0.25">
      <c r="A19" s="165"/>
      <c r="B19" s="165"/>
      <c r="C19" s="165"/>
      <c r="D19" s="165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60" t="s">
        <v>2</v>
      </c>
      <c r="B21" s="160" t="s">
        <v>59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61"/>
      <c r="B22" s="16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61"/>
      <c r="B23" s="16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61"/>
      <c r="B24" s="16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61"/>
      <c r="B25" s="16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61"/>
      <c r="B26" s="16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64"/>
      <c r="B27" s="163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65" t="s">
        <v>3</v>
      </c>
      <c r="B28" s="166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65"/>
      <c r="B29" s="167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65"/>
      <c r="B30" s="167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65"/>
      <c r="B31" s="167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65"/>
      <c r="B32" s="167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65"/>
      <c r="B33" s="167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65"/>
      <c r="B34" s="168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65" t="s">
        <v>4</v>
      </c>
      <c r="B35" s="166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65"/>
      <c r="B36" s="167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65"/>
      <c r="B37" s="167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65"/>
      <c r="B38" s="167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65"/>
      <c r="B39" s="167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65"/>
      <c r="B40" s="167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65"/>
      <c r="B41" s="168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65" t="s">
        <v>6</v>
      </c>
      <c r="B43" s="165" t="s">
        <v>59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65"/>
      <c r="B44" s="165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65"/>
      <c r="B45" s="165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65"/>
      <c r="B46" s="165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65"/>
      <c r="B47" s="165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65"/>
      <c r="B48" s="165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65"/>
      <c r="B49" s="165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65" t="s">
        <v>7</v>
      </c>
      <c r="B50" s="166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65"/>
      <c r="B51" s="167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65"/>
      <c r="B52" s="167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65"/>
      <c r="B53" s="167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65"/>
      <c r="B54" s="167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65"/>
      <c r="B55" s="167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65"/>
      <c r="B56" s="168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65" t="s">
        <v>8</v>
      </c>
      <c r="B57" s="166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65"/>
      <c r="B58" s="167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65"/>
      <c r="B59" s="167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65"/>
      <c r="B60" s="167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65"/>
      <c r="B61" s="167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65"/>
      <c r="B62" s="167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65"/>
      <c r="B63" s="168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71" t="s">
        <v>54</v>
      </c>
      <c r="B65" s="171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71"/>
      <c r="B66" s="171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71"/>
      <c r="B67" s="171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71"/>
      <c r="B68" s="171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71"/>
      <c r="B69" s="171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71"/>
      <c r="B70" s="171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71"/>
      <c r="B71" s="171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70" t="s">
        <v>36</v>
      </c>
      <c r="B72" s="170"/>
      <c r="C72" s="170"/>
      <c r="D72" s="170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69"/>
      <c r="D74" s="169"/>
      <c r="E74" s="169"/>
      <c r="F74" s="152" t="s">
        <v>39</v>
      </c>
      <c r="G74" s="152"/>
      <c r="H74" s="152"/>
    </row>
    <row r="75" spans="1:16" ht="16.5" x14ac:dyDescent="0.25">
      <c r="B75" s="6"/>
      <c r="C75" s="156" t="s">
        <v>38</v>
      </c>
      <c r="D75" s="156"/>
      <c r="E75" s="156"/>
    </row>
    <row r="76" spans="1:16" ht="16.5" x14ac:dyDescent="0.25">
      <c r="B76" s="6" t="s">
        <v>55</v>
      </c>
      <c r="C76" s="169"/>
      <c r="D76" s="169"/>
      <c r="E76" s="169"/>
      <c r="F76" s="152" t="s">
        <v>39</v>
      </c>
      <c r="G76" s="152"/>
      <c r="H76" s="152"/>
    </row>
    <row r="77" spans="1:16" x14ac:dyDescent="0.25">
      <c r="C77" s="156" t="s">
        <v>38</v>
      </c>
      <c r="D77" s="156"/>
      <c r="E77" s="15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69"/>
      <c r="D79" s="169"/>
      <c r="E79" s="169"/>
      <c r="F79" s="152" t="s">
        <v>39</v>
      </c>
      <c r="G79" s="152"/>
      <c r="H79" s="152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72"/>
      <c r="D81" s="172"/>
      <c r="E81" s="172"/>
      <c r="F81" s="152" t="s">
        <v>39</v>
      </c>
      <c r="G81" s="152"/>
      <c r="H81" s="152"/>
    </row>
    <row r="82" spans="2:8" ht="16.5" x14ac:dyDescent="0.25">
      <c r="B82" s="6" t="s">
        <v>32</v>
      </c>
      <c r="C82" s="156" t="s">
        <v>38</v>
      </c>
      <c r="D82" s="156"/>
      <c r="E82" s="156"/>
    </row>
    <row r="83" spans="2:8" ht="22.5" customHeight="1" x14ac:dyDescent="0.25"/>
  </sheetData>
  <mergeCells count="38"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  <mergeCell ref="C76:E76"/>
    <mergeCell ref="C81:E81"/>
    <mergeCell ref="C75:E75"/>
    <mergeCell ref="C77:E77"/>
    <mergeCell ref="B28:B34"/>
    <mergeCell ref="C79:E79"/>
    <mergeCell ref="A57:A63"/>
    <mergeCell ref="C74:E74"/>
    <mergeCell ref="A72:D72"/>
    <mergeCell ref="A65:B71"/>
    <mergeCell ref="B43:B49"/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view="pageBreakPreview" zoomScale="80" zoomScaleNormal="100" zoomScaleSheetLayoutView="80" workbookViewId="0">
      <selection activeCell="B27" sqref="B27"/>
    </sheetView>
  </sheetViews>
  <sheetFormatPr defaultColWidth="9.140625"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53" t="s">
        <v>49</v>
      </c>
      <c r="B6" s="153"/>
      <c r="C6" s="153"/>
      <c r="D6" s="153"/>
      <c r="E6" s="153"/>
    </row>
    <row r="7" spans="1:5" x14ac:dyDescent="0.25">
      <c r="B7" s="154"/>
      <c r="C7" s="154"/>
      <c r="D7" s="154"/>
      <c r="E7" s="154"/>
    </row>
    <row r="8" spans="1:5" ht="28.5" customHeight="1" x14ac:dyDescent="0.25"/>
    <row r="9" spans="1:5" ht="30.75" customHeight="1" x14ac:dyDescent="0.25">
      <c r="A9" s="155" t="s">
        <v>0</v>
      </c>
      <c r="B9" s="155" t="s">
        <v>12</v>
      </c>
      <c r="C9" s="155" t="s">
        <v>52</v>
      </c>
      <c r="D9" s="155" t="s">
        <v>29</v>
      </c>
      <c r="E9" s="155"/>
    </row>
    <row r="10" spans="1:5" ht="75" x14ac:dyDescent="0.25">
      <c r="A10" s="155"/>
      <c r="B10" s="155"/>
      <c r="C10" s="155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52"/>
      <c r="G28" s="152"/>
      <c r="H28" s="152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57"/>
  <sheetViews>
    <sheetView showGridLines="0" tabSelected="1" view="pageBreakPreview" zoomScale="82" zoomScaleNormal="83" zoomScaleSheetLayoutView="82" workbookViewId="0">
      <pane ySplit="14" topLeftCell="A15" activePane="bottomLeft" state="frozen"/>
      <selection pane="bottomLeft" sqref="A1:Q1048576"/>
    </sheetView>
  </sheetViews>
  <sheetFormatPr defaultColWidth="9.140625" defaultRowHeight="15" x14ac:dyDescent="0.25"/>
  <cols>
    <col min="1" max="1" width="7.7109375" style="51" bestFit="1" customWidth="1"/>
    <col min="2" max="2" width="33.5703125" style="54" customWidth="1"/>
    <col min="3" max="3" width="29.140625" style="54" customWidth="1"/>
    <col min="4" max="4" width="22.140625" style="54" customWidth="1"/>
    <col min="5" max="5" width="18.28515625" style="54" customWidth="1"/>
    <col min="6" max="6" width="14.42578125" style="54" customWidth="1"/>
    <col min="7" max="8" width="12.7109375" style="54" customWidth="1"/>
    <col min="9" max="9" width="17.7109375" style="54" customWidth="1"/>
    <col min="10" max="10" width="17.28515625" style="54" customWidth="1"/>
    <col min="11" max="11" width="18.85546875" style="54" customWidth="1"/>
    <col min="12" max="12" width="18.7109375" style="54" customWidth="1"/>
    <col min="13" max="13" width="17" style="54" customWidth="1"/>
    <col min="14" max="14" width="17.5703125" style="54" customWidth="1"/>
    <col min="15" max="15" width="15.42578125" style="54" customWidth="1"/>
    <col min="16" max="16" width="15.85546875" style="54" customWidth="1"/>
    <col min="17" max="17" width="15.28515625" style="54" customWidth="1"/>
    <col min="18" max="16384" width="9.140625" style="54"/>
  </cols>
  <sheetData>
    <row r="1" spans="1:17" ht="21.75" customHeight="1" x14ac:dyDescent="0.25">
      <c r="G1" s="6"/>
      <c r="M1" s="189" t="s">
        <v>45</v>
      </c>
      <c r="N1" s="189"/>
      <c r="O1" s="189"/>
      <c r="P1" s="189"/>
      <c r="Q1" s="189"/>
    </row>
    <row r="2" spans="1:17" ht="24" customHeight="1" x14ac:dyDescent="0.25">
      <c r="G2" s="6"/>
      <c r="M2" s="193" t="s">
        <v>97</v>
      </c>
      <c r="N2" s="193"/>
      <c r="O2" s="193"/>
      <c r="P2" s="193"/>
      <c r="Q2" s="193"/>
    </row>
    <row r="3" spans="1:17" ht="14.25" customHeight="1" x14ac:dyDescent="0.25">
      <c r="G3" s="6"/>
      <c r="M3" s="190" t="s">
        <v>101</v>
      </c>
      <c r="N3" s="190"/>
      <c r="O3" s="190"/>
      <c r="P3" s="190"/>
      <c r="Q3" s="190"/>
    </row>
    <row r="4" spans="1:17" ht="16.5" x14ac:dyDescent="0.25">
      <c r="G4" s="6"/>
      <c r="M4" s="191"/>
      <c r="N4" s="191"/>
      <c r="O4" s="191"/>
      <c r="P4" s="191"/>
      <c r="Q4" s="191"/>
    </row>
    <row r="5" spans="1:17" ht="19.149999999999999" customHeight="1" x14ac:dyDescent="0.25">
      <c r="G5" s="6"/>
      <c r="M5" s="192" t="s">
        <v>102</v>
      </c>
      <c r="N5" s="192"/>
      <c r="O5" s="192"/>
      <c r="P5" s="192"/>
      <c r="Q5" s="192"/>
    </row>
    <row r="6" spans="1:17" ht="19.5" hidden="1" customHeight="1" x14ac:dyDescent="0.25">
      <c r="A6" s="86"/>
      <c r="G6" s="6"/>
      <c r="M6" s="87"/>
      <c r="N6" s="87"/>
      <c r="O6" s="87"/>
      <c r="P6" s="87"/>
      <c r="Q6" s="87"/>
    </row>
    <row r="7" spans="1:17" ht="19.149999999999999" hidden="1" customHeight="1" x14ac:dyDescent="0.25">
      <c r="A7" s="88"/>
      <c r="G7" s="6"/>
      <c r="M7" s="89"/>
      <c r="N7" s="89"/>
      <c r="O7" s="89"/>
      <c r="P7" s="89"/>
      <c r="Q7" s="89"/>
    </row>
    <row r="8" spans="1:17" ht="19.5" customHeight="1" x14ac:dyDescent="0.25">
      <c r="A8" s="86"/>
      <c r="G8" s="6"/>
      <c r="M8" s="87"/>
      <c r="N8" s="87"/>
      <c r="O8" s="87"/>
      <c r="P8" s="87"/>
      <c r="Q8" s="87"/>
    </row>
    <row r="9" spans="1:17" ht="21" customHeight="1" x14ac:dyDescent="0.25">
      <c r="A9" s="194" t="s">
        <v>41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</row>
    <row r="10" spans="1:17" ht="35.25" hidden="1" customHeight="1" x14ac:dyDescent="0.25">
      <c r="A10" s="195" t="s">
        <v>82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</row>
    <row r="11" spans="1:17" ht="24.6" customHeight="1" x14ac:dyDescent="0.25">
      <c r="A11" s="195" t="s">
        <v>98</v>
      </c>
      <c r="B11" s="195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</row>
    <row r="12" spans="1:17" x14ac:dyDescent="0.25">
      <c r="P12" s="175" t="s">
        <v>43</v>
      </c>
      <c r="Q12" s="175"/>
    </row>
    <row r="13" spans="1:17" ht="58.15" customHeight="1" x14ac:dyDescent="0.25">
      <c r="A13" s="197" t="s">
        <v>0</v>
      </c>
      <c r="B13" s="197" t="s">
        <v>74</v>
      </c>
      <c r="C13" s="198" t="s">
        <v>64</v>
      </c>
      <c r="D13" s="197" t="s">
        <v>34</v>
      </c>
      <c r="E13" s="197" t="s">
        <v>37</v>
      </c>
      <c r="F13" s="197" t="s">
        <v>44</v>
      </c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</row>
    <row r="14" spans="1:17" ht="19.149999999999999" customHeight="1" x14ac:dyDescent="0.25">
      <c r="A14" s="197"/>
      <c r="B14" s="197"/>
      <c r="C14" s="199"/>
      <c r="D14" s="197"/>
      <c r="E14" s="197"/>
      <c r="F14" s="69" t="s">
        <v>13</v>
      </c>
      <c r="G14" s="69" t="s">
        <v>14</v>
      </c>
      <c r="H14" s="69" t="s">
        <v>15</v>
      </c>
      <c r="I14" s="69" t="s">
        <v>16</v>
      </c>
      <c r="J14" s="69" t="s">
        <v>17</v>
      </c>
      <c r="K14" s="69" t="s">
        <v>18</v>
      </c>
      <c r="L14" s="69" t="s">
        <v>19</v>
      </c>
      <c r="M14" s="69" t="s">
        <v>20</v>
      </c>
      <c r="N14" s="69" t="s">
        <v>21</v>
      </c>
      <c r="O14" s="69" t="s">
        <v>22</v>
      </c>
      <c r="P14" s="69" t="s">
        <v>23</v>
      </c>
      <c r="Q14" s="69" t="s">
        <v>24</v>
      </c>
    </row>
    <row r="15" spans="1:17" s="3" customFormat="1" ht="17.45" customHeight="1" x14ac:dyDescent="0.2">
      <c r="A15" s="70">
        <v>1</v>
      </c>
      <c r="B15" s="70">
        <v>2</v>
      </c>
      <c r="C15" s="70">
        <v>3</v>
      </c>
      <c r="D15" s="70">
        <v>4</v>
      </c>
      <c r="E15" s="71">
        <v>5</v>
      </c>
      <c r="F15" s="70">
        <v>6</v>
      </c>
      <c r="G15" s="70">
        <v>7</v>
      </c>
      <c r="H15" s="70">
        <v>8</v>
      </c>
      <c r="I15" s="70">
        <v>9</v>
      </c>
      <c r="J15" s="70">
        <v>10</v>
      </c>
      <c r="K15" s="70">
        <v>11</v>
      </c>
      <c r="L15" s="70">
        <v>12</v>
      </c>
      <c r="M15" s="70">
        <v>13</v>
      </c>
      <c r="N15" s="70">
        <v>14</v>
      </c>
      <c r="O15" s="70">
        <v>15</v>
      </c>
      <c r="P15" s="70">
        <v>16</v>
      </c>
      <c r="Q15" s="70">
        <v>17</v>
      </c>
    </row>
    <row r="16" spans="1:17" ht="19.5" customHeight="1" x14ac:dyDescent="0.25">
      <c r="A16" s="176" t="s">
        <v>2</v>
      </c>
      <c r="B16" s="176" t="s">
        <v>86</v>
      </c>
      <c r="C16" s="176" t="s">
        <v>105</v>
      </c>
      <c r="D16" s="77" t="s">
        <v>35</v>
      </c>
      <c r="E16" s="90">
        <f>E17+E18+E19+E20+E21+E22</f>
        <v>264111.11</v>
      </c>
      <c r="F16" s="115">
        <f>SUM(F17:F22)</f>
        <v>0</v>
      </c>
      <c r="G16" s="115">
        <f t="shared" ref="G16:Q16" si="0">G17+G18+G19+G20+G21+G22</f>
        <v>0</v>
      </c>
      <c r="H16" s="115">
        <f t="shared" si="0"/>
        <v>0</v>
      </c>
      <c r="I16" s="115">
        <f t="shared" si="0"/>
        <v>0</v>
      </c>
      <c r="J16" s="115">
        <f t="shared" si="0"/>
        <v>0</v>
      </c>
      <c r="K16" s="115">
        <f t="shared" si="0"/>
        <v>0</v>
      </c>
      <c r="L16" s="115">
        <f t="shared" si="0"/>
        <v>0</v>
      </c>
      <c r="M16" s="115">
        <f t="shared" si="0"/>
        <v>264111.11</v>
      </c>
      <c r="N16" s="115">
        <f t="shared" si="0"/>
        <v>0</v>
      </c>
      <c r="O16" s="115">
        <f t="shared" si="0"/>
        <v>0</v>
      </c>
      <c r="P16" s="115">
        <f t="shared" si="0"/>
        <v>0</v>
      </c>
      <c r="Q16" s="115">
        <f t="shared" si="0"/>
        <v>0</v>
      </c>
    </row>
    <row r="17" spans="1:17" ht="19.5" customHeight="1" x14ac:dyDescent="0.25">
      <c r="A17" s="177"/>
      <c r="B17" s="177"/>
      <c r="C17" s="177"/>
      <c r="D17" s="78" t="s">
        <v>9</v>
      </c>
      <c r="E17" s="92">
        <f t="shared" ref="E17:E22" si="1">F17+G17+H17+I17+J17+K17+L17+M17+N17+O17+P17+Q17</f>
        <v>0</v>
      </c>
      <c r="F17" s="97">
        <f t="shared" ref="F17:F22" si="2">F24</f>
        <v>0</v>
      </c>
      <c r="G17" s="97">
        <f t="shared" ref="G17:Q17" si="3">G24</f>
        <v>0</v>
      </c>
      <c r="H17" s="97">
        <f t="shared" si="3"/>
        <v>0</v>
      </c>
      <c r="I17" s="97">
        <f t="shared" si="3"/>
        <v>0</v>
      </c>
      <c r="J17" s="97">
        <f t="shared" si="3"/>
        <v>0</v>
      </c>
      <c r="K17" s="97">
        <f t="shared" si="3"/>
        <v>0</v>
      </c>
      <c r="L17" s="97">
        <f t="shared" si="3"/>
        <v>0</v>
      </c>
      <c r="M17" s="97">
        <f t="shared" si="3"/>
        <v>0</v>
      </c>
      <c r="N17" s="97">
        <f t="shared" si="3"/>
        <v>0</v>
      </c>
      <c r="O17" s="97">
        <f t="shared" si="3"/>
        <v>0</v>
      </c>
      <c r="P17" s="97">
        <f t="shared" si="3"/>
        <v>0</v>
      </c>
      <c r="Q17" s="97">
        <f t="shared" si="3"/>
        <v>0</v>
      </c>
    </row>
    <row r="18" spans="1:17" ht="19.5" customHeight="1" x14ac:dyDescent="0.25">
      <c r="A18" s="177"/>
      <c r="B18" s="177"/>
      <c r="C18" s="177"/>
      <c r="D18" s="79" t="s">
        <v>10</v>
      </c>
      <c r="E18" s="94">
        <f t="shared" si="1"/>
        <v>237700</v>
      </c>
      <c r="F18" s="97">
        <f t="shared" si="2"/>
        <v>0</v>
      </c>
      <c r="G18" s="97">
        <f t="shared" ref="G18:Q18" si="4">G25</f>
        <v>0</v>
      </c>
      <c r="H18" s="97">
        <f t="shared" si="4"/>
        <v>0</v>
      </c>
      <c r="I18" s="97">
        <f t="shared" si="4"/>
        <v>0</v>
      </c>
      <c r="J18" s="97">
        <f t="shared" si="4"/>
        <v>0</v>
      </c>
      <c r="K18" s="97">
        <f t="shared" si="4"/>
        <v>0</v>
      </c>
      <c r="L18" s="97">
        <f t="shared" si="4"/>
        <v>0</v>
      </c>
      <c r="M18" s="97">
        <f t="shared" si="4"/>
        <v>237700</v>
      </c>
      <c r="N18" s="97">
        <f t="shared" si="4"/>
        <v>0</v>
      </c>
      <c r="O18" s="97">
        <f t="shared" si="4"/>
        <v>0</v>
      </c>
      <c r="P18" s="97">
        <f t="shared" si="4"/>
        <v>0</v>
      </c>
      <c r="Q18" s="97">
        <f t="shared" si="4"/>
        <v>0</v>
      </c>
    </row>
    <row r="19" spans="1:17" ht="19.5" customHeight="1" x14ac:dyDescent="0.25">
      <c r="A19" s="177"/>
      <c r="B19" s="177"/>
      <c r="C19" s="177"/>
      <c r="D19" s="80" t="s">
        <v>11</v>
      </c>
      <c r="E19" s="96">
        <f>F19+G19+H19+I19+J19+K19+L19+M19+N19+O19+P19+Q19</f>
        <v>26411.11</v>
      </c>
      <c r="F19" s="97">
        <f t="shared" si="2"/>
        <v>0</v>
      </c>
      <c r="G19" s="97">
        <f t="shared" ref="G19:Q19" si="5">G26</f>
        <v>0</v>
      </c>
      <c r="H19" s="97">
        <f t="shared" si="5"/>
        <v>0</v>
      </c>
      <c r="I19" s="97">
        <f t="shared" si="5"/>
        <v>0</v>
      </c>
      <c r="J19" s="97">
        <f t="shared" si="5"/>
        <v>0</v>
      </c>
      <c r="K19" s="97">
        <f t="shared" si="5"/>
        <v>0</v>
      </c>
      <c r="L19" s="97">
        <f t="shared" si="5"/>
        <v>0</v>
      </c>
      <c r="M19" s="97">
        <f t="shared" si="5"/>
        <v>26411.11</v>
      </c>
      <c r="N19" s="97">
        <f t="shared" si="5"/>
        <v>0</v>
      </c>
      <c r="O19" s="97">
        <f t="shared" si="5"/>
        <v>0</v>
      </c>
      <c r="P19" s="97">
        <f t="shared" si="5"/>
        <v>0</v>
      </c>
      <c r="Q19" s="97">
        <f t="shared" si="5"/>
        <v>0</v>
      </c>
    </row>
    <row r="20" spans="1:17" ht="45" x14ac:dyDescent="0.25">
      <c r="A20" s="177"/>
      <c r="B20" s="177"/>
      <c r="C20" s="177"/>
      <c r="D20" s="81" t="s">
        <v>48</v>
      </c>
      <c r="E20" s="92">
        <f t="shared" si="1"/>
        <v>0</v>
      </c>
      <c r="F20" s="97">
        <f t="shared" si="2"/>
        <v>0</v>
      </c>
      <c r="G20" s="97">
        <f t="shared" ref="G20:Q20" si="6">G27</f>
        <v>0</v>
      </c>
      <c r="H20" s="97">
        <f t="shared" si="6"/>
        <v>0</v>
      </c>
      <c r="I20" s="97">
        <f t="shared" si="6"/>
        <v>0</v>
      </c>
      <c r="J20" s="97">
        <f t="shared" si="6"/>
        <v>0</v>
      </c>
      <c r="K20" s="97">
        <f t="shared" si="6"/>
        <v>0</v>
      </c>
      <c r="L20" s="97">
        <f t="shared" si="6"/>
        <v>0</v>
      </c>
      <c r="M20" s="97">
        <f t="shared" si="6"/>
        <v>0</v>
      </c>
      <c r="N20" s="97">
        <f t="shared" si="6"/>
        <v>0</v>
      </c>
      <c r="O20" s="97">
        <f t="shared" si="6"/>
        <v>0</v>
      </c>
      <c r="P20" s="97">
        <f t="shared" si="6"/>
        <v>0</v>
      </c>
      <c r="Q20" s="97">
        <f t="shared" si="6"/>
        <v>0</v>
      </c>
    </row>
    <row r="21" spans="1:17" ht="19.5" customHeight="1" x14ac:dyDescent="0.25">
      <c r="A21" s="177"/>
      <c r="B21" s="177"/>
      <c r="C21" s="177"/>
      <c r="D21" s="81" t="s">
        <v>65</v>
      </c>
      <c r="E21" s="92">
        <f t="shared" si="1"/>
        <v>0</v>
      </c>
      <c r="F21" s="97">
        <f t="shared" si="2"/>
        <v>0</v>
      </c>
      <c r="G21" s="97">
        <f t="shared" ref="G21:Q21" si="7">G28</f>
        <v>0</v>
      </c>
      <c r="H21" s="97">
        <f t="shared" si="7"/>
        <v>0</v>
      </c>
      <c r="I21" s="97">
        <f t="shared" si="7"/>
        <v>0</v>
      </c>
      <c r="J21" s="97">
        <f t="shared" si="7"/>
        <v>0</v>
      </c>
      <c r="K21" s="97">
        <f t="shared" si="7"/>
        <v>0</v>
      </c>
      <c r="L21" s="97">
        <f t="shared" si="7"/>
        <v>0</v>
      </c>
      <c r="M21" s="97">
        <f t="shared" si="7"/>
        <v>0</v>
      </c>
      <c r="N21" s="97">
        <f t="shared" si="7"/>
        <v>0</v>
      </c>
      <c r="O21" s="97">
        <f t="shared" si="7"/>
        <v>0</v>
      </c>
      <c r="P21" s="97">
        <f t="shared" si="7"/>
        <v>0</v>
      </c>
      <c r="Q21" s="97">
        <f t="shared" si="7"/>
        <v>0</v>
      </c>
    </row>
    <row r="22" spans="1:17" ht="19.5" customHeight="1" x14ac:dyDescent="0.25">
      <c r="A22" s="178"/>
      <c r="B22" s="178"/>
      <c r="C22" s="177"/>
      <c r="D22" s="82" t="s">
        <v>66</v>
      </c>
      <c r="E22" s="98">
        <f t="shared" si="1"/>
        <v>0</v>
      </c>
      <c r="F22" s="97">
        <f t="shared" si="2"/>
        <v>0</v>
      </c>
      <c r="G22" s="97">
        <f t="shared" ref="G22:Q22" si="8">G29</f>
        <v>0</v>
      </c>
      <c r="H22" s="97">
        <f t="shared" si="8"/>
        <v>0</v>
      </c>
      <c r="I22" s="97">
        <f t="shared" si="8"/>
        <v>0</v>
      </c>
      <c r="J22" s="97">
        <f t="shared" si="8"/>
        <v>0</v>
      </c>
      <c r="K22" s="97">
        <f t="shared" si="8"/>
        <v>0</v>
      </c>
      <c r="L22" s="97">
        <f t="shared" si="8"/>
        <v>0</v>
      </c>
      <c r="M22" s="97">
        <f t="shared" si="8"/>
        <v>0</v>
      </c>
      <c r="N22" s="97">
        <f t="shared" si="8"/>
        <v>0</v>
      </c>
      <c r="O22" s="97">
        <f t="shared" si="8"/>
        <v>0</v>
      </c>
      <c r="P22" s="97">
        <f t="shared" si="8"/>
        <v>0</v>
      </c>
      <c r="Q22" s="97">
        <f t="shared" si="8"/>
        <v>0</v>
      </c>
    </row>
    <row r="23" spans="1:17" ht="21.6" customHeight="1" x14ac:dyDescent="0.25">
      <c r="A23" s="161" t="s">
        <v>3</v>
      </c>
      <c r="B23" s="166" t="s">
        <v>75</v>
      </c>
      <c r="C23" s="160" t="s">
        <v>106</v>
      </c>
      <c r="D23" s="9" t="s">
        <v>35</v>
      </c>
      <c r="E23" s="100">
        <f>E24+E25+E26+E27+E28+E29</f>
        <v>264111.11</v>
      </c>
      <c r="F23" s="101">
        <f>F24+F25+F26+F27+F28+F29</f>
        <v>0</v>
      </c>
      <c r="G23" s="101">
        <f t="shared" ref="G23:P23" si="9">G24+G25+G26+G27+G28+G29</f>
        <v>0</v>
      </c>
      <c r="H23" s="101">
        <f t="shared" si="9"/>
        <v>0</v>
      </c>
      <c r="I23" s="101">
        <f t="shared" si="9"/>
        <v>0</v>
      </c>
      <c r="J23" s="101">
        <f t="shared" si="9"/>
        <v>0</v>
      </c>
      <c r="K23" s="130">
        <f t="shared" si="9"/>
        <v>0</v>
      </c>
      <c r="L23" s="101">
        <f t="shared" si="9"/>
        <v>0</v>
      </c>
      <c r="M23" s="101">
        <f t="shared" si="9"/>
        <v>264111.11</v>
      </c>
      <c r="N23" s="101">
        <f t="shared" si="9"/>
        <v>0</v>
      </c>
      <c r="O23" s="101">
        <f t="shared" si="9"/>
        <v>0</v>
      </c>
      <c r="P23" s="101">
        <f t="shared" si="9"/>
        <v>0</v>
      </c>
      <c r="Q23" s="101">
        <f>Q24+Q25+Q26+Q27+Q28+Q29</f>
        <v>0</v>
      </c>
    </row>
    <row r="24" spans="1:17" ht="25.5" customHeight="1" x14ac:dyDescent="0.25">
      <c r="A24" s="161"/>
      <c r="B24" s="167"/>
      <c r="C24" s="161"/>
      <c r="D24" s="56" t="s">
        <v>9</v>
      </c>
      <c r="E24" s="102">
        <f>F24+G24+H24+I24+J24+K24+L24+M24+N24+O24+P24+Q24</f>
        <v>0</v>
      </c>
      <c r="F24" s="103"/>
      <c r="G24" s="103"/>
      <c r="H24" s="103"/>
      <c r="I24" s="103"/>
      <c r="J24" s="103"/>
      <c r="K24" s="108"/>
      <c r="L24" s="103"/>
      <c r="M24" s="103"/>
      <c r="N24" s="103"/>
      <c r="O24" s="103"/>
      <c r="P24" s="103"/>
      <c r="Q24" s="103"/>
    </row>
    <row r="25" spans="1:17" ht="19.899999999999999" customHeight="1" x14ac:dyDescent="0.25">
      <c r="A25" s="161"/>
      <c r="B25" s="167"/>
      <c r="C25" s="161"/>
      <c r="D25" s="64" t="s">
        <v>10</v>
      </c>
      <c r="E25" s="104">
        <f>F25+G25+H25+I25+J25+K25+L25+M25+N25+O25+P25+Q25</f>
        <v>237700</v>
      </c>
      <c r="F25" s="103"/>
      <c r="G25" s="103"/>
      <c r="H25" s="103"/>
      <c r="I25" s="103"/>
      <c r="J25" s="103"/>
      <c r="K25" s="108"/>
      <c r="L25" s="104"/>
      <c r="M25" s="104">
        <v>237700</v>
      </c>
      <c r="N25" s="103"/>
      <c r="O25" s="103"/>
      <c r="P25" s="103"/>
      <c r="Q25" s="103"/>
    </row>
    <row r="26" spans="1:17" ht="25.5" customHeight="1" x14ac:dyDescent="0.25">
      <c r="A26" s="161"/>
      <c r="B26" s="167"/>
      <c r="C26" s="161"/>
      <c r="D26" s="63" t="s">
        <v>11</v>
      </c>
      <c r="E26" s="105">
        <f t="shared" ref="E26:E29" si="10">F26+G26+H26+I26+J26+K26+L26+M26+N26+O26+P26+Q26</f>
        <v>26411.11</v>
      </c>
      <c r="F26" s="106"/>
      <c r="G26" s="106"/>
      <c r="H26" s="106"/>
      <c r="I26" s="106"/>
      <c r="J26" s="106"/>
      <c r="K26" s="126"/>
      <c r="L26" s="105"/>
      <c r="M26" s="105">
        <v>26411.11</v>
      </c>
      <c r="N26" s="106"/>
      <c r="O26" s="106"/>
      <c r="P26" s="106"/>
      <c r="Q26" s="106"/>
    </row>
    <row r="27" spans="1:17" ht="46.15" customHeight="1" x14ac:dyDescent="0.25">
      <c r="A27" s="161"/>
      <c r="B27" s="167"/>
      <c r="C27" s="161"/>
      <c r="D27" s="55" t="s">
        <v>48</v>
      </c>
      <c r="E27" s="102">
        <f t="shared" si="10"/>
        <v>0</v>
      </c>
      <c r="F27" s="103"/>
      <c r="G27" s="103"/>
      <c r="H27" s="103"/>
      <c r="I27" s="103"/>
      <c r="J27" s="103"/>
      <c r="K27" s="108"/>
      <c r="L27" s="103"/>
      <c r="M27" s="103"/>
      <c r="N27" s="103"/>
      <c r="O27" s="103"/>
      <c r="P27" s="103"/>
      <c r="Q27" s="103"/>
    </row>
    <row r="28" spans="1:17" ht="17.45" customHeight="1" x14ac:dyDescent="0.25">
      <c r="A28" s="161"/>
      <c r="B28" s="167"/>
      <c r="C28" s="161"/>
      <c r="D28" s="55" t="s">
        <v>65</v>
      </c>
      <c r="E28" s="102">
        <f t="shared" si="10"/>
        <v>0</v>
      </c>
      <c r="F28" s="103"/>
      <c r="G28" s="103"/>
      <c r="H28" s="103"/>
      <c r="I28" s="103"/>
      <c r="J28" s="103"/>
      <c r="K28" s="108"/>
      <c r="L28" s="103"/>
      <c r="M28" s="103"/>
      <c r="N28" s="103"/>
      <c r="O28" s="103"/>
      <c r="P28" s="103"/>
      <c r="Q28" s="103"/>
    </row>
    <row r="29" spans="1:17" ht="19.149999999999999" customHeight="1" x14ac:dyDescent="0.25">
      <c r="A29" s="164"/>
      <c r="B29" s="168"/>
      <c r="C29" s="164"/>
      <c r="D29" s="53" t="s">
        <v>66</v>
      </c>
      <c r="E29" s="107">
        <f t="shared" si="10"/>
        <v>0</v>
      </c>
      <c r="F29" s="103"/>
      <c r="G29" s="103"/>
      <c r="H29" s="103"/>
      <c r="I29" s="103"/>
      <c r="J29" s="108"/>
      <c r="K29" s="108"/>
      <c r="L29" s="108"/>
      <c r="M29" s="108"/>
      <c r="N29" s="108"/>
      <c r="O29" s="108"/>
      <c r="P29" s="108"/>
      <c r="Q29" s="103"/>
    </row>
    <row r="30" spans="1:17" ht="19.5" customHeight="1" x14ac:dyDescent="0.25">
      <c r="A30" s="176" t="s">
        <v>6</v>
      </c>
      <c r="B30" s="176" t="s">
        <v>87</v>
      </c>
      <c r="C30" s="176" t="s">
        <v>105</v>
      </c>
      <c r="D30" s="77" t="s">
        <v>35</v>
      </c>
      <c r="E30" s="90">
        <f>E31+E32+E33+E34+E35+E36</f>
        <v>3228333.33</v>
      </c>
      <c r="F30" s="115">
        <f>SUM(F31:F36)</f>
        <v>0</v>
      </c>
      <c r="G30" s="115">
        <f t="shared" ref="G30:Q30" si="11">G31+G32+G33+G34+G35+G36</f>
        <v>0</v>
      </c>
      <c r="H30" s="115">
        <f t="shared" si="11"/>
        <v>0</v>
      </c>
      <c r="I30" s="115">
        <f t="shared" si="11"/>
        <v>0</v>
      </c>
      <c r="J30" s="115">
        <f t="shared" si="11"/>
        <v>0</v>
      </c>
      <c r="K30" s="115">
        <f t="shared" si="11"/>
        <v>0</v>
      </c>
      <c r="L30" s="115">
        <f t="shared" si="11"/>
        <v>3228333.33</v>
      </c>
      <c r="M30" s="115">
        <f t="shared" si="11"/>
        <v>0</v>
      </c>
      <c r="N30" s="115">
        <f t="shared" si="11"/>
        <v>0</v>
      </c>
      <c r="O30" s="115">
        <f t="shared" si="11"/>
        <v>0</v>
      </c>
      <c r="P30" s="115">
        <f t="shared" si="11"/>
        <v>0</v>
      </c>
      <c r="Q30" s="115">
        <f t="shared" si="11"/>
        <v>0</v>
      </c>
    </row>
    <row r="31" spans="1:17" ht="19.5" customHeight="1" x14ac:dyDescent="0.25">
      <c r="A31" s="177"/>
      <c r="B31" s="177"/>
      <c r="C31" s="177"/>
      <c r="D31" s="78" t="s">
        <v>9</v>
      </c>
      <c r="E31" s="92">
        <f t="shared" ref="E31:E36" si="12">F31+G31+H31+I31+J31+K31+L31+M31+N31+O31+P31+Q31</f>
        <v>0</v>
      </c>
      <c r="F31" s="97">
        <f t="shared" ref="F31:Q31" si="13">F38+F45+F52</f>
        <v>0</v>
      </c>
      <c r="G31" s="97">
        <f t="shared" si="13"/>
        <v>0</v>
      </c>
      <c r="H31" s="97">
        <f t="shared" si="13"/>
        <v>0</v>
      </c>
      <c r="I31" s="97">
        <f t="shared" si="13"/>
        <v>0</v>
      </c>
      <c r="J31" s="97">
        <f t="shared" si="13"/>
        <v>0</v>
      </c>
      <c r="K31" s="97">
        <f t="shared" si="13"/>
        <v>0</v>
      </c>
      <c r="L31" s="97">
        <f t="shared" si="13"/>
        <v>0</v>
      </c>
      <c r="M31" s="97">
        <f t="shared" si="13"/>
        <v>0</v>
      </c>
      <c r="N31" s="97">
        <f t="shared" si="13"/>
        <v>0</v>
      </c>
      <c r="O31" s="97">
        <f t="shared" si="13"/>
        <v>0</v>
      </c>
      <c r="P31" s="97">
        <f t="shared" si="13"/>
        <v>0</v>
      </c>
      <c r="Q31" s="97">
        <f t="shared" si="13"/>
        <v>0</v>
      </c>
    </row>
    <row r="32" spans="1:17" ht="19.5" customHeight="1" x14ac:dyDescent="0.25">
      <c r="A32" s="177"/>
      <c r="B32" s="177"/>
      <c r="C32" s="177"/>
      <c r="D32" s="79" t="s">
        <v>10</v>
      </c>
      <c r="E32" s="94">
        <f t="shared" si="12"/>
        <v>2905500</v>
      </c>
      <c r="F32" s="95">
        <f>F39+F46+F53+F60</f>
        <v>0</v>
      </c>
      <c r="G32" s="95">
        <f t="shared" ref="G32:J32" si="14">G39+G46+G53+G60</f>
        <v>0</v>
      </c>
      <c r="H32" s="95">
        <f t="shared" si="14"/>
        <v>0</v>
      </c>
      <c r="I32" s="95">
        <f t="shared" si="14"/>
        <v>0</v>
      </c>
      <c r="J32" s="95">
        <f t="shared" si="14"/>
        <v>0</v>
      </c>
      <c r="K32" s="95">
        <f>K39+K46+K53+K60</f>
        <v>0</v>
      </c>
      <c r="L32" s="95">
        <f t="shared" ref="L32:Q32" si="15">L39+L46+L53+L60</f>
        <v>2905500</v>
      </c>
      <c r="M32" s="95">
        <f t="shared" si="15"/>
        <v>0</v>
      </c>
      <c r="N32" s="95">
        <f t="shared" si="15"/>
        <v>0</v>
      </c>
      <c r="O32" s="95">
        <f t="shared" si="15"/>
        <v>0</v>
      </c>
      <c r="P32" s="95">
        <f t="shared" si="15"/>
        <v>0</v>
      </c>
      <c r="Q32" s="95">
        <f t="shared" si="15"/>
        <v>0</v>
      </c>
    </row>
    <row r="33" spans="1:17" ht="19.5" customHeight="1" x14ac:dyDescent="0.25">
      <c r="A33" s="177"/>
      <c r="B33" s="177"/>
      <c r="C33" s="177"/>
      <c r="D33" s="80" t="s">
        <v>11</v>
      </c>
      <c r="E33" s="96">
        <f>F33+G33+H33+I33+J33+K33+L33+M33+N33+O33+P33+Q33</f>
        <v>322833.33</v>
      </c>
      <c r="F33" s="84">
        <f>F40+F47+F54+F61</f>
        <v>0</v>
      </c>
      <c r="G33" s="84">
        <f t="shared" ref="G33:J33" si="16">G40+G47+G54+G61</f>
        <v>0</v>
      </c>
      <c r="H33" s="84">
        <f t="shared" si="16"/>
        <v>0</v>
      </c>
      <c r="I33" s="84">
        <f t="shared" si="16"/>
        <v>0</v>
      </c>
      <c r="J33" s="84">
        <f t="shared" si="16"/>
        <v>0</v>
      </c>
      <c r="K33" s="84">
        <f>K40+K47+K54+K61</f>
        <v>0</v>
      </c>
      <c r="L33" s="84">
        <f t="shared" ref="L33:Q33" si="17">L40+L47+L54+L61</f>
        <v>322833.33</v>
      </c>
      <c r="M33" s="84">
        <f t="shared" si="17"/>
        <v>0</v>
      </c>
      <c r="N33" s="84">
        <f t="shared" si="17"/>
        <v>0</v>
      </c>
      <c r="O33" s="84">
        <f t="shared" si="17"/>
        <v>0</v>
      </c>
      <c r="P33" s="84">
        <f t="shared" si="17"/>
        <v>0</v>
      </c>
      <c r="Q33" s="84">
        <f t="shared" si="17"/>
        <v>0</v>
      </c>
    </row>
    <row r="34" spans="1:17" ht="45" x14ac:dyDescent="0.25">
      <c r="A34" s="177"/>
      <c r="B34" s="177"/>
      <c r="C34" s="177"/>
      <c r="D34" s="81" t="s">
        <v>48</v>
      </c>
      <c r="E34" s="92">
        <f t="shared" si="12"/>
        <v>0</v>
      </c>
      <c r="F34" s="97">
        <f t="shared" ref="F34:Q34" si="18">F41+F48+F55</f>
        <v>0</v>
      </c>
      <c r="G34" s="97">
        <f t="shared" si="18"/>
        <v>0</v>
      </c>
      <c r="H34" s="97">
        <f t="shared" si="18"/>
        <v>0</v>
      </c>
      <c r="I34" s="97">
        <f t="shared" si="18"/>
        <v>0</v>
      </c>
      <c r="J34" s="97">
        <f t="shared" si="18"/>
        <v>0</v>
      </c>
      <c r="K34" s="97">
        <f t="shared" si="18"/>
        <v>0</v>
      </c>
      <c r="L34" s="97">
        <f t="shared" si="18"/>
        <v>0</v>
      </c>
      <c r="M34" s="97">
        <f t="shared" si="18"/>
        <v>0</v>
      </c>
      <c r="N34" s="97">
        <f t="shared" si="18"/>
        <v>0</v>
      </c>
      <c r="O34" s="97">
        <f t="shared" si="18"/>
        <v>0</v>
      </c>
      <c r="P34" s="97">
        <f t="shared" si="18"/>
        <v>0</v>
      </c>
      <c r="Q34" s="97">
        <f t="shared" si="18"/>
        <v>0</v>
      </c>
    </row>
    <row r="35" spans="1:17" ht="19.5" customHeight="1" x14ac:dyDescent="0.25">
      <c r="A35" s="177"/>
      <c r="B35" s="177"/>
      <c r="C35" s="177"/>
      <c r="D35" s="81" t="s">
        <v>65</v>
      </c>
      <c r="E35" s="92">
        <f t="shared" si="12"/>
        <v>0</v>
      </c>
      <c r="F35" s="97">
        <f t="shared" ref="F35:Q35" si="19">F42+F49+F56</f>
        <v>0</v>
      </c>
      <c r="G35" s="97">
        <f t="shared" si="19"/>
        <v>0</v>
      </c>
      <c r="H35" s="97">
        <f t="shared" si="19"/>
        <v>0</v>
      </c>
      <c r="I35" s="97">
        <f t="shared" si="19"/>
        <v>0</v>
      </c>
      <c r="J35" s="97">
        <f t="shared" si="19"/>
        <v>0</v>
      </c>
      <c r="K35" s="97">
        <f t="shared" si="19"/>
        <v>0</v>
      </c>
      <c r="L35" s="97">
        <f t="shared" si="19"/>
        <v>0</v>
      </c>
      <c r="M35" s="97">
        <f t="shared" si="19"/>
        <v>0</v>
      </c>
      <c r="N35" s="97">
        <f t="shared" si="19"/>
        <v>0</v>
      </c>
      <c r="O35" s="97">
        <f t="shared" si="19"/>
        <v>0</v>
      </c>
      <c r="P35" s="97">
        <f t="shared" si="19"/>
        <v>0</v>
      </c>
      <c r="Q35" s="97">
        <f t="shared" si="19"/>
        <v>0</v>
      </c>
    </row>
    <row r="36" spans="1:17" ht="19.5" customHeight="1" x14ac:dyDescent="0.25">
      <c r="A36" s="178"/>
      <c r="B36" s="178"/>
      <c r="C36" s="177"/>
      <c r="D36" s="82" t="s">
        <v>66</v>
      </c>
      <c r="E36" s="98">
        <f t="shared" si="12"/>
        <v>0</v>
      </c>
      <c r="F36" s="97">
        <f t="shared" ref="F36:Q36" si="20">F43+F50+F57</f>
        <v>0</v>
      </c>
      <c r="G36" s="97">
        <f t="shared" si="20"/>
        <v>0</v>
      </c>
      <c r="H36" s="97">
        <f t="shared" si="20"/>
        <v>0</v>
      </c>
      <c r="I36" s="97">
        <f t="shared" si="20"/>
        <v>0</v>
      </c>
      <c r="J36" s="97">
        <f t="shared" si="20"/>
        <v>0</v>
      </c>
      <c r="K36" s="97">
        <f t="shared" si="20"/>
        <v>0</v>
      </c>
      <c r="L36" s="97">
        <f t="shared" si="20"/>
        <v>0</v>
      </c>
      <c r="M36" s="97">
        <f t="shared" si="20"/>
        <v>0</v>
      </c>
      <c r="N36" s="97">
        <f t="shared" si="20"/>
        <v>0</v>
      </c>
      <c r="O36" s="97">
        <f t="shared" si="20"/>
        <v>0</v>
      </c>
      <c r="P36" s="97">
        <f t="shared" si="20"/>
        <v>0</v>
      </c>
      <c r="Q36" s="97">
        <f t="shared" si="20"/>
        <v>0</v>
      </c>
    </row>
    <row r="37" spans="1:17" ht="24" customHeight="1" x14ac:dyDescent="0.25">
      <c r="A37" s="165" t="s">
        <v>7</v>
      </c>
      <c r="B37" s="166" t="s">
        <v>88</v>
      </c>
      <c r="C37" s="160" t="s">
        <v>106</v>
      </c>
      <c r="D37" s="9" t="s">
        <v>35</v>
      </c>
      <c r="E37" s="116">
        <f>E38+E39+E40+E41+E42+E43</f>
        <v>500000</v>
      </c>
      <c r="F37" s="109">
        <f t="shared" ref="F37:Q37" si="21">F38+F39+F40+F43</f>
        <v>0</v>
      </c>
      <c r="G37" s="109">
        <f t="shared" si="21"/>
        <v>0</v>
      </c>
      <c r="H37" s="109">
        <f t="shared" si="21"/>
        <v>0</v>
      </c>
      <c r="I37" s="109">
        <f t="shared" si="21"/>
        <v>0</v>
      </c>
      <c r="J37" s="109">
        <f t="shared" si="21"/>
        <v>0</v>
      </c>
      <c r="K37" s="109">
        <f t="shared" si="21"/>
        <v>0</v>
      </c>
      <c r="L37" s="109">
        <f t="shared" si="21"/>
        <v>500000</v>
      </c>
      <c r="M37" s="109">
        <f t="shared" si="21"/>
        <v>0</v>
      </c>
      <c r="N37" s="109">
        <f t="shared" si="21"/>
        <v>0</v>
      </c>
      <c r="O37" s="109">
        <f t="shared" si="21"/>
        <v>0</v>
      </c>
      <c r="P37" s="109">
        <f t="shared" si="21"/>
        <v>0</v>
      </c>
      <c r="Q37" s="109">
        <f t="shared" si="21"/>
        <v>0</v>
      </c>
    </row>
    <row r="38" spans="1:17" ht="24" customHeight="1" x14ac:dyDescent="0.25">
      <c r="A38" s="165"/>
      <c r="B38" s="167"/>
      <c r="C38" s="161"/>
      <c r="D38" s="56" t="s">
        <v>9</v>
      </c>
      <c r="E38" s="117">
        <f>F38+G38+H38+I38+J38+K38+L38+M38+N38+O38+P38+Q38</f>
        <v>0</v>
      </c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</row>
    <row r="39" spans="1:17" ht="24" customHeight="1" x14ac:dyDescent="0.25">
      <c r="A39" s="165"/>
      <c r="B39" s="167"/>
      <c r="C39" s="161"/>
      <c r="D39" s="64" t="s">
        <v>10</v>
      </c>
      <c r="E39" s="119">
        <f>SUM(F39:Q39)</f>
        <v>450000</v>
      </c>
      <c r="F39" s="118"/>
      <c r="G39" s="118"/>
      <c r="H39" s="118"/>
      <c r="I39" s="119"/>
      <c r="J39" s="118"/>
      <c r="K39" s="150"/>
      <c r="L39" s="150">
        <v>450000</v>
      </c>
      <c r="M39" s="111"/>
      <c r="N39" s="111"/>
      <c r="O39" s="111"/>
      <c r="P39" s="111"/>
      <c r="Q39" s="144"/>
    </row>
    <row r="40" spans="1:17" ht="24" customHeight="1" x14ac:dyDescent="0.25">
      <c r="A40" s="165"/>
      <c r="B40" s="167"/>
      <c r="C40" s="161"/>
      <c r="D40" s="52" t="s">
        <v>11</v>
      </c>
      <c r="E40" s="120">
        <f>SUM(F40:Q40)</f>
        <v>50000</v>
      </c>
      <c r="F40" s="106"/>
      <c r="G40" s="106"/>
      <c r="H40" s="106"/>
      <c r="I40" s="106"/>
      <c r="J40" s="106"/>
      <c r="K40" s="149"/>
      <c r="L40" s="149">
        <v>50000</v>
      </c>
      <c r="M40" s="126"/>
      <c r="N40" s="126"/>
      <c r="O40" s="126"/>
      <c r="P40" s="106"/>
      <c r="Q40" s="145"/>
    </row>
    <row r="41" spans="1:17" ht="43.15" customHeight="1" x14ac:dyDescent="0.25">
      <c r="A41" s="165"/>
      <c r="B41" s="167"/>
      <c r="C41" s="161"/>
      <c r="D41" s="55" t="s">
        <v>48</v>
      </c>
      <c r="E41" s="117">
        <f>F41+G41+H41+I41+J41+K41+L41+M41+N41+O41+P41+Q41</f>
        <v>0</v>
      </c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</row>
    <row r="42" spans="1:17" ht="17.45" customHeight="1" x14ac:dyDescent="0.25">
      <c r="A42" s="165"/>
      <c r="B42" s="167"/>
      <c r="C42" s="161"/>
      <c r="D42" s="55" t="s">
        <v>65</v>
      </c>
      <c r="E42" s="113">
        <f>F42+G42+H42+I42+J42+K42+L42+M42+N42+O42+P42+Q42</f>
        <v>0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</row>
    <row r="43" spans="1:17" ht="22.15" customHeight="1" x14ac:dyDescent="0.25">
      <c r="A43" s="165"/>
      <c r="B43" s="168"/>
      <c r="C43" s="164"/>
      <c r="D43" s="53" t="s">
        <v>66</v>
      </c>
      <c r="E43" s="107">
        <f>F43+G43+H43+I43+J43+K43+L43+M43+N43+O43+P43+Q43</f>
        <v>0</v>
      </c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ht="25.9" customHeight="1" x14ac:dyDescent="0.25">
      <c r="A44" s="165" t="s">
        <v>8</v>
      </c>
      <c r="B44" s="166" t="s">
        <v>89</v>
      </c>
      <c r="C44" s="160" t="s">
        <v>106</v>
      </c>
      <c r="D44" s="9" t="s">
        <v>35</v>
      </c>
      <c r="E44" s="112">
        <f>E45+E46+E47+E48+E49+E50</f>
        <v>2172777.7799999998</v>
      </c>
      <c r="F44" s="109">
        <f t="shared" ref="F44:Q44" si="22">F45+F46+F47+F50</f>
        <v>0</v>
      </c>
      <c r="G44" s="109">
        <f t="shared" si="22"/>
        <v>0</v>
      </c>
      <c r="H44" s="109">
        <f t="shared" si="22"/>
        <v>0</v>
      </c>
      <c r="I44" s="109">
        <f t="shared" si="22"/>
        <v>0</v>
      </c>
      <c r="J44" s="109">
        <f t="shared" si="22"/>
        <v>0</v>
      </c>
      <c r="K44" s="109">
        <f t="shared" si="22"/>
        <v>0</v>
      </c>
      <c r="L44" s="109">
        <f t="shared" si="22"/>
        <v>2172777.7799999998</v>
      </c>
      <c r="M44" s="109">
        <f t="shared" si="22"/>
        <v>0</v>
      </c>
      <c r="N44" s="109">
        <f t="shared" si="22"/>
        <v>0</v>
      </c>
      <c r="O44" s="109">
        <f t="shared" si="22"/>
        <v>0</v>
      </c>
      <c r="P44" s="109">
        <f t="shared" si="22"/>
        <v>0</v>
      </c>
      <c r="Q44" s="109">
        <f t="shared" si="22"/>
        <v>0</v>
      </c>
    </row>
    <row r="45" spans="1:17" ht="24" customHeight="1" x14ac:dyDescent="0.25">
      <c r="A45" s="165"/>
      <c r="B45" s="167"/>
      <c r="C45" s="161"/>
      <c r="D45" s="56" t="s">
        <v>9</v>
      </c>
      <c r="E45" s="113">
        <f t="shared" ref="E45:E50" si="23">F45+G45+H45+I45+J45+K45+L45+M45+N45+O45+P45+Q45</f>
        <v>0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</row>
    <row r="46" spans="1:17" ht="22.9" customHeight="1" x14ac:dyDescent="0.25">
      <c r="A46" s="165"/>
      <c r="B46" s="167"/>
      <c r="C46" s="161"/>
      <c r="D46" s="64" t="s">
        <v>10</v>
      </c>
      <c r="E46" s="104">
        <f t="shared" si="23"/>
        <v>1955500</v>
      </c>
      <c r="F46" s="111"/>
      <c r="G46" s="111"/>
      <c r="H46" s="111"/>
      <c r="I46" s="111"/>
      <c r="J46" s="111"/>
      <c r="K46" s="148"/>
      <c r="L46" s="148">
        <v>1955500</v>
      </c>
      <c r="M46" s="127"/>
      <c r="N46" s="127"/>
      <c r="O46" s="127"/>
      <c r="P46" s="111"/>
      <c r="Q46" s="144"/>
    </row>
    <row r="47" spans="1:17" ht="24" customHeight="1" x14ac:dyDescent="0.25">
      <c r="A47" s="165"/>
      <c r="B47" s="167"/>
      <c r="C47" s="161"/>
      <c r="D47" s="52" t="s">
        <v>11</v>
      </c>
      <c r="E47" s="128">
        <f t="shared" si="23"/>
        <v>217277.78</v>
      </c>
      <c r="F47" s="106"/>
      <c r="G47" s="106"/>
      <c r="H47" s="106"/>
      <c r="I47" s="106"/>
      <c r="J47" s="106"/>
      <c r="K47" s="147"/>
      <c r="L47" s="147">
        <v>217277.78</v>
      </c>
      <c r="M47" s="126"/>
      <c r="N47" s="126"/>
      <c r="O47" s="126"/>
      <c r="P47" s="106"/>
      <c r="Q47" s="146"/>
    </row>
    <row r="48" spans="1:17" ht="45" x14ac:dyDescent="0.25">
      <c r="A48" s="165"/>
      <c r="B48" s="167"/>
      <c r="C48" s="161"/>
      <c r="D48" s="55" t="s">
        <v>48</v>
      </c>
      <c r="E48" s="113">
        <f t="shared" si="23"/>
        <v>0</v>
      </c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</row>
    <row r="49" spans="1:17" ht="16.149999999999999" customHeight="1" x14ac:dyDescent="0.25">
      <c r="A49" s="165"/>
      <c r="B49" s="167"/>
      <c r="C49" s="161"/>
      <c r="D49" s="55" t="s">
        <v>65</v>
      </c>
      <c r="E49" s="113">
        <f t="shared" si="23"/>
        <v>0</v>
      </c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</row>
    <row r="50" spans="1:17" ht="19.149999999999999" customHeight="1" x14ac:dyDescent="0.25">
      <c r="A50" s="165"/>
      <c r="B50" s="168"/>
      <c r="C50" s="164"/>
      <c r="D50" s="53" t="s">
        <v>66</v>
      </c>
      <c r="E50" s="107">
        <f t="shared" si="23"/>
        <v>0</v>
      </c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1:17" ht="19.899999999999999" customHeight="1" x14ac:dyDescent="0.25">
      <c r="A51" s="160" t="s">
        <v>63</v>
      </c>
      <c r="B51" s="166" t="s">
        <v>90</v>
      </c>
      <c r="C51" s="160" t="s">
        <v>107</v>
      </c>
      <c r="D51" s="9" t="s">
        <v>35</v>
      </c>
      <c r="E51" s="112">
        <f>E52+E53+E54++E55+E56+E57</f>
        <v>388888.89</v>
      </c>
      <c r="F51" s="109">
        <f t="shared" ref="F51:Q51" si="24">F52+F53+F54+F57</f>
        <v>0</v>
      </c>
      <c r="G51" s="109">
        <f t="shared" si="24"/>
        <v>0</v>
      </c>
      <c r="H51" s="109">
        <f t="shared" si="24"/>
        <v>0</v>
      </c>
      <c r="I51" s="109">
        <f t="shared" si="24"/>
        <v>0</v>
      </c>
      <c r="J51" s="109">
        <f t="shared" si="24"/>
        <v>0</v>
      </c>
      <c r="K51" s="109">
        <f t="shared" si="24"/>
        <v>0</v>
      </c>
      <c r="L51" s="109">
        <f t="shared" si="24"/>
        <v>388888.89</v>
      </c>
      <c r="M51" s="109">
        <f t="shared" si="24"/>
        <v>0</v>
      </c>
      <c r="N51" s="109">
        <f t="shared" si="24"/>
        <v>0</v>
      </c>
      <c r="O51" s="109">
        <f t="shared" si="24"/>
        <v>0</v>
      </c>
      <c r="P51" s="109">
        <f t="shared" si="24"/>
        <v>0</v>
      </c>
      <c r="Q51" s="109">
        <f t="shared" si="24"/>
        <v>0</v>
      </c>
    </row>
    <row r="52" spans="1:17" ht="18.600000000000001" customHeight="1" x14ac:dyDescent="0.25">
      <c r="A52" s="161"/>
      <c r="B52" s="167"/>
      <c r="C52" s="161"/>
      <c r="D52" s="56" t="s">
        <v>9</v>
      </c>
      <c r="E52" s="113">
        <f t="shared" ref="E52:E57" si="25">F52+G52+H52+I52+J52+K52+L52+M52+N52+O52+P52+Q52</f>
        <v>0</v>
      </c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</row>
    <row r="53" spans="1:17" ht="21" customHeight="1" x14ac:dyDescent="0.25">
      <c r="A53" s="161"/>
      <c r="B53" s="167"/>
      <c r="C53" s="161"/>
      <c r="D53" s="64" t="s">
        <v>10</v>
      </c>
      <c r="E53" s="104">
        <f t="shared" si="25"/>
        <v>350000</v>
      </c>
      <c r="F53" s="111"/>
      <c r="G53" s="111"/>
      <c r="H53" s="111"/>
      <c r="I53" s="111"/>
      <c r="J53" s="111"/>
      <c r="K53" s="148"/>
      <c r="L53" s="148">
        <v>350000</v>
      </c>
      <c r="M53" s="127"/>
      <c r="N53" s="127"/>
      <c r="O53" s="127"/>
      <c r="P53" s="127"/>
      <c r="Q53" s="111"/>
    </row>
    <row r="54" spans="1:17" ht="19.899999999999999" customHeight="1" x14ac:dyDescent="0.25">
      <c r="A54" s="161"/>
      <c r="B54" s="167"/>
      <c r="C54" s="161"/>
      <c r="D54" s="52" t="s">
        <v>11</v>
      </c>
      <c r="E54" s="105">
        <f t="shared" si="25"/>
        <v>38888.89</v>
      </c>
      <c r="F54" s="106"/>
      <c r="G54" s="106"/>
      <c r="H54" s="106"/>
      <c r="I54" s="106"/>
      <c r="J54" s="106"/>
      <c r="K54" s="151"/>
      <c r="L54" s="151">
        <v>38888.89</v>
      </c>
      <c r="M54" s="126"/>
      <c r="N54" s="126"/>
      <c r="O54" s="126"/>
      <c r="P54" s="126"/>
      <c r="Q54" s="106"/>
    </row>
    <row r="55" spans="1:17" ht="44.45" customHeight="1" x14ac:dyDescent="0.25">
      <c r="A55" s="161"/>
      <c r="B55" s="167"/>
      <c r="C55" s="161"/>
      <c r="D55" s="55" t="s">
        <v>48</v>
      </c>
      <c r="E55" s="113">
        <f t="shared" si="25"/>
        <v>0</v>
      </c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6" spans="1:17" ht="16.149999999999999" customHeight="1" x14ac:dyDescent="0.25">
      <c r="A56" s="161"/>
      <c r="B56" s="167"/>
      <c r="C56" s="161"/>
      <c r="D56" s="55" t="s">
        <v>65</v>
      </c>
      <c r="E56" s="113">
        <f t="shared" si="25"/>
        <v>0</v>
      </c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</row>
    <row r="57" spans="1:17" ht="18" customHeight="1" x14ac:dyDescent="0.25">
      <c r="A57" s="164"/>
      <c r="B57" s="168"/>
      <c r="C57" s="164"/>
      <c r="D57" s="53" t="s">
        <v>66</v>
      </c>
      <c r="E57" s="107">
        <f t="shared" si="25"/>
        <v>0</v>
      </c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ht="18" customHeight="1" x14ac:dyDescent="0.25">
      <c r="A58" s="160" t="s">
        <v>91</v>
      </c>
      <c r="B58" s="166" t="s">
        <v>92</v>
      </c>
      <c r="C58" s="160" t="s">
        <v>108</v>
      </c>
      <c r="D58" s="9" t="s">
        <v>35</v>
      </c>
      <c r="E58" s="112">
        <f>E59+E60+E61++E62+E63+E64</f>
        <v>166666.66</v>
      </c>
      <c r="F58" s="109">
        <f t="shared" ref="F58:Q58" si="26">F59+F60+F61+F64</f>
        <v>0</v>
      </c>
      <c r="G58" s="109">
        <f t="shared" si="26"/>
        <v>0</v>
      </c>
      <c r="H58" s="109">
        <f t="shared" si="26"/>
        <v>0</v>
      </c>
      <c r="I58" s="109">
        <f t="shared" si="26"/>
        <v>0</v>
      </c>
      <c r="J58" s="109">
        <f t="shared" si="26"/>
        <v>0</v>
      </c>
      <c r="K58" s="109">
        <f t="shared" si="26"/>
        <v>0</v>
      </c>
      <c r="L58" s="109">
        <f t="shared" si="26"/>
        <v>166666.66</v>
      </c>
      <c r="M58" s="109">
        <f t="shared" si="26"/>
        <v>0</v>
      </c>
      <c r="N58" s="109">
        <f t="shared" si="26"/>
        <v>0</v>
      </c>
      <c r="O58" s="109">
        <f t="shared" si="26"/>
        <v>0</v>
      </c>
      <c r="P58" s="109">
        <f t="shared" si="26"/>
        <v>0</v>
      </c>
      <c r="Q58" s="109">
        <f t="shared" si="26"/>
        <v>0</v>
      </c>
    </row>
    <row r="59" spans="1:17" ht="18" customHeight="1" x14ac:dyDescent="0.25">
      <c r="A59" s="161"/>
      <c r="B59" s="167"/>
      <c r="C59" s="161"/>
      <c r="D59" s="56" t="s">
        <v>9</v>
      </c>
      <c r="E59" s="113">
        <f t="shared" ref="E59:E64" si="27">F59+G59+H59+I59+J59+K59+L59+M59+N59+O59+P59+Q59</f>
        <v>0</v>
      </c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</row>
    <row r="60" spans="1:17" ht="18" customHeight="1" x14ac:dyDescent="0.25">
      <c r="A60" s="161"/>
      <c r="B60" s="167"/>
      <c r="C60" s="161"/>
      <c r="D60" s="64" t="s">
        <v>10</v>
      </c>
      <c r="E60" s="104">
        <f t="shared" si="27"/>
        <v>150000</v>
      </c>
      <c r="F60" s="111"/>
      <c r="G60" s="111"/>
      <c r="H60" s="111"/>
      <c r="I60" s="111"/>
      <c r="J60" s="111"/>
      <c r="K60" s="148"/>
      <c r="L60" s="148">
        <v>150000</v>
      </c>
      <c r="M60" s="127"/>
      <c r="N60" s="127"/>
      <c r="O60" s="127"/>
      <c r="P60" s="127"/>
      <c r="Q60" s="111"/>
    </row>
    <row r="61" spans="1:17" ht="18" customHeight="1" x14ac:dyDescent="0.25">
      <c r="A61" s="161"/>
      <c r="B61" s="167"/>
      <c r="C61" s="161"/>
      <c r="D61" s="52" t="s">
        <v>11</v>
      </c>
      <c r="E61" s="105">
        <f t="shared" si="27"/>
        <v>16666.66</v>
      </c>
      <c r="F61" s="106"/>
      <c r="G61" s="106"/>
      <c r="H61" s="106"/>
      <c r="I61" s="106"/>
      <c r="J61" s="106"/>
      <c r="K61" s="151"/>
      <c r="L61" s="151">
        <v>16666.66</v>
      </c>
      <c r="M61" s="126"/>
      <c r="N61" s="126"/>
      <c r="O61" s="126"/>
      <c r="P61" s="126"/>
      <c r="Q61" s="106"/>
    </row>
    <row r="62" spans="1:17" ht="45.75" customHeight="1" x14ac:dyDescent="0.25">
      <c r="A62" s="161"/>
      <c r="B62" s="167"/>
      <c r="C62" s="161"/>
      <c r="D62" s="55" t="s">
        <v>48</v>
      </c>
      <c r="E62" s="113">
        <f t="shared" si="27"/>
        <v>0</v>
      </c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</row>
    <row r="63" spans="1:17" ht="18" customHeight="1" x14ac:dyDescent="0.25">
      <c r="A63" s="161"/>
      <c r="B63" s="167"/>
      <c r="C63" s="161"/>
      <c r="D63" s="55" t="s">
        <v>65</v>
      </c>
      <c r="E63" s="113">
        <f t="shared" si="27"/>
        <v>0</v>
      </c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</row>
    <row r="64" spans="1:17" ht="18" customHeight="1" x14ac:dyDescent="0.25">
      <c r="A64" s="164"/>
      <c r="B64" s="168"/>
      <c r="C64" s="164"/>
      <c r="D64" s="53" t="s">
        <v>66</v>
      </c>
      <c r="E64" s="107">
        <f t="shared" si="27"/>
        <v>0</v>
      </c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ht="21.75" customHeight="1" x14ac:dyDescent="0.25">
      <c r="A65" s="176" t="s">
        <v>71</v>
      </c>
      <c r="B65" s="176" t="s">
        <v>85</v>
      </c>
      <c r="C65" s="176" t="s">
        <v>105</v>
      </c>
      <c r="D65" s="77" t="s">
        <v>35</v>
      </c>
      <c r="E65" s="90">
        <f t="shared" ref="E65:Q65" si="28">E66+E67+E68+E69+E70+E71</f>
        <v>70000</v>
      </c>
      <c r="F65" s="91">
        <f t="shared" si="28"/>
        <v>0</v>
      </c>
      <c r="G65" s="91">
        <f t="shared" si="28"/>
        <v>0</v>
      </c>
      <c r="H65" s="91">
        <f t="shared" si="28"/>
        <v>0</v>
      </c>
      <c r="I65" s="91">
        <f t="shared" si="28"/>
        <v>0</v>
      </c>
      <c r="J65" s="91">
        <f t="shared" si="28"/>
        <v>0</v>
      </c>
      <c r="K65" s="91">
        <f t="shared" si="28"/>
        <v>0</v>
      </c>
      <c r="L65" s="91">
        <f t="shared" si="28"/>
        <v>0</v>
      </c>
      <c r="M65" s="91">
        <f t="shared" si="28"/>
        <v>35000</v>
      </c>
      <c r="N65" s="91">
        <f t="shared" si="28"/>
        <v>0</v>
      </c>
      <c r="O65" s="91">
        <f t="shared" si="28"/>
        <v>35000</v>
      </c>
      <c r="P65" s="91">
        <f t="shared" si="28"/>
        <v>0</v>
      </c>
      <c r="Q65" s="91">
        <f t="shared" si="28"/>
        <v>0</v>
      </c>
    </row>
    <row r="66" spans="1:17" ht="21.75" customHeight="1" x14ac:dyDescent="0.25">
      <c r="A66" s="177"/>
      <c r="B66" s="177"/>
      <c r="C66" s="177"/>
      <c r="D66" s="78" t="s">
        <v>9</v>
      </c>
      <c r="E66" s="92">
        <f>F66+G66+H66+I66+J66+K66+L66+M66+N66+O66+P66+Q66</f>
        <v>0</v>
      </c>
      <c r="F66" s="93">
        <f t="shared" ref="F66:Q66" si="29">F73+F80</f>
        <v>0</v>
      </c>
      <c r="G66" s="93">
        <f t="shared" si="29"/>
        <v>0</v>
      </c>
      <c r="H66" s="93">
        <f t="shared" si="29"/>
        <v>0</v>
      </c>
      <c r="I66" s="93">
        <f t="shared" si="29"/>
        <v>0</v>
      </c>
      <c r="J66" s="93">
        <f t="shared" si="29"/>
        <v>0</v>
      </c>
      <c r="K66" s="93">
        <f t="shared" si="29"/>
        <v>0</v>
      </c>
      <c r="L66" s="93">
        <f t="shared" si="29"/>
        <v>0</v>
      </c>
      <c r="M66" s="93">
        <f t="shared" si="29"/>
        <v>0</v>
      </c>
      <c r="N66" s="93">
        <f t="shared" si="29"/>
        <v>0</v>
      </c>
      <c r="O66" s="93">
        <f t="shared" si="29"/>
        <v>0</v>
      </c>
      <c r="P66" s="93">
        <f t="shared" si="29"/>
        <v>0</v>
      </c>
      <c r="Q66" s="93">
        <f t="shared" si="29"/>
        <v>0</v>
      </c>
    </row>
    <row r="67" spans="1:17" ht="21.75" customHeight="1" x14ac:dyDescent="0.25">
      <c r="A67" s="177"/>
      <c r="B67" s="177"/>
      <c r="C67" s="177"/>
      <c r="D67" s="79" t="s">
        <v>10</v>
      </c>
      <c r="E67" s="94">
        <f>F67+G67+H67+I67+J67+K67+L67+M67+N67+O67+P67+Q67</f>
        <v>0</v>
      </c>
      <c r="F67" s="95">
        <f t="shared" ref="F67:Q67" si="30">F74+F81</f>
        <v>0</v>
      </c>
      <c r="G67" s="95">
        <f t="shared" si="30"/>
        <v>0</v>
      </c>
      <c r="H67" s="95">
        <f t="shared" si="30"/>
        <v>0</v>
      </c>
      <c r="I67" s="95">
        <f t="shared" si="30"/>
        <v>0</v>
      </c>
      <c r="J67" s="95">
        <f t="shared" si="30"/>
        <v>0</v>
      </c>
      <c r="K67" s="95">
        <f t="shared" si="30"/>
        <v>0</v>
      </c>
      <c r="L67" s="95">
        <f t="shared" si="30"/>
        <v>0</v>
      </c>
      <c r="M67" s="95">
        <f t="shared" si="30"/>
        <v>0</v>
      </c>
      <c r="N67" s="95">
        <f t="shared" si="30"/>
        <v>0</v>
      </c>
      <c r="O67" s="95">
        <f t="shared" si="30"/>
        <v>0</v>
      </c>
      <c r="P67" s="95">
        <f t="shared" si="30"/>
        <v>0</v>
      </c>
      <c r="Q67" s="95">
        <f t="shared" si="30"/>
        <v>0</v>
      </c>
    </row>
    <row r="68" spans="1:17" ht="21.75" customHeight="1" x14ac:dyDescent="0.25">
      <c r="A68" s="177"/>
      <c r="B68" s="177"/>
      <c r="C68" s="177"/>
      <c r="D68" s="80" t="s">
        <v>11</v>
      </c>
      <c r="E68" s="96">
        <f>F68+G68+H68+I68+J68+K68+L68+M68+N68+O68+P68+Q68</f>
        <v>70000</v>
      </c>
      <c r="F68" s="84">
        <f t="shared" ref="F68:Q68" si="31">F75+F82</f>
        <v>0</v>
      </c>
      <c r="G68" s="84">
        <f t="shared" si="31"/>
        <v>0</v>
      </c>
      <c r="H68" s="84">
        <f t="shared" si="31"/>
        <v>0</v>
      </c>
      <c r="I68" s="84">
        <f t="shared" si="31"/>
        <v>0</v>
      </c>
      <c r="J68" s="84">
        <f t="shared" si="31"/>
        <v>0</v>
      </c>
      <c r="K68" s="84">
        <f t="shared" si="31"/>
        <v>0</v>
      </c>
      <c r="L68" s="84">
        <f t="shared" si="31"/>
        <v>0</v>
      </c>
      <c r="M68" s="84">
        <f t="shared" si="31"/>
        <v>35000</v>
      </c>
      <c r="N68" s="84">
        <f t="shared" si="31"/>
        <v>0</v>
      </c>
      <c r="O68" s="84">
        <f t="shared" si="31"/>
        <v>35000</v>
      </c>
      <c r="P68" s="84">
        <f t="shared" si="31"/>
        <v>0</v>
      </c>
      <c r="Q68" s="84">
        <f t="shared" si="31"/>
        <v>0</v>
      </c>
    </row>
    <row r="69" spans="1:17" ht="46.15" customHeight="1" x14ac:dyDescent="0.25">
      <c r="A69" s="177"/>
      <c r="B69" s="179"/>
      <c r="C69" s="177"/>
      <c r="D69" s="81" t="s">
        <v>48</v>
      </c>
      <c r="E69" s="92">
        <f t="shared" ref="E69:E71" si="32">F69+G69+H69+I69+J69+K69+L69+M69+N69+O69+P69+Q69</f>
        <v>0</v>
      </c>
      <c r="F69" s="97">
        <f t="shared" ref="F69:Q69" si="33">F76+F83</f>
        <v>0</v>
      </c>
      <c r="G69" s="97">
        <f t="shared" si="33"/>
        <v>0</v>
      </c>
      <c r="H69" s="97">
        <f t="shared" si="33"/>
        <v>0</v>
      </c>
      <c r="I69" s="97">
        <f t="shared" si="33"/>
        <v>0</v>
      </c>
      <c r="J69" s="97">
        <f t="shared" si="33"/>
        <v>0</v>
      </c>
      <c r="K69" s="97">
        <f t="shared" si="33"/>
        <v>0</v>
      </c>
      <c r="L69" s="97">
        <f t="shared" si="33"/>
        <v>0</v>
      </c>
      <c r="M69" s="97">
        <f t="shared" si="33"/>
        <v>0</v>
      </c>
      <c r="N69" s="97">
        <f t="shared" si="33"/>
        <v>0</v>
      </c>
      <c r="O69" s="97">
        <f t="shared" si="33"/>
        <v>0</v>
      </c>
      <c r="P69" s="97">
        <f t="shared" si="33"/>
        <v>0</v>
      </c>
      <c r="Q69" s="97">
        <f t="shared" si="33"/>
        <v>0</v>
      </c>
    </row>
    <row r="70" spans="1:17" ht="19.899999999999999" customHeight="1" x14ac:dyDescent="0.25">
      <c r="A70" s="177"/>
      <c r="B70" s="179"/>
      <c r="C70" s="177"/>
      <c r="D70" s="81" t="s">
        <v>65</v>
      </c>
      <c r="E70" s="92">
        <f t="shared" si="32"/>
        <v>0</v>
      </c>
      <c r="F70" s="97">
        <f t="shared" ref="F70:Q70" si="34">F77+F84</f>
        <v>0</v>
      </c>
      <c r="G70" s="97">
        <f t="shared" si="34"/>
        <v>0</v>
      </c>
      <c r="H70" s="97">
        <f t="shared" si="34"/>
        <v>0</v>
      </c>
      <c r="I70" s="97">
        <f t="shared" si="34"/>
        <v>0</v>
      </c>
      <c r="J70" s="97">
        <f t="shared" si="34"/>
        <v>0</v>
      </c>
      <c r="K70" s="97">
        <f t="shared" si="34"/>
        <v>0</v>
      </c>
      <c r="L70" s="97">
        <f t="shared" si="34"/>
        <v>0</v>
      </c>
      <c r="M70" s="97">
        <f t="shared" si="34"/>
        <v>0</v>
      </c>
      <c r="N70" s="97">
        <f t="shared" si="34"/>
        <v>0</v>
      </c>
      <c r="O70" s="97">
        <f t="shared" si="34"/>
        <v>0</v>
      </c>
      <c r="P70" s="97">
        <f t="shared" si="34"/>
        <v>0</v>
      </c>
      <c r="Q70" s="97">
        <f t="shared" si="34"/>
        <v>0</v>
      </c>
    </row>
    <row r="71" spans="1:17" ht="21.6" customHeight="1" x14ac:dyDescent="0.25">
      <c r="A71" s="178"/>
      <c r="B71" s="180"/>
      <c r="C71" s="177"/>
      <c r="D71" s="82" t="s">
        <v>66</v>
      </c>
      <c r="E71" s="98">
        <f t="shared" si="32"/>
        <v>0</v>
      </c>
      <c r="F71" s="99">
        <f t="shared" ref="F71:P71" si="35">F78+F85</f>
        <v>0</v>
      </c>
      <c r="G71" s="99">
        <f t="shared" si="35"/>
        <v>0</v>
      </c>
      <c r="H71" s="99">
        <f t="shared" si="35"/>
        <v>0</v>
      </c>
      <c r="I71" s="99">
        <f t="shared" si="35"/>
        <v>0</v>
      </c>
      <c r="J71" s="99">
        <f t="shared" si="35"/>
        <v>0</v>
      </c>
      <c r="K71" s="99">
        <f t="shared" si="35"/>
        <v>0</v>
      </c>
      <c r="L71" s="99">
        <f t="shared" si="35"/>
        <v>0</v>
      </c>
      <c r="M71" s="99">
        <f t="shared" si="35"/>
        <v>0</v>
      </c>
      <c r="N71" s="99">
        <f t="shared" si="35"/>
        <v>0</v>
      </c>
      <c r="O71" s="99">
        <f t="shared" si="35"/>
        <v>0</v>
      </c>
      <c r="P71" s="99">
        <f t="shared" si="35"/>
        <v>0</v>
      </c>
      <c r="Q71" s="99">
        <f>Q78+Q85</f>
        <v>0</v>
      </c>
    </row>
    <row r="72" spans="1:17" s="133" customFormat="1" ht="21.6" customHeight="1" x14ac:dyDescent="0.25">
      <c r="A72" s="201" t="s">
        <v>72</v>
      </c>
      <c r="B72" s="204" t="s">
        <v>61</v>
      </c>
      <c r="C72" s="201" t="s">
        <v>109</v>
      </c>
      <c r="D72" s="131" t="s">
        <v>35</v>
      </c>
      <c r="E72" s="132">
        <f>E73+E74+E75+E76+E77+E78</f>
        <v>0</v>
      </c>
      <c r="F72" s="130">
        <f>F73+F74+F75+F76+F77+F78</f>
        <v>0</v>
      </c>
      <c r="G72" s="130">
        <f t="shared" ref="G72:P72" si="36">G73+G74+G75+G76+G77+G78</f>
        <v>0</v>
      </c>
      <c r="H72" s="130">
        <f t="shared" si="36"/>
        <v>0</v>
      </c>
      <c r="I72" s="130">
        <f t="shared" si="36"/>
        <v>0</v>
      </c>
      <c r="J72" s="130">
        <f t="shared" si="36"/>
        <v>0</v>
      </c>
      <c r="K72" s="130">
        <f t="shared" si="36"/>
        <v>0</v>
      </c>
      <c r="L72" s="130">
        <f t="shared" si="36"/>
        <v>0</v>
      </c>
      <c r="M72" s="130">
        <f t="shared" si="36"/>
        <v>0</v>
      </c>
      <c r="N72" s="130">
        <f t="shared" si="36"/>
        <v>0</v>
      </c>
      <c r="O72" s="130">
        <f t="shared" si="36"/>
        <v>0</v>
      </c>
      <c r="P72" s="130">
        <f t="shared" si="36"/>
        <v>0</v>
      </c>
      <c r="Q72" s="130">
        <f>Q73+Q74+Q75+Q76+Q77+Q78</f>
        <v>0</v>
      </c>
    </row>
    <row r="73" spans="1:17" s="133" customFormat="1" ht="25.5" customHeight="1" x14ac:dyDescent="0.25">
      <c r="A73" s="202"/>
      <c r="B73" s="205"/>
      <c r="C73" s="202"/>
      <c r="D73" s="134" t="s">
        <v>9</v>
      </c>
      <c r="E73" s="135">
        <f>F73+G73+H73+I73+J73+K73+L73+M73+N73+O73+P73+Q73</f>
        <v>0</v>
      </c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</row>
    <row r="74" spans="1:17" s="133" customFormat="1" ht="19.899999999999999" customHeight="1" x14ac:dyDescent="0.25">
      <c r="A74" s="202"/>
      <c r="B74" s="205"/>
      <c r="C74" s="202"/>
      <c r="D74" s="136" t="s">
        <v>10</v>
      </c>
      <c r="E74" s="137">
        <f>F74+G74+H74+I74+J74+K74+L74+M74+N74+O74+P74+Q74</f>
        <v>0</v>
      </c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</row>
    <row r="75" spans="1:17" s="133" customFormat="1" ht="25.5" customHeight="1" x14ac:dyDescent="0.25">
      <c r="A75" s="202"/>
      <c r="B75" s="205"/>
      <c r="C75" s="202"/>
      <c r="D75" s="138" t="s">
        <v>11</v>
      </c>
      <c r="E75" s="128">
        <f t="shared" ref="E75:E78" si="37">F75+G75+H75+I75+J75+K75+L75+M75+N75+O75+P75+Q75</f>
        <v>0</v>
      </c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</row>
    <row r="76" spans="1:17" s="133" customFormat="1" ht="46.15" customHeight="1" x14ac:dyDescent="0.25">
      <c r="A76" s="202"/>
      <c r="B76" s="205"/>
      <c r="C76" s="202"/>
      <c r="D76" s="139" t="s">
        <v>48</v>
      </c>
      <c r="E76" s="135">
        <f t="shared" si="37"/>
        <v>0</v>
      </c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</row>
    <row r="77" spans="1:17" s="133" customFormat="1" ht="17.45" customHeight="1" x14ac:dyDescent="0.25">
      <c r="A77" s="202"/>
      <c r="B77" s="205"/>
      <c r="C77" s="202"/>
      <c r="D77" s="139" t="s">
        <v>65</v>
      </c>
      <c r="E77" s="135">
        <f t="shared" si="37"/>
        <v>0</v>
      </c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</row>
    <row r="78" spans="1:17" s="133" customFormat="1" ht="18" customHeight="1" x14ac:dyDescent="0.25">
      <c r="A78" s="203"/>
      <c r="B78" s="206"/>
      <c r="C78" s="203"/>
      <c r="D78" s="140" t="s">
        <v>66</v>
      </c>
      <c r="E78" s="141">
        <f t="shared" si="37"/>
        <v>0</v>
      </c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</row>
    <row r="79" spans="1:17" ht="25.5" customHeight="1" x14ac:dyDescent="0.25">
      <c r="A79" s="201" t="s">
        <v>73</v>
      </c>
      <c r="B79" s="166" t="s">
        <v>62</v>
      </c>
      <c r="C79" s="160" t="s">
        <v>110</v>
      </c>
      <c r="D79" s="9" t="s">
        <v>35</v>
      </c>
      <c r="E79" s="100">
        <f>E80+E81+E82+E83+E84+E85</f>
        <v>70000</v>
      </c>
      <c r="F79" s="109">
        <f>F80+F81+F82+F83+F84+F85</f>
        <v>0</v>
      </c>
      <c r="G79" s="109">
        <f t="shared" ref="G79:Q79" si="38">G80+G81+G82+G83+G84+G85</f>
        <v>0</v>
      </c>
      <c r="H79" s="109">
        <f t="shared" si="38"/>
        <v>0</v>
      </c>
      <c r="I79" s="109">
        <f t="shared" si="38"/>
        <v>0</v>
      </c>
      <c r="J79" s="109">
        <f t="shared" si="38"/>
        <v>0</v>
      </c>
      <c r="K79" s="109">
        <f t="shared" si="38"/>
        <v>0</v>
      </c>
      <c r="L79" s="109">
        <f t="shared" si="38"/>
        <v>0</v>
      </c>
      <c r="M79" s="109">
        <f>M80+M81+M82+M83+M84+M85</f>
        <v>35000</v>
      </c>
      <c r="N79" s="109">
        <f t="shared" si="38"/>
        <v>0</v>
      </c>
      <c r="O79" s="109">
        <f t="shared" si="38"/>
        <v>35000</v>
      </c>
      <c r="P79" s="109">
        <f t="shared" si="38"/>
        <v>0</v>
      </c>
      <c r="Q79" s="109">
        <f t="shared" si="38"/>
        <v>0</v>
      </c>
    </row>
    <row r="80" spans="1:17" ht="25.5" customHeight="1" x14ac:dyDescent="0.25">
      <c r="A80" s="202"/>
      <c r="B80" s="167"/>
      <c r="C80" s="161"/>
      <c r="D80" s="56" t="s">
        <v>9</v>
      </c>
      <c r="E80" s="102">
        <f>F80+G80+H80+I80+J80+K80+L80+M80+N80+O80+P80+Q80</f>
        <v>0</v>
      </c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</row>
    <row r="81" spans="1:17" ht="19.899999999999999" customHeight="1" x14ac:dyDescent="0.25">
      <c r="A81" s="202"/>
      <c r="B81" s="167"/>
      <c r="C81" s="161"/>
      <c r="D81" s="64" t="s">
        <v>10</v>
      </c>
      <c r="E81" s="104">
        <f>F81+G81+H81+I81+J81+K81+L81+M81+N81+O81+P81+Q81</f>
        <v>0</v>
      </c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</row>
    <row r="82" spans="1:17" ht="25.5" customHeight="1" x14ac:dyDescent="0.25">
      <c r="A82" s="202"/>
      <c r="B82" s="167"/>
      <c r="C82" s="161"/>
      <c r="D82" s="63" t="s">
        <v>11</v>
      </c>
      <c r="E82" s="105">
        <f t="shared" ref="E82:E85" si="39">F82+G82+H82+I82+J82+K82+L82+M82+N82+O82+P82+Q82</f>
        <v>70000</v>
      </c>
      <c r="F82" s="106"/>
      <c r="G82" s="106"/>
      <c r="H82" s="106"/>
      <c r="I82" s="106"/>
      <c r="J82" s="106"/>
      <c r="K82" s="106"/>
      <c r="L82" s="151"/>
      <c r="M82" s="151">
        <v>35000</v>
      </c>
      <c r="N82" s="106"/>
      <c r="O82" s="151">
        <v>35000</v>
      </c>
      <c r="P82" s="106"/>
      <c r="Q82" s="106"/>
    </row>
    <row r="83" spans="1:17" ht="44.45" customHeight="1" x14ac:dyDescent="0.25">
      <c r="A83" s="202"/>
      <c r="B83" s="167"/>
      <c r="C83" s="161"/>
      <c r="D83" s="55" t="s">
        <v>48</v>
      </c>
      <c r="E83" s="102">
        <f t="shared" si="39"/>
        <v>0</v>
      </c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</row>
    <row r="84" spans="1:17" ht="16.899999999999999" customHeight="1" x14ac:dyDescent="0.25">
      <c r="A84" s="202"/>
      <c r="B84" s="167"/>
      <c r="C84" s="161"/>
      <c r="D84" s="55" t="s">
        <v>65</v>
      </c>
      <c r="E84" s="102">
        <f t="shared" si="39"/>
        <v>0</v>
      </c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</row>
    <row r="85" spans="1:17" ht="15.6" customHeight="1" x14ac:dyDescent="0.25">
      <c r="A85" s="203"/>
      <c r="B85" s="168"/>
      <c r="C85" s="164"/>
      <c r="D85" s="53" t="s">
        <v>66</v>
      </c>
      <c r="E85" s="107">
        <f t="shared" si="39"/>
        <v>0</v>
      </c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 ht="24.75" customHeight="1" x14ac:dyDescent="0.25">
      <c r="A86" s="176" t="s">
        <v>76</v>
      </c>
      <c r="B86" s="176" t="s">
        <v>99</v>
      </c>
      <c r="C86" s="176" t="s">
        <v>105</v>
      </c>
      <c r="D86" s="77" t="s">
        <v>35</v>
      </c>
      <c r="E86" s="91">
        <f>E87+E88+E89+E90+E91+E92</f>
        <v>0</v>
      </c>
      <c r="F86" s="91">
        <f>F87+F88+F89+F90+F91+F92</f>
        <v>0</v>
      </c>
      <c r="G86" s="91">
        <f t="shared" ref="G86:Q86" si="40">G87+G88+G89+G90+G91+G92</f>
        <v>0</v>
      </c>
      <c r="H86" s="91">
        <f t="shared" si="40"/>
        <v>0</v>
      </c>
      <c r="I86" s="91">
        <f t="shared" si="40"/>
        <v>0</v>
      </c>
      <c r="J86" s="91">
        <f t="shared" si="40"/>
        <v>0</v>
      </c>
      <c r="K86" s="91">
        <f t="shared" si="40"/>
        <v>0</v>
      </c>
      <c r="L86" s="91">
        <f>L87+L88+L89+L90+L91+L92</f>
        <v>0</v>
      </c>
      <c r="M86" s="91">
        <f t="shared" si="40"/>
        <v>0</v>
      </c>
      <c r="N86" s="91">
        <f t="shared" si="40"/>
        <v>0</v>
      </c>
      <c r="O86" s="91">
        <f t="shared" si="40"/>
        <v>0</v>
      </c>
      <c r="P86" s="91">
        <f t="shared" si="40"/>
        <v>0</v>
      </c>
      <c r="Q86" s="91">
        <f t="shared" si="40"/>
        <v>0</v>
      </c>
    </row>
    <row r="87" spans="1:17" ht="24.75" customHeight="1" x14ac:dyDescent="0.25">
      <c r="A87" s="177"/>
      <c r="B87" s="177"/>
      <c r="C87" s="177"/>
      <c r="D87" s="78" t="s">
        <v>9</v>
      </c>
      <c r="E87" s="93">
        <f>SUM(F87:Q87)</f>
        <v>0</v>
      </c>
      <c r="F87" s="91">
        <f>F94+F101+F122+F129</f>
        <v>0</v>
      </c>
      <c r="G87" s="93">
        <f t="shared" ref="G87:Q87" si="41">G94+G101+G122+G129</f>
        <v>0</v>
      </c>
      <c r="H87" s="93">
        <f t="shared" si="41"/>
        <v>0</v>
      </c>
      <c r="I87" s="93">
        <f t="shared" si="41"/>
        <v>0</v>
      </c>
      <c r="J87" s="93">
        <f t="shared" si="41"/>
        <v>0</v>
      </c>
      <c r="K87" s="93">
        <f t="shared" si="41"/>
        <v>0</v>
      </c>
      <c r="L87" s="93">
        <f t="shared" si="41"/>
        <v>0</v>
      </c>
      <c r="M87" s="93">
        <f t="shared" si="41"/>
        <v>0</v>
      </c>
      <c r="N87" s="93">
        <f t="shared" si="41"/>
        <v>0</v>
      </c>
      <c r="O87" s="93">
        <f t="shared" si="41"/>
        <v>0</v>
      </c>
      <c r="P87" s="93">
        <f t="shared" si="41"/>
        <v>0</v>
      </c>
      <c r="Q87" s="93">
        <f t="shared" si="41"/>
        <v>0</v>
      </c>
    </row>
    <row r="88" spans="1:17" ht="21.6" customHeight="1" x14ac:dyDescent="0.25">
      <c r="A88" s="177"/>
      <c r="B88" s="177"/>
      <c r="C88" s="177"/>
      <c r="D88" s="79" t="s">
        <v>10</v>
      </c>
      <c r="E88" s="95">
        <f>F88+G88+H88+I88+J88+K88+L88+M88+N88+O88+P88+Q88</f>
        <v>0</v>
      </c>
      <c r="F88" s="95">
        <f>F95+F102+F123+F130</f>
        <v>0</v>
      </c>
      <c r="G88" s="95">
        <f t="shared" ref="G88:Q88" si="42">G95+G102+G123+G130</f>
        <v>0</v>
      </c>
      <c r="H88" s="95">
        <f t="shared" si="42"/>
        <v>0</v>
      </c>
      <c r="I88" s="95">
        <f t="shared" si="42"/>
        <v>0</v>
      </c>
      <c r="J88" s="95">
        <f t="shared" si="42"/>
        <v>0</v>
      </c>
      <c r="K88" s="95">
        <f t="shared" si="42"/>
        <v>0</v>
      </c>
      <c r="L88" s="95">
        <f t="shared" si="42"/>
        <v>0</v>
      </c>
      <c r="M88" s="95">
        <f t="shared" si="42"/>
        <v>0</v>
      </c>
      <c r="N88" s="95">
        <f t="shared" si="42"/>
        <v>0</v>
      </c>
      <c r="O88" s="95">
        <f t="shared" si="42"/>
        <v>0</v>
      </c>
      <c r="P88" s="95">
        <f t="shared" si="42"/>
        <v>0</v>
      </c>
      <c r="Q88" s="95">
        <f t="shared" si="42"/>
        <v>0</v>
      </c>
    </row>
    <row r="89" spans="1:17" ht="21.6" customHeight="1" x14ac:dyDescent="0.25">
      <c r="A89" s="177"/>
      <c r="B89" s="177"/>
      <c r="C89" s="177"/>
      <c r="D89" s="83" t="s">
        <v>11</v>
      </c>
      <c r="E89" s="84">
        <f>F89+G89+H89+I89+J89+K89+L89+M89+N89+O89+P89+Q89</f>
        <v>0</v>
      </c>
      <c r="F89" s="84">
        <f>F96+F103+F110+F117+F124+F131</f>
        <v>0</v>
      </c>
      <c r="G89" s="84">
        <f t="shared" ref="G89:Q89" si="43">G96+G103+G110+G117+G124+G131</f>
        <v>0</v>
      </c>
      <c r="H89" s="84">
        <f t="shared" si="43"/>
        <v>0</v>
      </c>
      <c r="I89" s="84">
        <f t="shared" si="43"/>
        <v>0</v>
      </c>
      <c r="J89" s="84">
        <f t="shared" si="43"/>
        <v>0</v>
      </c>
      <c r="K89" s="84">
        <f t="shared" si="43"/>
        <v>0</v>
      </c>
      <c r="L89" s="84">
        <f t="shared" si="43"/>
        <v>0</v>
      </c>
      <c r="M89" s="84">
        <f t="shared" si="43"/>
        <v>0</v>
      </c>
      <c r="N89" s="84">
        <f t="shared" si="43"/>
        <v>0</v>
      </c>
      <c r="O89" s="84">
        <f t="shared" si="43"/>
        <v>0</v>
      </c>
      <c r="P89" s="84">
        <f t="shared" si="43"/>
        <v>0</v>
      </c>
      <c r="Q89" s="84">
        <f t="shared" si="43"/>
        <v>0</v>
      </c>
    </row>
    <row r="90" spans="1:17" ht="46.9" customHeight="1" x14ac:dyDescent="0.25">
      <c r="A90" s="177"/>
      <c r="B90" s="177"/>
      <c r="C90" s="177"/>
      <c r="D90" s="81" t="s">
        <v>48</v>
      </c>
      <c r="E90" s="97">
        <f>F90+G90+H90+I90+J90+K90+L90+M90+N90+O90+P90+Q90</f>
        <v>0</v>
      </c>
      <c r="F90" s="97">
        <f>F97+F104+F125+F132</f>
        <v>0</v>
      </c>
      <c r="G90" s="97">
        <f t="shared" ref="G90:Q90" si="44">G97+G104+G125+G132</f>
        <v>0</v>
      </c>
      <c r="H90" s="97">
        <f t="shared" si="44"/>
        <v>0</v>
      </c>
      <c r="I90" s="97">
        <f t="shared" si="44"/>
        <v>0</v>
      </c>
      <c r="J90" s="97">
        <f t="shared" si="44"/>
        <v>0</v>
      </c>
      <c r="K90" s="97">
        <f t="shared" si="44"/>
        <v>0</v>
      </c>
      <c r="L90" s="97">
        <f t="shared" si="44"/>
        <v>0</v>
      </c>
      <c r="M90" s="97">
        <f t="shared" si="44"/>
        <v>0</v>
      </c>
      <c r="N90" s="97">
        <f t="shared" si="44"/>
        <v>0</v>
      </c>
      <c r="O90" s="97">
        <f t="shared" si="44"/>
        <v>0</v>
      </c>
      <c r="P90" s="97">
        <f t="shared" si="44"/>
        <v>0</v>
      </c>
      <c r="Q90" s="97">
        <f t="shared" si="44"/>
        <v>0</v>
      </c>
    </row>
    <row r="91" spans="1:17" ht="18" customHeight="1" x14ac:dyDescent="0.25">
      <c r="A91" s="177"/>
      <c r="B91" s="177"/>
      <c r="C91" s="177"/>
      <c r="D91" s="81" t="s">
        <v>65</v>
      </c>
      <c r="E91" s="97">
        <f>F91+G91+H91+I91+J91+K91+L91+M91+N91+O91+P91+Q91</f>
        <v>0</v>
      </c>
      <c r="F91" s="97">
        <f>F98+F105+F126+F133</f>
        <v>0</v>
      </c>
      <c r="G91" s="97">
        <f t="shared" ref="G91:Q91" si="45">G98+G105+G126+G133</f>
        <v>0</v>
      </c>
      <c r="H91" s="97">
        <f t="shared" si="45"/>
        <v>0</v>
      </c>
      <c r="I91" s="97">
        <f t="shared" si="45"/>
        <v>0</v>
      </c>
      <c r="J91" s="97">
        <f t="shared" si="45"/>
        <v>0</v>
      </c>
      <c r="K91" s="97">
        <f t="shared" si="45"/>
        <v>0</v>
      </c>
      <c r="L91" s="97">
        <f t="shared" si="45"/>
        <v>0</v>
      </c>
      <c r="M91" s="97">
        <f t="shared" si="45"/>
        <v>0</v>
      </c>
      <c r="N91" s="97">
        <f t="shared" si="45"/>
        <v>0</v>
      </c>
      <c r="O91" s="97">
        <f t="shared" si="45"/>
        <v>0</v>
      </c>
      <c r="P91" s="97">
        <f t="shared" si="45"/>
        <v>0</v>
      </c>
      <c r="Q91" s="97">
        <f t="shared" si="45"/>
        <v>0</v>
      </c>
    </row>
    <row r="92" spans="1:17" ht="16.899999999999999" customHeight="1" x14ac:dyDescent="0.25">
      <c r="A92" s="178"/>
      <c r="B92" s="178"/>
      <c r="C92" s="177"/>
      <c r="D92" s="82" t="s">
        <v>66</v>
      </c>
      <c r="E92" s="99">
        <f>F92+G92+H92+I92+J92+K92+L92+M92+N92+O92+P92+Q92</f>
        <v>0</v>
      </c>
      <c r="F92" s="99">
        <f>F99+F106+F127+F133</f>
        <v>0</v>
      </c>
      <c r="G92" s="99">
        <f t="shared" ref="G92:Q92" si="46">G99+G106+G127+G133</f>
        <v>0</v>
      </c>
      <c r="H92" s="99">
        <f t="shared" si="46"/>
        <v>0</v>
      </c>
      <c r="I92" s="99">
        <f t="shared" si="46"/>
        <v>0</v>
      </c>
      <c r="J92" s="99">
        <f t="shared" si="46"/>
        <v>0</v>
      </c>
      <c r="K92" s="99">
        <f t="shared" si="46"/>
        <v>0</v>
      </c>
      <c r="L92" s="99">
        <f t="shared" si="46"/>
        <v>0</v>
      </c>
      <c r="M92" s="99">
        <f t="shared" si="46"/>
        <v>0</v>
      </c>
      <c r="N92" s="99">
        <f t="shared" si="46"/>
        <v>0</v>
      </c>
      <c r="O92" s="99">
        <f>O99+O106+O127+O134</f>
        <v>0</v>
      </c>
      <c r="P92" s="99">
        <f t="shared" si="46"/>
        <v>0</v>
      </c>
      <c r="Q92" s="99">
        <f t="shared" si="46"/>
        <v>0</v>
      </c>
    </row>
    <row r="93" spans="1:17" ht="18" customHeight="1" x14ac:dyDescent="0.25">
      <c r="A93" s="160" t="s">
        <v>77</v>
      </c>
      <c r="B93" s="166" t="s">
        <v>67</v>
      </c>
      <c r="C93" s="160" t="s">
        <v>111</v>
      </c>
      <c r="D93" s="9" t="s">
        <v>35</v>
      </c>
      <c r="E93" s="112">
        <f>E94+E95+E96+E99</f>
        <v>0</v>
      </c>
      <c r="F93" s="109">
        <f>F94+F95+F96+F99</f>
        <v>0</v>
      </c>
      <c r="G93" s="109">
        <f t="shared" ref="G93:Q93" si="47">G94+G95+G96+G99</f>
        <v>0</v>
      </c>
      <c r="H93" s="109">
        <f t="shared" si="47"/>
        <v>0</v>
      </c>
      <c r="I93" s="109">
        <f t="shared" si="47"/>
        <v>0</v>
      </c>
      <c r="J93" s="109">
        <f t="shared" si="47"/>
        <v>0</v>
      </c>
      <c r="K93" s="109">
        <f t="shared" si="47"/>
        <v>0</v>
      </c>
      <c r="L93" s="109">
        <f t="shared" si="47"/>
        <v>0</v>
      </c>
      <c r="M93" s="109">
        <f t="shared" si="47"/>
        <v>0</v>
      </c>
      <c r="N93" s="109">
        <f t="shared" si="47"/>
        <v>0</v>
      </c>
      <c r="O93" s="109">
        <f t="shared" si="47"/>
        <v>0</v>
      </c>
      <c r="P93" s="109">
        <f t="shared" si="47"/>
        <v>0</v>
      </c>
      <c r="Q93" s="109">
        <f t="shared" si="47"/>
        <v>0</v>
      </c>
    </row>
    <row r="94" spans="1:17" ht="18" customHeight="1" x14ac:dyDescent="0.25">
      <c r="A94" s="161"/>
      <c r="B94" s="167"/>
      <c r="C94" s="161"/>
      <c r="D94" s="56" t="s">
        <v>9</v>
      </c>
      <c r="E94" s="113">
        <f>F94+G94+H94+I94+J94+K94+L94+M94+N94+O94+P94+Q94</f>
        <v>0</v>
      </c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ht="18" customHeight="1" x14ac:dyDescent="0.25">
      <c r="A95" s="161"/>
      <c r="B95" s="167"/>
      <c r="C95" s="161"/>
      <c r="D95" s="64" t="s">
        <v>10</v>
      </c>
      <c r="E95" s="104">
        <f t="shared" ref="E95:E99" si="48">F95+G95+H95+I95+J95+K95+L95+M95+N95+O95+P95+Q95</f>
        <v>0</v>
      </c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1:17" ht="18" customHeight="1" x14ac:dyDescent="0.25">
      <c r="A96" s="161"/>
      <c r="B96" s="167"/>
      <c r="C96" s="161"/>
      <c r="D96" s="52" t="s">
        <v>11</v>
      </c>
      <c r="E96" s="105">
        <f t="shared" si="48"/>
        <v>0</v>
      </c>
      <c r="F96" s="103"/>
      <c r="G96" s="103"/>
      <c r="H96" s="103"/>
      <c r="I96" s="126"/>
      <c r="J96" s="126"/>
      <c r="K96" s="108"/>
      <c r="L96" s="126"/>
      <c r="M96" s="126"/>
      <c r="N96" s="126"/>
      <c r="O96" s="106"/>
      <c r="P96" s="103"/>
      <c r="Q96" s="106"/>
    </row>
    <row r="97" spans="1:17" ht="45" x14ac:dyDescent="0.25">
      <c r="A97" s="161"/>
      <c r="B97" s="167"/>
      <c r="C97" s="161"/>
      <c r="D97" s="55" t="s">
        <v>48</v>
      </c>
      <c r="E97" s="113">
        <f t="shared" si="48"/>
        <v>0</v>
      </c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1:17" ht="18" customHeight="1" x14ac:dyDescent="0.25">
      <c r="A98" s="161"/>
      <c r="B98" s="167"/>
      <c r="C98" s="161"/>
      <c r="D98" s="55" t="s">
        <v>65</v>
      </c>
      <c r="E98" s="113">
        <f t="shared" si="48"/>
        <v>0</v>
      </c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ht="18" customHeight="1" x14ac:dyDescent="0.25">
      <c r="A99" s="164"/>
      <c r="B99" s="168"/>
      <c r="C99" s="164"/>
      <c r="D99" s="53" t="s">
        <v>66</v>
      </c>
      <c r="E99" s="107">
        <f t="shared" si="48"/>
        <v>0</v>
      </c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ht="18" customHeight="1" x14ac:dyDescent="0.25">
      <c r="A100" s="68"/>
      <c r="B100" s="166" t="s">
        <v>93</v>
      </c>
      <c r="C100" s="160" t="s">
        <v>112</v>
      </c>
      <c r="D100" s="9" t="s">
        <v>35</v>
      </c>
      <c r="E100" s="112">
        <f>E101+E102+E103+E106</f>
        <v>0</v>
      </c>
      <c r="F100" s="109">
        <f>F101+F102+F103+F106</f>
        <v>0</v>
      </c>
      <c r="G100" s="109">
        <f t="shared" ref="G100:Q100" si="49">G101+G102+G103+G106</f>
        <v>0</v>
      </c>
      <c r="H100" s="109">
        <f t="shared" si="49"/>
        <v>0</v>
      </c>
      <c r="I100" s="109">
        <f t="shared" si="49"/>
        <v>0</v>
      </c>
      <c r="J100" s="109">
        <f t="shared" si="49"/>
        <v>0</v>
      </c>
      <c r="K100" s="109">
        <f t="shared" si="49"/>
        <v>0</v>
      </c>
      <c r="L100" s="109">
        <f t="shared" si="49"/>
        <v>0</v>
      </c>
      <c r="M100" s="109">
        <f t="shared" si="49"/>
        <v>0</v>
      </c>
      <c r="N100" s="109">
        <f t="shared" si="49"/>
        <v>0</v>
      </c>
      <c r="O100" s="109">
        <f t="shared" si="49"/>
        <v>0</v>
      </c>
      <c r="P100" s="109">
        <f t="shared" si="49"/>
        <v>0</v>
      </c>
      <c r="Q100" s="109">
        <f t="shared" si="49"/>
        <v>0</v>
      </c>
    </row>
    <row r="101" spans="1:17" ht="18" customHeight="1" x14ac:dyDescent="0.25">
      <c r="A101" s="68"/>
      <c r="B101" s="167"/>
      <c r="C101" s="161"/>
      <c r="D101" s="56" t="s">
        <v>9</v>
      </c>
      <c r="E101" s="113">
        <f>F101+G101+H101+I101+J101+K101+L101+M101+N101+O101+P101+Q101</f>
        <v>0</v>
      </c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ht="18" customHeight="1" x14ac:dyDescent="0.25">
      <c r="A102" s="68"/>
      <c r="B102" s="167"/>
      <c r="C102" s="161"/>
      <c r="D102" s="64" t="s">
        <v>10</v>
      </c>
      <c r="E102" s="104">
        <f t="shared" ref="E102:E106" si="50">F102+G102+H102+I102+J102+K102+L102+M102+N102+O102+P102+Q102</f>
        <v>0</v>
      </c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1:17" ht="18" customHeight="1" x14ac:dyDescent="0.25">
      <c r="A103" s="68"/>
      <c r="B103" s="167"/>
      <c r="C103" s="161"/>
      <c r="D103" s="52" t="s">
        <v>11</v>
      </c>
      <c r="E103" s="105">
        <f t="shared" si="50"/>
        <v>0</v>
      </c>
      <c r="F103" s="103"/>
      <c r="G103" s="103"/>
      <c r="H103" s="103"/>
      <c r="I103" s="103"/>
      <c r="J103" s="106"/>
      <c r="K103" s="106"/>
      <c r="L103" s="126"/>
      <c r="M103" s="126"/>
      <c r="N103" s="126"/>
      <c r="O103" s="126"/>
      <c r="P103" s="106"/>
      <c r="Q103" s="106"/>
    </row>
    <row r="104" spans="1:17" ht="45" x14ac:dyDescent="0.25">
      <c r="A104" s="68" t="s">
        <v>78</v>
      </c>
      <c r="B104" s="167"/>
      <c r="C104" s="161"/>
      <c r="D104" s="55" t="s">
        <v>48</v>
      </c>
      <c r="E104" s="113">
        <f t="shared" si="50"/>
        <v>0</v>
      </c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1:17" ht="18" customHeight="1" x14ac:dyDescent="0.25">
      <c r="A105" s="68"/>
      <c r="B105" s="167"/>
      <c r="C105" s="161"/>
      <c r="D105" s="55" t="s">
        <v>65</v>
      </c>
      <c r="E105" s="113">
        <f t="shared" si="50"/>
        <v>0</v>
      </c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1:17" ht="18" customHeight="1" x14ac:dyDescent="0.25">
      <c r="A106" s="68"/>
      <c r="B106" s="168"/>
      <c r="C106" s="164"/>
      <c r="D106" s="53" t="s">
        <v>66</v>
      </c>
      <c r="E106" s="107">
        <f t="shared" si="50"/>
        <v>0</v>
      </c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1:17" ht="18" customHeight="1" x14ac:dyDescent="0.25">
      <c r="A107" s="160" t="s">
        <v>79</v>
      </c>
      <c r="B107" s="166" t="s">
        <v>94</v>
      </c>
      <c r="C107" s="160" t="s">
        <v>108</v>
      </c>
      <c r="D107" s="9" t="s">
        <v>35</v>
      </c>
      <c r="E107" s="112">
        <f>E108+E109+E110+E113</f>
        <v>0</v>
      </c>
      <c r="F107" s="109">
        <f>F108+F109+F110+F113</f>
        <v>0</v>
      </c>
      <c r="G107" s="109">
        <f t="shared" ref="G107:Q107" si="51">G108+G109+G110+G113</f>
        <v>0</v>
      </c>
      <c r="H107" s="109">
        <f t="shared" si="51"/>
        <v>0</v>
      </c>
      <c r="I107" s="109">
        <f t="shared" si="51"/>
        <v>0</v>
      </c>
      <c r="J107" s="109">
        <f t="shared" si="51"/>
        <v>0</v>
      </c>
      <c r="K107" s="109">
        <f t="shared" si="51"/>
        <v>0</v>
      </c>
      <c r="L107" s="109">
        <f t="shared" si="51"/>
        <v>0</v>
      </c>
      <c r="M107" s="109">
        <f t="shared" si="51"/>
        <v>0</v>
      </c>
      <c r="N107" s="109">
        <f t="shared" si="51"/>
        <v>0</v>
      </c>
      <c r="O107" s="109">
        <f t="shared" si="51"/>
        <v>0</v>
      </c>
      <c r="P107" s="109">
        <f t="shared" si="51"/>
        <v>0</v>
      </c>
      <c r="Q107" s="109">
        <f t="shared" si="51"/>
        <v>0</v>
      </c>
    </row>
    <row r="108" spans="1:17" ht="18" customHeight="1" x14ac:dyDescent="0.25">
      <c r="A108" s="161"/>
      <c r="B108" s="167"/>
      <c r="C108" s="161"/>
      <c r="D108" s="56" t="s">
        <v>9</v>
      </c>
      <c r="E108" s="113">
        <f>F108+G108+H108+I108+J108+K108+L108+M108+N108+O108+P108+Q108</f>
        <v>0</v>
      </c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1:17" ht="18" customHeight="1" x14ac:dyDescent="0.25">
      <c r="A109" s="161"/>
      <c r="B109" s="167"/>
      <c r="C109" s="161"/>
      <c r="D109" s="64" t="s">
        <v>10</v>
      </c>
      <c r="E109" s="113">
        <f t="shared" ref="E109:E113" si="52">F109+G109+H109+I109+J109+K109+L109+M109+N109+O109+P109+Q109</f>
        <v>0</v>
      </c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1:17" ht="18" customHeight="1" x14ac:dyDescent="0.25">
      <c r="A110" s="161"/>
      <c r="B110" s="167"/>
      <c r="C110" s="161"/>
      <c r="D110" s="52" t="s">
        <v>11</v>
      </c>
      <c r="E110" s="105">
        <f t="shared" si="52"/>
        <v>0</v>
      </c>
      <c r="F110" s="103"/>
      <c r="G110" s="103"/>
      <c r="H110" s="103"/>
      <c r="I110" s="103"/>
      <c r="J110" s="103"/>
      <c r="K110" s="103"/>
      <c r="L110" s="105"/>
      <c r="M110" s="103"/>
      <c r="N110" s="126"/>
      <c r="O110" s="103"/>
      <c r="P110" s="103"/>
      <c r="Q110" s="103"/>
    </row>
    <row r="111" spans="1:17" ht="45" x14ac:dyDescent="0.25">
      <c r="A111" s="161"/>
      <c r="B111" s="167"/>
      <c r="C111" s="161"/>
      <c r="D111" s="55" t="s">
        <v>48</v>
      </c>
      <c r="E111" s="113">
        <f t="shared" si="52"/>
        <v>0</v>
      </c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1:17" ht="18" customHeight="1" x14ac:dyDescent="0.25">
      <c r="A112" s="161"/>
      <c r="B112" s="167"/>
      <c r="C112" s="161"/>
      <c r="D112" s="55" t="s">
        <v>65</v>
      </c>
      <c r="E112" s="113">
        <f t="shared" si="52"/>
        <v>0</v>
      </c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1:17" ht="18" customHeight="1" x14ac:dyDescent="0.25">
      <c r="A113" s="164"/>
      <c r="B113" s="168"/>
      <c r="C113" s="164"/>
      <c r="D113" s="53" t="s">
        <v>66</v>
      </c>
      <c r="E113" s="113">
        <f t="shared" si="52"/>
        <v>0</v>
      </c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1:17" ht="18" customHeight="1" x14ac:dyDescent="0.25">
      <c r="A114" s="160" t="s">
        <v>80</v>
      </c>
      <c r="B114" s="166" t="s">
        <v>96</v>
      </c>
      <c r="C114" s="160" t="s">
        <v>108</v>
      </c>
      <c r="D114" s="9" t="s">
        <v>35</v>
      </c>
      <c r="E114" s="112">
        <f>E115+E116+E117+E120</f>
        <v>0</v>
      </c>
      <c r="F114" s="109">
        <f>F115+F116+F117+F120</f>
        <v>0</v>
      </c>
      <c r="G114" s="109">
        <f t="shared" ref="G114:Q114" si="53">G115+G116+G117+G120</f>
        <v>0</v>
      </c>
      <c r="H114" s="109">
        <f t="shared" si="53"/>
        <v>0</v>
      </c>
      <c r="I114" s="109">
        <f t="shared" si="53"/>
        <v>0</v>
      </c>
      <c r="J114" s="109">
        <f t="shared" si="53"/>
        <v>0</v>
      </c>
      <c r="K114" s="109">
        <f t="shared" si="53"/>
        <v>0</v>
      </c>
      <c r="L114" s="109">
        <f t="shared" si="53"/>
        <v>0</v>
      </c>
      <c r="M114" s="109">
        <f t="shared" si="53"/>
        <v>0</v>
      </c>
      <c r="N114" s="109">
        <f t="shared" si="53"/>
        <v>0</v>
      </c>
      <c r="O114" s="109">
        <f t="shared" si="53"/>
        <v>0</v>
      </c>
      <c r="P114" s="109">
        <f t="shared" si="53"/>
        <v>0</v>
      </c>
      <c r="Q114" s="109">
        <f t="shared" si="53"/>
        <v>0</v>
      </c>
    </row>
    <row r="115" spans="1:17" ht="18" customHeight="1" x14ac:dyDescent="0.25">
      <c r="A115" s="161"/>
      <c r="B115" s="167"/>
      <c r="C115" s="161"/>
      <c r="D115" s="56" t="s">
        <v>9</v>
      </c>
      <c r="E115" s="113">
        <f>F115+G115+H115+I115+J115+K115+L115+M115+N115+O115+P115+Q115</f>
        <v>0</v>
      </c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1:17" ht="18" customHeight="1" x14ac:dyDescent="0.25">
      <c r="A116" s="161"/>
      <c r="B116" s="167"/>
      <c r="C116" s="161"/>
      <c r="D116" s="64" t="s">
        <v>10</v>
      </c>
      <c r="E116" s="113">
        <f t="shared" ref="E116:E120" si="54">F116+G116+H116+I116+J116+K116+L116+M116+N116+O116+P116+Q116</f>
        <v>0</v>
      </c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1:17" ht="18" customHeight="1" x14ac:dyDescent="0.25">
      <c r="A117" s="161"/>
      <c r="B117" s="167"/>
      <c r="C117" s="161"/>
      <c r="D117" s="52" t="s">
        <v>11</v>
      </c>
      <c r="E117" s="105">
        <f t="shared" si="54"/>
        <v>0</v>
      </c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7" ht="49.5" customHeight="1" x14ac:dyDescent="0.25">
      <c r="A118" s="161"/>
      <c r="B118" s="167"/>
      <c r="C118" s="161"/>
      <c r="D118" s="55" t="s">
        <v>48</v>
      </c>
      <c r="E118" s="113">
        <f t="shared" si="54"/>
        <v>0</v>
      </c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1:17" ht="18" customHeight="1" x14ac:dyDescent="0.25">
      <c r="A119" s="161"/>
      <c r="B119" s="167"/>
      <c r="C119" s="161"/>
      <c r="D119" s="55" t="s">
        <v>65</v>
      </c>
      <c r="E119" s="113">
        <f t="shared" si="54"/>
        <v>0</v>
      </c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1:17" ht="18" customHeight="1" x14ac:dyDescent="0.25">
      <c r="A120" s="164"/>
      <c r="B120" s="168"/>
      <c r="C120" s="164"/>
      <c r="D120" s="53" t="s">
        <v>66</v>
      </c>
      <c r="E120" s="113">
        <f t="shared" si="54"/>
        <v>0</v>
      </c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1:17" ht="18" customHeight="1" x14ac:dyDescent="0.25">
      <c r="A121" s="160" t="s">
        <v>81</v>
      </c>
      <c r="B121" s="166" t="s">
        <v>68</v>
      </c>
      <c r="C121" s="160" t="s">
        <v>108</v>
      </c>
      <c r="D121" s="9" t="s">
        <v>35</v>
      </c>
      <c r="E121" s="112">
        <f>E122+E123+E124+E127</f>
        <v>0</v>
      </c>
      <c r="F121" s="109">
        <f>F122+F123+F124+F127</f>
        <v>0</v>
      </c>
      <c r="G121" s="109">
        <f t="shared" ref="G121:Q121" si="55">G122+G123+G124+G127</f>
        <v>0</v>
      </c>
      <c r="H121" s="109">
        <f t="shared" si="55"/>
        <v>0</v>
      </c>
      <c r="I121" s="109">
        <f t="shared" si="55"/>
        <v>0</v>
      </c>
      <c r="J121" s="109">
        <f t="shared" si="55"/>
        <v>0</v>
      </c>
      <c r="K121" s="109">
        <f t="shared" si="55"/>
        <v>0</v>
      </c>
      <c r="L121" s="109">
        <f t="shared" si="55"/>
        <v>0</v>
      </c>
      <c r="M121" s="109">
        <f t="shared" si="55"/>
        <v>0</v>
      </c>
      <c r="N121" s="109">
        <f t="shared" si="55"/>
        <v>0</v>
      </c>
      <c r="O121" s="109">
        <f t="shared" si="55"/>
        <v>0</v>
      </c>
      <c r="P121" s="109">
        <f t="shared" si="55"/>
        <v>0</v>
      </c>
      <c r="Q121" s="109">
        <f t="shared" si="55"/>
        <v>0</v>
      </c>
    </row>
    <row r="122" spans="1:17" ht="18" customHeight="1" x14ac:dyDescent="0.25">
      <c r="A122" s="161"/>
      <c r="B122" s="167"/>
      <c r="C122" s="161"/>
      <c r="D122" s="56" t="s">
        <v>9</v>
      </c>
      <c r="E122" s="113">
        <f>F122+G122+H122+I122+J122+K122+L122+M122+N122+O122+P122+Q122</f>
        <v>0</v>
      </c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1:17" ht="18" customHeight="1" x14ac:dyDescent="0.25">
      <c r="A123" s="161"/>
      <c r="B123" s="167"/>
      <c r="C123" s="161"/>
      <c r="D123" s="64" t="s">
        <v>10</v>
      </c>
      <c r="E123" s="104">
        <f t="shared" ref="E123:E127" si="56">F123+G123+H123+I123+J123+K123+L123+M123+N123+O123+P123+Q123</f>
        <v>0</v>
      </c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1:17" ht="18" customHeight="1" x14ac:dyDescent="0.25">
      <c r="A124" s="161"/>
      <c r="B124" s="167"/>
      <c r="C124" s="161"/>
      <c r="D124" s="52" t="s">
        <v>11</v>
      </c>
      <c r="E124" s="105">
        <f t="shared" si="56"/>
        <v>0</v>
      </c>
      <c r="F124" s="103"/>
      <c r="G124" s="103"/>
      <c r="H124" s="103"/>
      <c r="I124" s="103"/>
      <c r="J124" s="126"/>
      <c r="K124" s="103"/>
      <c r="L124" s="106"/>
      <c r="M124" s="103"/>
      <c r="N124" s="106"/>
      <c r="O124" s="106"/>
      <c r="P124" s="106"/>
      <c r="Q124" s="106"/>
    </row>
    <row r="125" spans="1:17" ht="50.25" customHeight="1" x14ac:dyDescent="0.25">
      <c r="A125" s="161"/>
      <c r="B125" s="167"/>
      <c r="C125" s="161"/>
      <c r="D125" s="55" t="s">
        <v>48</v>
      </c>
      <c r="E125" s="113">
        <f t="shared" si="56"/>
        <v>0</v>
      </c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1:17" ht="18" customHeight="1" x14ac:dyDescent="0.25">
      <c r="A126" s="161"/>
      <c r="B126" s="167"/>
      <c r="C126" s="161"/>
      <c r="D126" s="55" t="s">
        <v>65</v>
      </c>
      <c r="E126" s="113">
        <f t="shared" si="56"/>
        <v>0</v>
      </c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1:17" ht="18" customHeight="1" x14ac:dyDescent="0.25">
      <c r="A127" s="164"/>
      <c r="B127" s="168"/>
      <c r="C127" s="164"/>
      <c r="D127" s="53" t="s">
        <v>66</v>
      </c>
      <c r="E127" s="107">
        <f t="shared" si="56"/>
        <v>0</v>
      </c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1:17" ht="18" customHeight="1" x14ac:dyDescent="0.25">
      <c r="A128" s="160" t="s">
        <v>95</v>
      </c>
      <c r="B128" s="166" t="s">
        <v>69</v>
      </c>
      <c r="C128" s="160" t="s">
        <v>108</v>
      </c>
      <c r="D128" s="74" t="s">
        <v>35</v>
      </c>
      <c r="E128" s="100">
        <f>E129+E130+E131+E132+E133+E134</f>
        <v>0</v>
      </c>
      <c r="F128" s="114">
        <f>F129+F130+F131+F132+F133</f>
        <v>0</v>
      </c>
      <c r="G128" s="114">
        <f t="shared" ref="G128:Q128" si="57">G129+G130+G131+G132+G133</f>
        <v>0</v>
      </c>
      <c r="H128" s="114">
        <f t="shared" si="57"/>
        <v>0</v>
      </c>
      <c r="I128" s="114">
        <f t="shared" si="57"/>
        <v>0</v>
      </c>
      <c r="J128" s="114">
        <f t="shared" si="57"/>
        <v>0</v>
      </c>
      <c r="K128" s="114">
        <f t="shared" si="57"/>
        <v>0</v>
      </c>
      <c r="L128" s="101">
        <f t="shared" si="57"/>
        <v>0</v>
      </c>
      <c r="M128" s="114">
        <f t="shared" si="57"/>
        <v>0</v>
      </c>
      <c r="N128" s="100">
        <f t="shared" si="57"/>
        <v>0</v>
      </c>
      <c r="O128" s="101">
        <f>O129+O130+O131+O134</f>
        <v>0</v>
      </c>
      <c r="P128" s="101">
        <f t="shared" si="57"/>
        <v>0</v>
      </c>
      <c r="Q128" s="114">
        <f t="shared" si="57"/>
        <v>0</v>
      </c>
    </row>
    <row r="129" spans="1:17" ht="18" customHeight="1" x14ac:dyDescent="0.25">
      <c r="A129" s="161"/>
      <c r="B129" s="167"/>
      <c r="C129" s="161"/>
      <c r="D129" s="73" t="s">
        <v>9</v>
      </c>
      <c r="E129" s="107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1:17" ht="18" customHeight="1" x14ac:dyDescent="0.25">
      <c r="A130" s="161"/>
      <c r="B130" s="167"/>
      <c r="C130" s="161"/>
      <c r="D130" s="75" t="s">
        <v>10</v>
      </c>
      <c r="E130" s="107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1:17" ht="18" customHeight="1" x14ac:dyDescent="0.25">
      <c r="A131" s="161"/>
      <c r="B131" s="167"/>
      <c r="C131" s="161"/>
      <c r="D131" s="76" t="s">
        <v>11</v>
      </c>
      <c r="E131" s="105">
        <f>SUM(F131:Q131)</f>
        <v>0</v>
      </c>
      <c r="F131" s="103"/>
      <c r="G131" s="103"/>
      <c r="H131" s="103"/>
      <c r="I131" s="103"/>
      <c r="J131" s="103"/>
      <c r="K131" s="103"/>
      <c r="L131" s="106"/>
      <c r="M131" s="103"/>
      <c r="N131" s="128"/>
      <c r="O131" s="126"/>
      <c r="P131" s="106"/>
      <c r="Q131" s="103"/>
    </row>
    <row r="132" spans="1:17" ht="45" x14ac:dyDescent="0.25">
      <c r="A132" s="161"/>
      <c r="B132" s="167"/>
      <c r="C132" s="161"/>
      <c r="D132" s="73" t="s">
        <v>48</v>
      </c>
      <c r="E132" s="107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1:17" ht="18" customHeight="1" x14ac:dyDescent="0.25">
      <c r="A133" s="161"/>
      <c r="B133" s="167"/>
      <c r="C133" s="161"/>
      <c r="D133" s="55" t="s">
        <v>65</v>
      </c>
      <c r="E133" s="107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1:17" ht="18" customHeight="1" x14ac:dyDescent="0.25">
      <c r="A134" s="164"/>
      <c r="B134" s="168"/>
      <c r="C134" s="164"/>
      <c r="D134" s="53" t="s">
        <v>66</v>
      </c>
      <c r="E134" s="107">
        <f>SUM(F134:Q134)</f>
        <v>0</v>
      </c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1:17" ht="23.25" customHeight="1" x14ac:dyDescent="0.25">
      <c r="A135" s="171" t="s">
        <v>54</v>
      </c>
      <c r="B135" s="171"/>
      <c r="C135" s="182"/>
      <c r="D135" s="9" t="s">
        <v>35</v>
      </c>
      <c r="E135" s="121">
        <f>E136+E137+E138+E139+E140+E141</f>
        <v>3562444.44</v>
      </c>
      <c r="F135" s="121">
        <f>F136+F137+F138+F139+F140+F141</f>
        <v>0</v>
      </c>
      <c r="G135" s="121">
        <f t="shared" ref="G135:P135" si="58">G136+G137+G138+G139+G140+G141</f>
        <v>0</v>
      </c>
      <c r="H135" s="121">
        <f t="shared" si="58"/>
        <v>0</v>
      </c>
      <c r="I135" s="121">
        <f t="shared" si="58"/>
        <v>0</v>
      </c>
      <c r="J135" s="121">
        <f t="shared" si="58"/>
        <v>0</v>
      </c>
      <c r="K135" s="121">
        <f t="shared" si="58"/>
        <v>0</v>
      </c>
      <c r="L135" s="121">
        <f t="shared" si="58"/>
        <v>3228333.33</v>
      </c>
      <c r="M135" s="121">
        <f t="shared" si="58"/>
        <v>299111.11</v>
      </c>
      <c r="N135" s="121">
        <f t="shared" si="58"/>
        <v>0</v>
      </c>
      <c r="O135" s="121">
        <f t="shared" si="58"/>
        <v>35000</v>
      </c>
      <c r="P135" s="121">
        <f t="shared" si="58"/>
        <v>0</v>
      </c>
      <c r="Q135" s="121">
        <f>Q136+Q137+Q138+Q139+Q140+Q141</f>
        <v>0</v>
      </c>
    </row>
    <row r="136" spans="1:17" ht="21" customHeight="1" x14ac:dyDescent="0.25">
      <c r="A136" s="171"/>
      <c r="B136" s="171"/>
      <c r="C136" s="183"/>
      <c r="D136" s="9" t="s">
        <v>9</v>
      </c>
      <c r="E136" s="122">
        <f>SUM(F136:Q136)</f>
        <v>0</v>
      </c>
      <c r="F136" s="109">
        <f t="shared" ref="F136:Q136" si="59">F66+F87+F31+F17</f>
        <v>0</v>
      </c>
      <c r="G136" s="109">
        <f t="shared" si="59"/>
        <v>0</v>
      </c>
      <c r="H136" s="109">
        <f t="shared" si="59"/>
        <v>0</v>
      </c>
      <c r="I136" s="109">
        <f t="shared" si="59"/>
        <v>0</v>
      </c>
      <c r="J136" s="109">
        <f t="shared" si="59"/>
        <v>0</v>
      </c>
      <c r="K136" s="109">
        <f t="shared" si="59"/>
        <v>0</v>
      </c>
      <c r="L136" s="109">
        <f t="shared" si="59"/>
        <v>0</v>
      </c>
      <c r="M136" s="109">
        <f t="shared" si="59"/>
        <v>0</v>
      </c>
      <c r="N136" s="109">
        <f t="shared" si="59"/>
        <v>0</v>
      </c>
      <c r="O136" s="109">
        <f t="shared" si="59"/>
        <v>0</v>
      </c>
      <c r="P136" s="109">
        <f t="shared" si="59"/>
        <v>0</v>
      </c>
      <c r="Q136" s="109">
        <f t="shared" si="59"/>
        <v>0</v>
      </c>
    </row>
    <row r="137" spans="1:17" ht="23.25" customHeight="1" x14ac:dyDescent="0.25">
      <c r="A137" s="171"/>
      <c r="B137" s="171"/>
      <c r="C137" s="183"/>
      <c r="D137" s="65" t="s">
        <v>10</v>
      </c>
      <c r="E137" s="123">
        <f>SUM(F137:Q137)</f>
        <v>3143200</v>
      </c>
      <c r="F137" s="109">
        <f t="shared" ref="F137:Q137" si="60">F67+F88+F32+F18</f>
        <v>0</v>
      </c>
      <c r="G137" s="109">
        <f t="shared" si="60"/>
        <v>0</v>
      </c>
      <c r="H137" s="109">
        <f t="shared" si="60"/>
        <v>0</v>
      </c>
      <c r="I137" s="109">
        <f t="shared" si="60"/>
        <v>0</v>
      </c>
      <c r="J137" s="109">
        <f t="shared" si="60"/>
        <v>0</v>
      </c>
      <c r="K137" s="123">
        <f t="shared" si="60"/>
        <v>0</v>
      </c>
      <c r="L137" s="123">
        <f t="shared" si="60"/>
        <v>2905500</v>
      </c>
      <c r="M137" s="123">
        <f t="shared" si="60"/>
        <v>237700</v>
      </c>
      <c r="N137" s="123">
        <f t="shared" si="60"/>
        <v>0</v>
      </c>
      <c r="O137" s="123">
        <f t="shared" si="60"/>
        <v>0</v>
      </c>
      <c r="P137" s="123">
        <f t="shared" si="60"/>
        <v>0</v>
      </c>
      <c r="Q137" s="123">
        <f t="shared" si="60"/>
        <v>0</v>
      </c>
    </row>
    <row r="138" spans="1:17" ht="23.25" customHeight="1" x14ac:dyDescent="0.25">
      <c r="A138" s="171"/>
      <c r="B138" s="171"/>
      <c r="C138" s="183"/>
      <c r="D138" s="57" t="s">
        <v>11</v>
      </c>
      <c r="E138" s="124">
        <f>SUM(F138:Q138)</f>
        <v>419244.44</v>
      </c>
      <c r="F138" s="109">
        <f t="shared" ref="F138:Q138" si="61">F68+F89+F33+F19</f>
        <v>0</v>
      </c>
      <c r="G138" s="109">
        <f t="shared" si="61"/>
        <v>0</v>
      </c>
      <c r="H138" s="109">
        <f t="shared" si="61"/>
        <v>0</v>
      </c>
      <c r="I138" s="129">
        <f t="shared" si="61"/>
        <v>0</v>
      </c>
      <c r="J138" s="129">
        <f t="shared" si="61"/>
        <v>0</v>
      </c>
      <c r="K138" s="124">
        <f t="shared" si="61"/>
        <v>0</v>
      </c>
      <c r="L138" s="124">
        <f t="shared" si="61"/>
        <v>322833.33</v>
      </c>
      <c r="M138" s="124">
        <f t="shared" si="61"/>
        <v>61411.11</v>
      </c>
      <c r="N138" s="124">
        <f t="shared" si="61"/>
        <v>0</v>
      </c>
      <c r="O138" s="124">
        <f t="shared" si="61"/>
        <v>35000</v>
      </c>
      <c r="P138" s="124">
        <f t="shared" si="61"/>
        <v>0</v>
      </c>
      <c r="Q138" s="124">
        <f t="shared" si="61"/>
        <v>0</v>
      </c>
    </row>
    <row r="139" spans="1:17" ht="58.15" customHeight="1" x14ac:dyDescent="0.25">
      <c r="A139" s="171"/>
      <c r="B139" s="171"/>
      <c r="C139" s="183"/>
      <c r="D139" s="27" t="s">
        <v>48</v>
      </c>
      <c r="E139" s="122">
        <f t="shared" ref="E139:E140" si="62">SUM(F139:Q139)</f>
        <v>0</v>
      </c>
      <c r="F139" s="109">
        <f t="shared" ref="F139:Q139" si="63">F69+F90+F34+F20</f>
        <v>0</v>
      </c>
      <c r="G139" s="109">
        <f t="shared" si="63"/>
        <v>0</v>
      </c>
      <c r="H139" s="109">
        <f t="shared" si="63"/>
        <v>0</v>
      </c>
      <c r="I139" s="109">
        <f t="shared" si="63"/>
        <v>0</v>
      </c>
      <c r="J139" s="109">
        <f t="shared" si="63"/>
        <v>0</v>
      </c>
      <c r="K139" s="109">
        <f t="shared" si="63"/>
        <v>0</v>
      </c>
      <c r="L139" s="109">
        <f t="shared" si="63"/>
        <v>0</v>
      </c>
      <c r="M139" s="109">
        <f t="shared" si="63"/>
        <v>0</v>
      </c>
      <c r="N139" s="109">
        <f t="shared" si="63"/>
        <v>0</v>
      </c>
      <c r="O139" s="109">
        <f t="shared" si="63"/>
        <v>0</v>
      </c>
      <c r="P139" s="109">
        <f t="shared" si="63"/>
        <v>0</v>
      </c>
      <c r="Q139" s="109">
        <f t="shared" si="63"/>
        <v>0</v>
      </c>
    </row>
    <row r="140" spans="1:17" ht="22.15" customHeight="1" x14ac:dyDescent="0.25">
      <c r="A140" s="171"/>
      <c r="B140" s="171"/>
      <c r="C140" s="183"/>
      <c r="D140" s="27" t="s">
        <v>70</v>
      </c>
      <c r="E140" s="122">
        <f t="shared" si="62"/>
        <v>0</v>
      </c>
      <c r="F140" s="109">
        <f t="shared" ref="F140:Q140" si="64">F70+F91+F35+F21</f>
        <v>0</v>
      </c>
      <c r="G140" s="109">
        <f t="shared" si="64"/>
        <v>0</v>
      </c>
      <c r="H140" s="109">
        <f t="shared" si="64"/>
        <v>0</v>
      </c>
      <c r="I140" s="109">
        <f t="shared" si="64"/>
        <v>0</v>
      </c>
      <c r="J140" s="109">
        <f t="shared" si="64"/>
        <v>0</v>
      </c>
      <c r="K140" s="109">
        <f t="shared" si="64"/>
        <v>0</v>
      </c>
      <c r="L140" s="109">
        <f t="shared" si="64"/>
        <v>0</v>
      </c>
      <c r="M140" s="109">
        <f t="shared" si="64"/>
        <v>0</v>
      </c>
      <c r="N140" s="109">
        <f t="shared" si="64"/>
        <v>0</v>
      </c>
      <c r="O140" s="109">
        <f t="shared" si="64"/>
        <v>0</v>
      </c>
      <c r="P140" s="109">
        <f t="shared" si="64"/>
        <v>0</v>
      </c>
      <c r="Q140" s="109">
        <f t="shared" si="64"/>
        <v>0</v>
      </c>
    </row>
    <row r="141" spans="1:17" x14ac:dyDescent="0.25">
      <c r="A141" s="171"/>
      <c r="B141" s="171"/>
      <c r="C141" s="184"/>
      <c r="D141" s="58" t="s">
        <v>66</v>
      </c>
      <c r="E141" s="125">
        <f>SUM(F141:Q141)</f>
        <v>0</v>
      </c>
      <c r="F141" s="109">
        <f t="shared" ref="F141:Q141" si="65">F71+F92+F36+F22</f>
        <v>0</v>
      </c>
      <c r="G141" s="109">
        <f t="shared" si="65"/>
        <v>0</v>
      </c>
      <c r="H141" s="109">
        <f t="shared" si="65"/>
        <v>0</v>
      </c>
      <c r="I141" s="109">
        <f t="shared" si="65"/>
        <v>0</v>
      </c>
      <c r="J141" s="109">
        <f t="shared" si="65"/>
        <v>0</v>
      </c>
      <c r="K141" s="125">
        <f t="shared" si="65"/>
        <v>0</v>
      </c>
      <c r="L141" s="125">
        <f t="shared" si="65"/>
        <v>0</v>
      </c>
      <c r="M141" s="125">
        <f t="shared" si="65"/>
        <v>0</v>
      </c>
      <c r="N141" s="125">
        <f t="shared" si="65"/>
        <v>0</v>
      </c>
      <c r="O141" s="125">
        <f t="shared" si="65"/>
        <v>0</v>
      </c>
      <c r="P141" s="125">
        <f t="shared" si="65"/>
        <v>0</v>
      </c>
      <c r="Q141" s="125">
        <f t="shared" si="65"/>
        <v>0</v>
      </c>
    </row>
    <row r="142" spans="1:17" x14ac:dyDescent="0.25">
      <c r="A142" s="185" t="s">
        <v>36</v>
      </c>
      <c r="B142" s="185"/>
      <c r="C142" s="185"/>
      <c r="D142" s="185"/>
      <c r="E142" s="185"/>
    </row>
    <row r="143" spans="1:17" x14ac:dyDescent="0.25">
      <c r="A143" s="142"/>
      <c r="B143" s="142"/>
      <c r="C143" s="142"/>
      <c r="D143" s="142"/>
      <c r="E143" s="142"/>
    </row>
    <row r="144" spans="1:17" x14ac:dyDescent="0.25">
      <c r="A144" s="142"/>
      <c r="B144" s="142"/>
      <c r="C144" s="142"/>
      <c r="D144" s="142"/>
      <c r="E144" s="142"/>
    </row>
    <row r="145" spans="1:10" x14ac:dyDescent="0.25">
      <c r="A145" s="85"/>
      <c r="B145" s="85"/>
      <c r="C145" s="85"/>
      <c r="D145" s="85"/>
      <c r="E145" s="85"/>
    </row>
    <row r="146" spans="1:10" ht="19.149999999999999" customHeight="1" x14ac:dyDescent="0.25">
      <c r="A146" s="54"/>
      <c r="B146" s="187" t="s">
        <v>103</v>
      </c>
      <c r="C146" s="187"/>
      <c r="D146" s="187"/>
      <c r="E146" s="187"/>
      <c r="F146" s="61"/>
      <c r="G146" s="61"/>
      <c r="H146" s="61"/>
      <c r="I146" s="59" t="s">
        <v>84</v>
      </c>
      <c r="J146" s="60"/>
    </row>
    <row r="147" spans="1:10" ht="16.5" x14ac:dyDescent="0.25">
      <c r="A147" s="54"/>
      <c r="B147" s="6"/>
      <c r="C147" s="6"/>
      <c r="D147" s="60"/>
      <c r="E147" s="60"/>
      <c r="F147" s="188" t="s">
        <v>38</v>
      </c>
      <c r="G147" s="188"/>
      <c r="H147" s="188"/>
      <c r="I147" s="60"/>
      <c r="J147" s="60"/>
    </row>
    <row r="148" spans="1:10" ht="16.5" x14ac:dyDescent="0.25">
      <c r="A148" s="54"/>
      <c r="B148" s="6"/>
      <c r="C148" s="6"/>
      <c r="D148" s="60"/>
      <c r="E148" s="60"/>
      <c r="F148" s="143"/>
      <c r="G148" s="143"/>
      <c r="H148" s="143"/>
      <c r="I148" s="60"/>
      <c r="J148" s="60"/>
    </row>
    <row r="149" spans="1:10" ht="16.5" x14ac:dyDescent="0.25">
      <c r="A149" s="54"/>
      <c r="B149" s="6"/>
      <c r="C149" s="6"/>
      <c r="D149" s="60"/>
      <c r="E149" s="60"/>
      <c r="F149" s="72"/>
      <c r="G149" s="72"/>
      <c r="H149" s="72"/>
      <c r="I149" s="60"/>
      <c r="J149" s="60"/>
    </row>
    <row r="150" spans="1:10" ht="16.5" x14ac:dyDescent="0.25">
      <c r="A150" s="54"/>
      <c r="B150" s="6" t="s">
        <v>113</v>
      </c>
      <c r="C150" s="6"/>
      <c r="D150" s="60"/>
      <c r="E150" s="60"/>
      <c r="F150" s="61"/>
      <c r="G150" s="61"/>
      <c r="H150" s="59"/>
      <c r="I150" s="59" t="s">
        <v>83</v>
      </c>
      <c r="J150" s="60"/>
    </row>
    <row r="151" spans="1:10" ht="16.5" x14ac:dyDescent="0.25">
      <c r="A151" s="54"/>
      <c r="B151" s="6" t="s">
        <v>104</v>
      </c>
      <c r="C151" s="6"/>
      <c r="D151" s="60"/>
      <c r="E151" s="60"/>
      <c r="F151" s="188" t="s">
        <v>38</v>
      </c>
      <c r="G151" s="188"/>
      <c r="H151" s="188"/>
      <c r="I151" s="62"/>
      <c r="J151" s="60"/>
    </row>
    <row r="152" spans="1:10" ht="16.5" x14ac:dyDescent="0.25">
      <c r="A152" s="54"/>
      <c r="B152" s="6"/>
      <c r="C152" s="6"/>
      <c r="D152" s="60"/>
      <c r="E152" s="60"/>
      <c r="F152" s="143"/>
      <c r="G152" s="143"/>
      <c r="H152" s="143"/>
      <c r="I152" s="62"/>
      <c r="J152" s="60"/>
    </row>
    <row r="153" spans="1:10" ht="16.5" x14ac:dyDescent="0.25">
      <c r="A153" s="54"/>
      <c r="B153" s="6"/>
      <c r="C153" s="6"/>
      <c r="D153" s="60"/>
      <c r="E153" s="60"/>
      <c r="F153" s="143"/>
      <c r="G153" s="143"/>
      <c r="H153" s="143"/>
      <c r="I153" s="62"/>
      <c r="J153" s="60"/>
    </row>
    <row r="154" spans="1:10" ht="16.5" x14ac:dyDescent="0.25">
      <c r="A154" s="54"/>
      <c r="B154" s="6"/>
      <c r="C154" s="6"/>
      <c r="D154" s="60"/>
      <c r="E154" s="60"/>
      <c r="G154" s="72"/>
      <c r="H154" s="72"/>
      <c r="I154" s="62"/>
      <c r="J154" s="60"/>
    </row>
    <row r="155" spans="1:10" ht="16.5" x14ac:dyDescent="0.25">
      <c r="A155" s="54"/>
      <c r="B155" s="6" t="s">
        <v>100</v>
      </c>
      <c r="C155" s="6"/>
      <c r="D155" s="60"/>
      <c r="E155" s="60"/>
      <c r="F155" s="186"/>
      <c r="G155" s="186"/>
      <c r="H155" s="186"/>
      <c r="I155" s="62"/>
      <c r="J155" s="60"/>
    </row>
    <row r="156" spans="1:10" ht="16.5" x14ac:dyDescent="0.25">
      <c r="A156" s="54"/>
      <c r="C156" s="67"/>
      <c r="D156" s="181"/>
      <c r="E156" s="181"/>
      <c r="F156" s="181"/>
      <c r="G156" s="60"/>
      <c r="H156" s="60"/>
      <c r="I156" s="60"/>
      <c r="J156" s="60"/>
    </row>
    <row r="157" spans="1:10" x14ac:dyDescent="0.25">
      <c r="B157" s="66"/>
    </row>
  </sheetData>
  <mergeCells count="73">
    <mergeCell ref="A58:A64"/>
    <mergeCell ref="C114:C120"/>
    <mergeCell ref="A114:A120"/>
    <mergeCell ref="B114:B120"/>
    <mergeCell ref="C86:C92"/>
    <mergeCell ref="A86:A92"/>
    <mergeCell ref="B86:B92"/>
    <mergeCell ref="A79:A85"/>
    <mergeCell ref="B79:B85"/>
    <mergeCell ref="A72:A78"/>
    <mergeCell ref="C72:C78"/>
    <mergeCell ref="B72:B78"/>
    <mergeCell ref="A93:A99"/>
    <mergeCell ref="B93:B99"/>
    <mergeCell ref="B58:B64"/>
    <mergeCell ref="A9:Q9"/>
    <mergeCell ref="A10:Q10"/>
    <mergeCell ref="P12:Q12"/>
    <mergeCell ref="A13:A14"/>
    <mergeCell ref="B13:B14"/>
    <mergeCell ref="C13:C14"/>
    <mergeCell ref="D13:D14"/>
    <mergeCell ref="E13:E14"/>
    <mergeCell ref="F13:Q13"/>
    <mergeCell ref="A11:Q11"/>
    <mergeCell ref="M1:Q1"/>
    <mergeCell ref="M3:Q3"/>
    <mergeCell ref="M4:Q4"/>
    <mergeCell ref="M5:Q5"/>
    <mergeCell ref="M2:Q2"/>
    <mergeCell ref="A51:A57"/>
    <mergeCell ref="B51:B57"/>
    <mergeCell ref="C51:C57"/>
    <mergeCell ref="A37:A43"/>
    <mergeCell ref="A44:A50"/>
    <mergeCell ref="A30:A36"/>
    <mergeCell ref="C30:C36"/>
    <mergeCell ref="C44:C50"/>
    <mergeCell ref="C37:C43"/>
    <mergeCell ref="B44:B50"/>
    <mergeCell ref="B37:B43"/>
    <mergeCell ref="A16:A22"/>
    <mergeCell ref="B16:B22"/>
    <mergeCell ref="C16:C22"/>
    <mergeCell ref="D156:F156"/>
    <mergeCell ref="A135:B141"/>
    <mergeCell ref="C135:C141"/>
    <mergeCell ref="A142:E142"/>
    <mergeCell ref="F155:H155"/>
    <mergeCell ref="B146:E146"/>
    <mergeCell ref="F151:H151"/>
    <mergeCell ref="F147:H147"/>
    <mergeCell ref="A128:A134"/>
    <mergeCell ref="B128:B134"/>
    <mergeCell ref="C128:C134"/>
    <mergeCell ref="A121:A127"/>
    <mergeCell ref="A107:A113"/>
    <mergeCell ref="B121:B127"/>
    <mergeCell ref="A23:A29"/>
    <mergeCell ref="B23:B29"/>
    <mergeCell ref="C23:C29"/>
    <mergeCell ref="C100:C106"/>
    <mergeCell ref="C121:C127"/>
    <mergeCell ref="B100:B106"/>
    <mergeCell ref="B107:B113"/>
    <mergeCell ref="C107:C113"/>
    <mergeCell ref="B30:B36"/>
    <mergeCell ref="C93:C99"/>
    <mergeCell ref="A65:A71"/>
    <mergeCell ref="B65:B71"/>
    <mergeCell ref="C65:C71"/>
    <mergeCell ref="C79:C85"/>
    <mergeCell ref="C58:C64"/>
  </mergeCells>
  <pageMargins left="1.1811023622047245" right="0.51181102362204722" top="0.55118110236220474" bottom="0.55118110236220474" header="0.31496062992125984" footer="0.31496062992125984"/>
  <pageSetup paperSize="9" scale="41" fitToHeight="0" orientation="landscape" r:id="rId1"/>
  <rowBreaks count="2" manualBreakCount="2">
    <brk id="55" max="16" man="1"/>
    <brk id="10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таблица № 2 13.12.16</vt:lpstr>
      <vt:lpstr>таблица 1</vt:lpstr>
      <vt:lpstr>таблица № 2</vt:lpstr>
      <vt:lpstr>декабрь 2023</vt:lpstr>
      <vt:lpstr>'декабрь 2023'!Заголовки_для_печати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'декабрь 2023'!Область_печати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2024-06-20T05:02:45Z</dcterms:modified>
</cp:coreProperties>
</file>