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chevam\Desktop\Муниципальные программы\1. МП 11 Безопасность жизнедеятельности\Комплексный\2024 год\"/>
    </mc:Choice>
  </mc:AlternateContent>
  <bookViews>
    <workbookView xWindow="0" yWindow="0" windowWidth="20730" windowHeight="11760"/>
  </bookViews>
  <sheets>
    <sheet name="Решение Думы №977 от 20.12.2023" sheetId="3" r:id="rId1"/>
  </sheets>
  <definedNames>
    <definedName name="_xlnm.Print_Titles" localSheetId="0">'Решение Думы №977 от 20.12.2023'!$12:$14</definedName>
    <definedName name="_xlnm.Print_Area" localSheetId="0">'Решение Думы №977 от 20.12.2023'!$A$1:$Q$83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3" l="1"/>
  <c r="G22" i="3" l="1"/>
  <c r="E25" i="3" l="1"/>
  <c r="Q49" i="3" l="1"/>
  <c r="G16" i="3" l="1"/>
  <c r="H16" i="3"/>
  <c r="I16" i="3"/>
  <c r="J16" i="3"/>
  <c r="K16" i="3"/>
  <c r="L16" i="3"/>
  <c r="M16" i="3"/>
  <c r="N16" i="3"/>
  <c r="O16" i="3"/>
  <c r="P16" i="3"/>
  <c r="Q16" i="3"/>
  <c r="G17" i="3"/>
  <c r="H17" i="3"/>
  <c r="I17" i="3"/>
  <c r="J17" i="3"/>
  <c r="K17" i="3"/>
  <c r="L17" i="3"/>
  <c r="M17" i="3"/>
  <c r="N17" i="3"/>
  <c r="O17" i="3"/>
  <c r="P17" i="3"/>
  <c r="Q17" i="3"/>
  <c r="G18" i="3"/>
  <c r="H18" i="3"/>
  <c r="I18" i="3"/>
  <c r="J18" i="3"/>
  <c r="K18" i="3"/>
  <c r="L18" i="3"/>
  <c r="M18" i="3"/>
  <c r="N18" i="3"/>
  <c r="O18" i="3"/>
  <c r="P18" i="3"/>
  <c r="Q18" i="3"/>
  <c r="G19" i="3"/>
  <c r="H19" i="3"/>
  <c r="I19" i="3"/>
  <c r="J19" i="3"/>
  <c r="K19" i="3"/>
  <c r="L19" i="3"/>
  <c r="M19" i="3"/>
  <c r="N19" i="3"/>
  <c r="O19" i="3"/>
  <c r="P19" i="3"/>
  <c r="Q19" i="3"/>
  <c r="G20" i="3"/>
  <c r="H20" i="3"/>
  <c r="I20" i="3"/>
  <c r="J20" i="3"/>
  <c r="K20" i="3"/>
  <c r="L20" i="3"/>
  <c r="M20" i="3"/>
  <c r="N20" i="3"/>
  <c r="O20" i="3"/>
  <c r="P20" i="3"/>
  <c r="Q20" i="3"/>
  <c r="G21" i="3"/>
  <c r="H21" i="3"/>
  <c r="I21" i="3"/>
  <c r="J21" i="3"/>
  <c r="K21" i="3"/>
  <c r="L21" i="3"/>
  <c r="M21" i="3"/>
  <c r="N21" i="3"/>
  <c r="O21" i="3"/>
  <c r="P21" i="3"/>
  <c r="Q21" i="3"/>
  <c r="F19" i="3"/>
  <c r="F20" i="3"/>
  <c r="F21" i="3"/>
  <c r="F16" i="3"/>
  <c r="F17" i="3"/>
  <c r="F18" i="3"/>
  <c r="G29" i="3"/>
  <c r="H29" i="3"/>
  <c r="I29" i="3"/>
  <c r="J29" i="3"/>
  <c r="K29" i="3"/>
  <c r="L29" i="3"/>
  <c r="M29" i="3"/>
  <c r="N29" i="3"/>
  <c r="O29" i="3"/>
  <c r="P29" i="3"/>
  <c r="Q29" i="3"/>
  <c r="F29" i="3"/>
  <c r="G39" i="3"/>
  <c r="H39" i="3"/>
  <c r="I39" i="3"/>
  <c r="J39" i="3"/>
  <c r="K39" i="3"/>
  <c r="L39" i="3"/>
  <c r="M39" i="3"/>
  <c r="N39" i="3"/>
  <c r="O39" i="3"/>
  <c r="P39" i="3"/>
  <c r="Q39" i="3"/>
  <c r="G43" i="3"/>
  <c r="H43" i="3"/>
  <c r="I43" i="3"/>
  <c r="J43" i="3"/>
  <c r="K43" i="3"/>
  <c r="L43" i="3"/>
  <c r="M43" i="3"/>
  <c r="N43" i="3"/>
  <c r="O43" i="3"/>
  <c r="P43" i="3"/>
  <c r="Q43" i="3"/>
  <c r="F43" i="3"/>
  <c r="G37" i="3"/>
  <c r="H37" i="3"/>
  <c r="I37" i="3"/>
  <c r="J37" i="3"/>
  <c r="K37" i="3"/>
  <c r="L37" i="3"/>
  <c r="M37" i="3"/>
  <c r="N37" i="3"/>
  <c r="O37" i="3"/>
  <c r="P37" i="3"/>
  <c r="Q37" i="3"/>
  <c r="G38" i="3"/>
  <c r="H38" i="3"/>
  <c r="I38" i="3"/>
  <c r="J38" i="3"/>
  <c r="K38" i="3"/>
  <c r="L38" i="3"/>
  <c r="M38" i="3"/>
  <c r="N38" i="3"/>
  <c r="O38" i="3"/>
  <c r="P38" i="3"/>
  <c r="Q38" i="3"/>
  <c r="F37" i="3"/>
  <c r="F38" i="3"/>
  <c r="F40" i="3"/>
  <c r="G40" i="3"/>
  <c r="H40" i="3"/>
  <c r="I40" i="3"/>
  <c r="J40" i="3"/>
  <c r="K40" i="3"/>
  <c r="L40" i="3"/>
  <c r="M40" i="3"/>
  <c r="N40" i="3"/>
  <c r="O40" i="3"/>
  <c r="P40" i="3"/>
  <c r="Q40" i="3"/>
  <c r="F41" i="3"/>
  <c r="G41" i="3"/>
  <c r="H41" i="3"/>
  <c r="I41" i="3"/>
  <c r="J41" i="3"/>
  <c r="K41" i="3"/>
  <c r="L41" i="3"/>
  <c r="M41" i="3"/>
  <c r="N41" i="3"/>
  <c r="O41" i="3"/>
  <c r="P41" i="3"/>
  <c r="Q41" i="3"/>
  <c r="F42" i="3"/>
  <c r="G42" i="3"/>
  <c r="H42" i="3"/>
  <c r="I42" i="3"/>
  <c r="J42" i="3"/>
  <c r="K42" i="3"/>
  <c r="L42" i="3"/>
  <c r="M42" i="3"/>
  <c r="N42" i="3"/>
  <c r="O42" i="3"/>
  <c r="P42" i="3"/>
  <c r="Q42" i="3"/>
  <c r="F39" i="3"/>
  <c r="E39" i="3" l="1"/>
  <c r="P36" i="3"/>
  <c r="N36" i="3"/>
  <c r="M36" i="3"/>
  <c r="K36" i="3"/>
  <c r="I36" i="3"/>
  <c r="G36" i="3"/>
  <c r="F15" i="3"/>
  <c r="F36" i="3"/>
  <c r="Q36" i="3"/>
  <c r="O36" i="3"/>
  <c r="L36" i="3"/>
  <c r="J36" i="3"/>
  <c r="H36" i="3"/>
  <c r="E49" i="3"/>
  <c r="E48" i="3"/>
  <c r="E47" i="3"/>
  <c r="E45" i="3"/>
  <c r="E44" i="3"/>
  <c r="E41" i="3"/>
  <c r="E37" i="3"/>
  <c r="E35" i="3"/>
  <c r="E34" i="3"/>
  <c r="E33" i="3"/>
  <c r="E32" i="3"/>
  <c r="E31" i="3"/>
  <c r="E30" i="3"/>
  <c r="P77" i="3"/>
  <c r="H77" i="3"/>
  <c r="E28" i="3"/>
  <c r="E27" i="3"/>
  <c r="E26" i="3"/>
  <c r="E24" i="3"/>
  <c r="E23" i="3"/>
  <c r="Q22" i="3"/>
  <c r="P22" i="3"/>
  <c r="O22" i="3"/>
  <c r="N22" i="3"/>
  <c r="M22" i="3"/>
  <c r="L22" i="3"/>
  <c r="K22" i="3"/>
  <c r="J22" i="3"/>
  <c r="I22" i="3"/>
  <c r="H22" i="3"/>
  <c r="F22" i="3"/>
  <c r="E29" i="3" l="1"/>
  <c r="M74" i="3"/>
  <c r="E22" i="3"/>
  <c r="G74" i="3"/>
  <c r="I74" i="3"/>
  <c r="K74" i="3"/>
  <c r="O74" i="3"/>
  <c r="Q76" i="3"/>
  <c r="L77" i="3"/>
  <c r="I77" i="3"/>
  <c r="M77" i="3"/>
  <c r="E42" i="3"/>
  <c r="Q77" i="3"/>
  <c r="F72" i="3"/>
  <c r="H72" i="3"/>
  <c r="J72" i="3"/>
  <c r="L72" i="3"/>
  <c r="N72" i="3"/>
  <c r="P72" i="3"/>
  <c r="E38" i="3"/>
  <c r="E40" i="3"/>
  <c r="H15" i="3"/>
  <c r="L15" i="3"/>
  <c r="P15" i="3"/>
  <c r="G76" i="3"/>
  <c r="K76" i="3"/>
  <c r="O76" i="3"/>
  <c r="G77" i="3"/>
  <c r="K77" i="3"/>
  <c r="O77" i="3"/>
  <c r="H73" i="3"/>
  <c r="P73" i="3"/>
  <c r="N75" i="3"/>
  <c r="I76" i="3"/>
  <c r="E18" i="3"/>
  <c r="E21" i="3"/>
  <c r="Q74" i="3"/>
  <c r="J77" i="3"/>
  <c r="N77" i="3"/>
  <c r="L73" i="3"/>
  <c r="J75" i="3"/>
  <c r="M76" i="3"/>
  <c r="G73" i="3"/>
  <c r="I73" i="3"/>
  <c r="K73" i="3"/>
  <c r="M73" i="3"/>
  <c r="O73" i="3"/>
  <c r="Q73" i="3"/>
  <c r="F74" i="3"/>
  <c r="H74" i="3"/>
  <c r="J74" i="3"/>
  <c r="G75" i="3"/>
  <c r="I75" i="3"/>
  <c r="K75" i="3"/>
  <c r="M75" i="3"/>
  <c r="O75" i="3"/>
  <c r="Q75" i="3"/>
  <c r="F76" i="3"/>
  <c r="H76" i="3"/>
  <c r="J76" i="3"/>
  <c r="L76" i="3"/>
  <c r="N76" i="3"/>
  <c r="P76" i="3"/>
  <c r="E46" i="3"/>
  <c r="N74" i="3"/>
  <c r="F77" i="3"/>
  <c r="E77" i="3" l="1"/>
  <c r="P75" i="3"/>
  <c r="L75" i="3"/>
  <c r="H75" i="3"/>
  <c r="H71" i="3" s="1"/>
  <c r="E43" i="3"/>
  <c r="P74" i="3"/>
  <c r="L74" i="3"/>
  <c r="E36" i="3"/>
  <c r="E76" i="3"/>
  <c r="E20" i="3"/>
  <c r="E74" i="3" l="1"/>
  <c r="P71" i="3"/>
  <c r="L71" i="3"/>
  <c r="E17" i="3"/>
  <c r="F73" i="3"/>
  <c r="E19" i="3"/>
  <c r="F75" i="3"/>
  <c r="E75" i="3" s="1"/>
  <c r="J15" i="3"/>
  <c r="J73" i="3"/>
  <c r="J71" i="3" s="1"/>
  <c r="I72" i="3"/>
  <c r="I71" i="3" s="1"/>
  <c r="I15" i="3"/>
  <c r="M72" i="3"/>
  <c r="M71" i="3" s="1"/>
  <c r="M15" i="3"/>
  <c r="Q72" i="3"/>
  <c r="Q71" i="3" s="1"/>
  <c r="Q15" i="3"/>
  <c r="N15" i="3"/>
  <c r="N73" i="3"/>
  <c r="N71" i="3" s="1"/>
  <c r="G15" i="3"/>
  <c r="G72" i="3"/>
  <c r="E16" i="3"/>
  <c r="K15" i="3"/>
  <c r="K72" i="3"/>
  <c r="K71" i="3" s="1"/>
  <c r="O15" i="3"/>
  <c r="O72" i="3"/>
  <c r="O71" i="3" s="1"/>
  <c r="G71" i="3" l="1"/>
  <c r="E72" i="3"/>
  <c r="E73" i="3"/>
  <c r="F71" i="3"/>
  <c r="E15" i="3"/>
  <c r="E71" i="3" l="1"/>
</calcChain>
</file>

<file path=xl/sharedStrings.xml><?xml version="1.0" encoding="utf-8"?>
<sst xmlns="http://schemas.openxmlformats.org/spreadsheetml/2006/main" count="111" uniqueCount="55">
  <si>
    <t>СОГЛАСОВАНО</t>
  </si>
  <si>
    <t>(куратор ответсвенного исполнителя)</t>
  </si>
  <si>
    <t xml:space="preserve">КОМПЛЕКСНЫЙ ПЛАН </t>
  </si>
  <si>
    <t>тыс.рублей</t>
  </si>
  <si>
    <t xml:space="preserve">№ 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</si>
  <si>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</si>
  <si>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(структурное подразделение, ФИО, должность,
 № тел.)</t>
  </si>
  <si>
    <t>Источники финансирования</t>
  </si>
  <si>
    <t>Всего</t>
  </si>
  <si>
    <t>Финансовые затраты на реализацию муниципальной программы
(планируемое освоение)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</si>
  <si>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</si>
  <si>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</si>
  <si>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</si>
  <si>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</si>
  <si>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</si>
  <si>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</si>
  <si>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</si>
  <si>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</si>
  <si>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</si>
  <si>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</si>
  <si>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</si>
  <si>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</si>
  <si>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1.1.</t>
  </si>
  <si>
    <t>всего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</si>
  <si>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</si>
  <si>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</si>
  <si>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</si>
  <si>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</si>
  <si>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</si>
  <si>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</si>
  <si>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1.2.</t>
  </si>
  <si>
    <t xml:space="preserve"> Департамент культуры и спорта Нефтеюганского района Андреевский Александр Юрьевич, 8(3463) 316-411</t>
  </si>
  <si>
    <t>Администрации городского и сельских поселений района</t>
  </si>
  <si>
    <t>2.1.</t>
  </si>
  <si>
    <t>Обеспечение населенных пунктов наружным противопожарным водоснабжением (показатель 5)</t>
  </si>
  <si>
    <t>средства поселений **</t>
  </si>
  <si>
    <t>иные источники***</t>
  </si>
  <si>
    <t xml:space="preserve">Всего по муниципальной программе
</t>
  </si>
  <si>
    <t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</t>
  </si>
  <si>
    <t>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</t>
  </si>
  <si>
    <t>***Иные источники заполняется при наличии информации в таблице 2</t>
  </si>
  <si>
    <t>Председатель комитета гражданской защиты населения Нефтеюганского района</t>
  </si>
  <si>
    <t>А.М. Сычёв</t>
  </si>
  <si>
    <t>(подпись)</t>
  </si>
  <si>
    <t>8(3463) 250-162</t>
  </si>
  <si>
    <t>С.А. Кудашкин</t>
  </si>
  <si>
    <t>Основное мероприятие "Предупреждение и ликвидация чрезвычайных ситуаций природного и техногенного характера на территории Нефтеюганского района" (показатель 1 таблицы 1)</t>
  </si>
  <si>
    <t>Администрация Нефтеюганского района (Комитет гражданской защиты населения Нефтеюганского района) /  Департамент строительсва и жилищно-коммунального комплекса Нефтеюганского района, Департамент культуры и спорта Нефтеюганского района</t>
  </si>
  <si>
    <t>Администрация Нефтеюганского района (Комитет гражданской защиты населения Нефтеюганского района) Сычёв Александр Михайлович 8(3463)250-162</t>
  </si>
  <si>
    <t>Основное мероприятие "Обеспечение  деятельности муниципального казенного учреждения "Единая дежурно-диспетчерская служба Нефтеюганского района" (показатель 1 таблицы 1)</t>
  </si>
  <si>
    <t>Администрация Нефтеюганского района (Комитет гражданской защиты населения Нефтеюганского района) / Департамент строительсва и жилищно-коммунального комплекса Нефтеюганского района, Администрации городского и сельских поселений Нефтеюганского района</t>
  </si>
  <si>
    <t xml:space="preserve">Первый заместитель главы района  </t>
  </si>
  <si>
    <t>"___" ________________ 2024 года</t>
  </si>
  <si>
    <r>
      <t xml:space="preserve">к муниципальной программе  "Безопасность жизнедеятельности" </t>
    </r>
    <r>
      <rPr>
        <b/>
        <u/>
        <sz val="11"/>
        <rFont val="Times New Roman"/>
        <family val="1"/>
        <charset val="204"/>
      </rPr>
      <t>на 2024 год</t>
    </r>
  </si>
  <si>
    <t xml:space="preserve">Администрация Нефтеюганского района (Комитет гражданской защиты населения Нефтеюганского района)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</si>
</sst>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5" formatCode="_-* #,##0.00000\ _₽_-;\-* #,##0.00000\ _₽_-;_-* &quot;-&quot;?????\ _₽_-;_-@_-"/>
    <numFmt numFmtId="166" formatCode="_-* #,##0.0000_р_._-;\-* #,##0.0000_р_._-;_-* &quot;-&quot;??_р_._-;_-@_-"/>
    <numFmt numFmtId="167" formatCode="#,##0.00000"/>
    <numFmt numFmtId="168" formatCode="_-* #,##0.00000\ _₽_-;\-* #,##0.00000\ _₽_-;_-* &quot;-&quot;??\ _₽_-;_-@_-"/>
    <numFmt numFmtId="169" formatCode="_-* #,##0.00000\ _р_._-;\-* #,##0.00000\ _р_._-;_-* &quot;-&quot;?????\ 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 wrapText="1"/>
    </xf>
    <xf numFmtId="43" fontId="12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8" fillId="0" borderId="2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7" fontId="15" fillId="0" borderId="0" xfId="0" applyNumberFormat="1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43" fontId="1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169" fontId="16" fillId="2" borderId="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left"/>
    </xf>
    <xf numFmtId="43" fontId="1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168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68" fontId="12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84"/>
  <sheetViews>
    <sheetView tabSelected="1" view="pageBreakPreview" topLeftCell="A70" zoomScale="90" zoomScaleNormal="90" zoomScaleSheetLayoutView="90" workbookViewId="0">
      <selection activeCell="E89" sqref="E89"/>
    </sheetView>
  </sheetViews>
  <sheetFormatPr defaultRowHeight="15" x14ac:dyDescent="0.25"/>
  <cols>
    <col min="1" max="1" width="6.5703125" style="1" customWidth="1"/>
    <col min="2" max="2" width="37.5703125" style="2" customWidth="1"/>
    <col min="3" max="3" width="41.42578125" style="2" customWidth="1"/>
    <col min="4" max="4" width="25.7109375" style="2" customWidth="1"/>
    <col min="5" max="5" width="16.140625" style="2" customWidth="1"/>
    <col min="6" max="6" width="15.42578125" style="2" customWidth="1"/>
    <col min="7" max="7" width="15" style="2" customWidth="1"/>
    <col min="8" max="12" width="15.7109375" style="2" customWidth="1"/>
    <col min="13" max="14" width="15.7109375" style="9" customWidth="1"/>
    <col min="15" max="17" width="15.7109375" style="2" customWidth="1"/>
    <col min="18" max="18" width="2.42578125" style="4" customWidth="1"/>
    <col min="19" max="19" width="2" style="2" customWidth="1"/>
    <col min="20" max="20" width="16.42578125" style="2" customWidth="1"/>
    <col min="21" max="21" width="11.42578125" style="2" customWidth="1"/>
    <col min="22" max="22" width="12.85546875" style="2" bestFit="1" customWidth="1"/>
    <col min="23" max="23" width="9.5703125" style="2" bestFit="1" customWidth="1"/>
    <col min="24" max="16384" width="9.140625" style="2"/>
  </cols>
  <sheetData>
    <row r="1" spans="1:18" ht="16.5" x14ac:dyDescent="0.25">
      <c r="G1" s="3"/>
      <c r="M1" s="56" t="s">
        <v>0</v>
      </c>
      <c r="N1" s="56"/>
      <c r="O1" s="56"/>
      <c r="P1" s="56"/>
      <c r="Q1" s="56"/>
    </row>
    <row r="2" spans="1:18" ht="13.5" customHeight="1" x14ac:dyDescent="0.25">
      <c r="G2" s="3"/>
      <c r="M2" s="6"/>
      <c r="N2" s="6"/>
      <c r="O2" s="7"/>
      <c r="P2" s="7"/>
      <c r="Q2" s="7"/>
    </row>
    <row r="3" spans="1:18" ht="29.25" customHeight="1" x14ac:dyDescent="0.25">
      <c r="G3" s="3"/>
      <c r="M3" s="57" t="s">
        <v>51</v>
      </c>
      <c r="N3" s="58"/>
      <c r="O3" s="58"/>
      <c r="P3" s="58"/>
      <c r="Q3" s="58"/>
    </row>
    <row r="4" spans="1:18" ht="13.5" customHeight="1" x14ac:dyDescent="0.25">
      <c r="G4" s="3"/>
      <c r="M4" s="59"/>
      <c r="N4" s="60"/>
      <c r="O4" s="60"/>
      <c r="P4" s="42" t="s">
        <v>45</v>
      </c>
      <c r="Q4" s="42"/>
    </row>
    <row r="5" spans="1:18" ht="13.5" customHeight="1" x14ac:dyDescent="0.25">
      <c r="G5" s="3"/>
      <c r="M5" s="61" t="s">
        <v>1</v>
      </c>
      <c r="N5" s="61"/>
      <c r="O5" s="61"/>
      <c r="P5" s="61"/>
      <c r="Q5" s="61"/>
    </row>
    <row r="6" spans="1:18" ht="13.5" customHeight="1" x14ac:dyDescent="0.25">
      <c r="G6" s="3"/>
      <c r="M6" s="8"/>
      <c r="N6" s="8"/>
      <c r="O6" s="47"/>
      <c r="P6" s="47"/>
      <c r="Q6" s="47"/>
    </row>
    <row r="7" spans="1:18" ht="15.75" customHeight="1" x14ac:dyDescent="0.25">
      <c r="G7" s="3"/>
      <c r="M7" s="62" t="s">
        <v>52</v>
      </c>
      <c r="N7" s="62"/>
      <c r="O7" s="62"/>
      <c r="P7" s="62"/>
      <c r="Q7" s="62"/>
    </row>
    <row r="8" spans="1:18" ht="16.5" x14ac:dyDescent="0.25">
      <c r="G8" s="3"/>
      <c r="N8" s="10"/>
      <c r="O8" s="11"/>
      <c r="P8" s="11"/>
      <c r="Q8" s="11"/>
    </row>
    <row r="9" spans="1:18" ht="21" customHeight="1" x14ac:dyDescent="0.25">
      <c r="A9" s="55" t="s">
        <v>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8" ht="22.5" customHeight="1" x14ac:dyDescent="0.25">
      <c r="A10" s="63" t="s">
        <v>53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8" ht="12" customHeight="1" x14ac:dyDescent="0.25">
      <c r="P11" s="64" t="s">
        <v>3</v>
      </c>
      <c r="Q11" s="64"/>
    </row>
    <row r="12" spans="1:18" ht="52.5" customHeight="1" x14ac:dyDescent="0.25">
      <c r="A12" s="65" t="s">
        <v>4</v>
      </c>
      <c r="B12" s="65" t="s">
        <v>5</v>
      </c>
      <c r="C12" s="66" t="s">
        <v>6</v>
      </c>
      <c r="D12" s="65" t="s">
        <v>7</v>
      </c>
      <c r="E12" s="65" t="s">
        <v>8</v>
      </c>
      <c r="F12" s="65" t="s">
        <v>9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8" ht="37.5" customHeight="1" x14ac:dyDescent="0.25">
      <c r="A13" s="65"/>
      <c r="B13" s="65"/>
      <c r="C13" s="67"/>
      <c r="D13" s="65"/>
      <c r="E13" s="65"/>
      <c r="F13" s="46" t="s">
        <v>10</v>
      </c>
      <c r="G13" s="46" t="s">
        <v>11</v>
      </c>
      <c r="H13" s="46" t="s">
        <v>12</v>
      </c>
      <c r="I13" s="46" t="s">
        <v>13</v>
      </c>
      <c r="J13" s="46" t="s">
        <v>14</v>
      </c>
      <c r="K13" s="46" t="s">
        <v>15</v>
      </c>
      <c r="L13" s="46" t="s">
        <v>16</v>
      </c>
      <c r="M13" s="12" t="s">
        <v>17</v>
      </c>
      <c r="N13" s="12" t="s">
        <v>18</v>
      </c>
      <c r="O13" s="46" t="s">
        <v>19</v>
      </c>
      <c r="P13" s="46" t="s">
        <v>20</v>
      </c>
      <c r="Q13" s="46" t="s">
        <v>21</v>
      </c>
    </row>
    <row r="14" spans="1:18" s="17" customFormat="1" ht="15" customHeight="1" x14ac:dyDescent="0.2">
      <c r="A14" s="13">
        <v>1</v>
      </c>
      <c r="B14" s="13">
        <v>2</v>
      </c>
      <c r="C14" s="13">
        <v>3</v>
      </c>
      <c r="D14" s="13">
        <v>4</v>
      </c>
      <c r="E14" s="14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5">
        <v>13</v>
      </c>
      <c r="N14" s="15">
        <v>14</v>
      </c>
      <c r="O14" s="13">
        <v>15</v>
      </c>
      <c r="P14" s="13">
        <v>16</v>
      </c>
      <c r="Q14" s="13">
        <v>17</v>
      </c>
      <c r="R14" s="16"/>
    </row>
    <row r="15" spans="1:18" s="17" customFormat="1" ht="15.95" customHeight="1" x14ac:dyDescent="0.2">
      <c r="A15" s="71" t="s">
        <v>22</v>
      </c>
      <c r="B15" s="73" t="s">
        <v>46</v>
      </c>
      <c r="C15" s="75" t="s">
        <v>47</v>
      </c>
      <c r="D15" s="18" t="s">
        <v>23</v>
      </c>
      <c r="E15" s="19">
        <f>E16+E17+E18+E19+E21</f>
        <v>12261.490960000001</v>
      </c>
      <c r="F15" s="19">
        <f>F16+F17+F18+F19+F21</f>
        <v>0</v>
      </c>
      <c r="G15" s="19">
        <f t="shared" ref="G15:Q15" si="0">G16+G17+G18+G19+G21</f>
        <v>1302.3764900000001</v>
      </c>
      <c r="H15" s="19">
        <f t="shared" si="0"/>
        <v>723.61199999999997</v>
      </c>
      <c r="I15" s="19">
        <f t="shared" si="0"/>
        <v>723.61199999999997</v>
      </c>
      <c r="J15" s="19">
        <f t="shared" si="0"/>
        <v>729.94533000000001</v>
      </c>
      <c r="K15" s="19">
        <f t="shared" si="0"/>
        <v>815.73532999999998</v>
      </c>
      <c r="L15" s="19">
        <f t="shared" si="0"/>
        <v>1025.97433</v>
      </c>
      <c r="M15" s="19">
        <f t="shared" si="0"/>
        <v>1333.1787099999999</v>
      </c>
      <c r="N15" s="19">
        <f t="shared" si="0"/>
        <v>1333.17869</v>
      </c>
      <c r="O15" s="19">
        <f t="shared" si="0"/>
        <v>1333.17869</v>
      </c>
      <c r="P15" s="19">
        <f t="shared" si="0"/>
        <v>1326.8453599999998</v>
      </c>
      <c r="Q15" s="19">
        <f t="shared" si="0"/>
        <v>1613.85403</v>
      </c>
      <c r="R15" s="16"/>
    </row>
    <row r="16" spans="1:18" s="17" customFormat="1" ht="15.95" customHeight="1" x14ac:dyDescent="0.2">
      <c r="A16" s="72"/>
      <c r="B16" s="74"/>
      <c r="C16" s="76"/>
      <c r="D16" s="44" t="s">
        <v>24</v>
      </c>
      <c r="E16" s="19">
        <f t="shared" ref="E16:E20" si="1">SUM(F16:Q16)</f>
        <v>0</v>
      </c>
      <c r="F16" s="20">
        <f>F23+F30</f>
        <v>0</v>
      </c>
      <c r="G16" s="20">
        <f>G23+G30</f>
        <v>0</v>
      </c>
      <c r="H16" s="20">
        <f>H23+H30</f>
        <v>0</v>
      </c>
      <c r="I16" s="20">
        <f>I23+I30</f>
        <v>0</v>
      </c>
      <c r="J16" s="20">
        <f>J23+J30</f>
        <v>0</v>
      </c>
      <c r="K16" s="20">
        <f>K23+K30</f>
        <v>0</v>
      </c>
      <c r="L16" s="20">
        <f>L23+L30</f>
        <v>0</v>
      </c>
      <c r="M16" s="20">
        <f>M23+M30</f>
        <v>0</v>
      </c>
      <c r="N16" s="20">
        <f>N23+N30</f>
        <v>0</v>
      </c>
      <c r="O16" s="20">
        <f>O23+O30</f>
        <v>0</v>
      </c>
      <c r="P16" s="20">
        <f>P23+P30</f>
        <v>0</v>
      </c>
      <c r="Q16" s="20">
        <f>Q23+Q30</f>
        <v>0</v>
      </c>
      <c r="R16" s="16"/>
    </row>
    <row r="17" spans="1:20" s="17" customFormat="1" ht="15.95" customHeight="1" x14ac:dyDescent="0.2">
      <c r="A17" s="72"/>
      <c r="B17" s="74"/>
      <c r="C17" s="76"/>
      <c r="D17" s="44" t="s">
        <v>25</v>
      </c>
      <c r="E17" s="19">
        <f t="shared" si="1"/>
        <v>0</v>
      </c>
      <c r="F17" s="20">
        <f>F24+F31</f>
        <v>0</v>
      </c>
      <c r="G17" s="20">
        <f>G24+G31</f>
        <v>0</v>
      </c>
      <c r="H17" s="20">
        <f>H24+H31</f>
        <v>0</v>
      </c>
      <c r="I17" s="20">
        <f>I24+I31</f>
        <v>0</v>
      </c>
      <c r="J17" s="20">
        <f>J24+J31</f>
        <v>0</v>
      </c>
      <c r="K17" s="20">
        <f>K24+K31</f>
        <v>0</v>
      </c>
      <c r="L17" s="20">
        <f>L24+L31</f>
        <v>0</v>
      </c>
      <c r="M17" s="20">
        <f>M24+M31</f>
        <v>0</v>
      </c>
      <c r="N17" s="20">
        <f>N24+N31</f>
        <v>0</v>
      </c>
      <c r="O17" s="20">
        <f>O24+O31</f>
        <v>0</v>
      </c>
      <c r="P17" s="20">
        <f>P24+P31</f>
        <v>0</v>
      </c>
      <c r="Q17" s="20">
        <f>Q24+Q31</f>
        <v>0</v>
      </c>
      <c r="R17" s="16"/>
    </row>
    <row r="18" spans="1:20" s="17" customFormat="1" ht="15.95" customHeight="1" x14ac:dyDescent="0.2">
      <c r="A18" s="72"/>
      <c r="B18" s="74"/>
      <c r="C18" s="76"/>
      <c r="D18" s="45" t="s">
        <v>26</v>
      </c>
      <c r="E18" s="19">
        <f t="shared" si="1"/>
        <v>11974.490960000001</v>
      </c>
      <c r="F18" s="20">
        <f>F25+F32</f>
        <v>0</v>
      </c>
      <c r="G18" s="20">
        <f>G25+G32</f>
        <v>1302.3764900000001</v>
      </c>
      <c r="H18" s="20">
        <f>H25+H32</f>
        <v>723.61199999999997</v>
      </c>
      <c r="I18" s="20">
        <f>I25+I32</f>
        <v>723.61199999999997</v>
      </c>
      <c r="J18" s="20">
        <f>J25+J32</f>
        <v>729.94533000000001</v>
      </c>
      <c r="K18" s="20">
        <f>K25+K32</f>
        <v>815.73532999999998</v>
      </c>
      <c r="L18" s="20">
        <f>L25+L32</f>
        <v>1025.97433</v>
      </c>
      <c r="M18" s="20">
        <f>M25+M32</f>
        <v>1333.1787099999999</v>
      </c>
      <c r="N18" s="20">
        <f>N25+N32</f>
        <v>1333.17869</v>
      </c>
      <c r="O18" s="20">
        <f>O25+O32</f>
        <v>1333.17869</v>
      </c>
      <c r="P18" s="20">
        <f>P25+P32</f>
        <v>1326.8453599999998</v>
      </c>
      <c r="Q18" s="20">
        <f>Q25+Q32</f>
        <v>1326.85403</v>
      </c>
      <c r="R18" s="16"/>
    </row>
    <row r="19" spans="1:20" s="17" customFormat="1" ht="33" customHeight="1" x14ac:dyDescent="0.2">
      <c r="A19" s="72"/>
      <c r="B19" s="74"/>
      <c r="C19" s="76"/>
      <c r="D19" s="21" t="s">
        <v>27</v>
      </c>
      <c r="E19" s="19">
        <f t="shared" si="1"/>
        <v>0</v>
      </c>
      <c r="F19" s="20">
        <f t="shared" ref="F19:Q19" si="2">F26+F33</f>
        <v>0</v>
      </c>
      <c r="G19" s="20">
        <f t="shared" si="2"/>
        <v>0</v>
      </c>
      <c r="H19" s="20">
        <f t="shared" si="2"/>
        <v>0</v>
      </c>
      <c r="I19" s="20">
        <f t="shared" si="2"/>
        <v>0</v>
      </c>
      <c r="J19" s="20">
        <f t="shared" si="2"/>
        <v>0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</v>
      </c>
      <c r="Q19" s="20">
        <f t="shared" si="2"/>
        <v>0</v>
      </c>
      <c r="R19" s="16"/>
    </row>
    <row r="20" spans="1:20" s="17" customFormat="1" ht="15.95" customHeight="1" x14ac:dyDescent="0.2">
      <c r="A20" s="72"/>
      <c r="B20" s="74"/>
      <c r="C20" s="76"/>
      <c r="D20" s="21" t="s">
        <v>28</v>
      </c>
      <c r="E20" s="19">
        <f t="shared" si="1"/>
        <v>0</v>
      </c>
      <c r="F20" s="20">
        <f t="shared" ref="F20:Q20" si="3">F27+F34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3"/>
        <v>0</v>
      </c>
      <c r="N20" s="20">
        <f t="shared" si="3"/>
        <v>0</v>
      </c>
      <c r="O20" s="20">
        <f t="shared" si="3"/>
        <v>0</v>
      </c>
      <c r="P20" s="20">
        <f t="shared" si="3"/>
        <v>0</v>
      </c>
      <c r="Q20" s="20">
        <f t="shared" si="3"/>
        <v>0</v>
      </c>
      <c r="R20" s="16"/>
    </row>
    <row r="21" spans="1:20" s="17" customFormat="1" ht="15.95" customHeight="1" x14ac:dyDescent="0.2">
      <c r="A21" s="72"/>
      <c r="B21" s="74"/>
      <c r="C21" s="76"/>
      <c r="D21" s="21" t="s">
        <v>29</v>
      </c>
      <c r="E21" s="19">
        <f>SUM(F21:Q21)</f>
        <v>287</v>
      </c>
      <c r="F21" s="20">
        <f>F28+F35</f>
        <v>0</v>
      </c>
      <c r="G21" s="20">
        <f t="shared" ref="G21:Q21" si="4">G28+G35</f>
        <v>0</v>
      </c>
      <c r="H21" s="20">
        <f t="shared" si="4"/>
        <v>0</v>
      </c>
      <c r="I21" s="20">
        <f t="shared" si="4"/>
        <v>0</v>
      </c>
      <c r="J21" s="20">
        <f t="shared" si="4"/>
        <v>0</v>
      </c>
      <c r="K21" s="20">
        <f t="shared" si="4"/>
        <v>0</v>
      </c>
      <c r="L21" s="20">
        <f t="shared" si="4"/>
        <v>0</v>
      </c>
      <c r="M21" s="20">
        <f t="shared" si="4"/>
        <v>0</v>
      </c>
      <c r="N21" s="20">
        <f t="shared" si="4"/>
        <v>0</v>
      </c>
      <c r="O21" s="20">
        <f t="shared" si="4"/>
        <v>0</v>
      </c>
      <c r="P21" s="20">
        <f t="shared" si="4"/>
        <v>0</v>
      </c>
      <c r="Q21" s="20">
        <f t="shared" si="4"/>
        <v>287</v>
      </c>
      <c r="R21" s="16"/>
    </row>
    <row r="22" spans="1:20" s="17" customFormat="1" ht="15" customHeight="1" x14ac:dyDescent="0.2">
      <c r="A22" s="72"/>
      <c r="B22" s="74"/>
      <c r="C22" s="77" t="s">
        <v>48</v>
      </c>
      <c r="D22" s="18" t="s">
        <v>23</v>
      </c>
      <c r="E22" s="19">
        <f>E23+E24+E25+E26+E28</f>
        <v>11974.490960000001</v>
      </c>
      <c r="F22" s="19">
        <f>F23+F24+F25+F26+F28</f>
        <v>0</v>
      </c>
      <c r="G22" s="19">
        <f>G23+G24+G25+G26+G28</f>
        <v>1302.3764900000001</v>
      </c>
      <c r="H22" s="19">
        <f>H23+H24+H25+H26+H28</f>
        <v>723.61199999999997</v>
      </c>
      <c r="I22" s="19">
        <f>I23+I24+I25+I26+I28</f>
        <v>723.61199999999997</v>
      </c>
      <c r="J22" s="19">
        <f>J23+J24+J25+J26+J28</f>
        <v>729.94533000000001</v>
      </c>
      <c r="K22" s="19">
        <f>K23+K24+K25+K26+K28</f>
        <v>815.73532999999998</v>
      </c>
      <c r="L22" s="19">
        <f>L23+L24+L25+L26+L28</f>
        <v>1025.97433</v>
      </c>
      <c r="M22" s="19">
        <f>M23+M24+M25+M26+M28</f>
        <v>1333.1787099999999</v>
      </c>
      <c r="N22" s="19">
        <f>N23+N24+N25+N26+N28</f>
        <v>1333.17869</v>
      </c>
      <c r="O22" s="19">
        <f>O23+O24+O25+O26+O28</f>
        <v>1333.17869</v>
      </c>
      <c r="P22" s="19">
        <f>P23+P24+P25+P26+P28</f>
        <v>1326.8453599999998</v>
      </c>
      <c r="Q22" s="19">
        <f>Q23+Q24+Q25+Q26+Q28</f>
        <v>1326.85403</v>
      </c>
      <c r="R22" s="16"/>
    </row>
    <row r="23" spans="1:20" s="17" customFormat="1" ht="15" customHeight="1" x14ac:dyDescent="0.3">
      <c r="A23" s="72"/>
      <c r="B23" s="74"/>
      <c r="C23" s="78"/>
      <c r="D23" s="44" t="s">
        <v>24</v>
      </c>
      <c r="E23" s="19">
        <f t="shared" ref="E23:E28" si="5">SUM(F23:Q23)</f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16"/>
      <c r="T23" s="53"/>
    </row>
    <row r="24" spans="1:20" s="17" customFormat="1" ht="15" customHeight="1" x14ac:dyDescent="0.3">
      <c r="A24" s="72"/>
      <c r="B24" s="74"/>
      <c r="C24" s="78"/>
      <c r="D24" s="44" t="s">
        <v>25</v>
      </c>
      <c r="E24" s="19">
        <f t="shared" si="5"/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16"/>
      <c r="T24" s="53"/>
    </row>
    <row r="25" spans="1:20" s="17" customFormat="1" ht="15" customHeight="1" x14ac:dyDescent="0.2">
      <c r="A25" s="72"/>
      <c r="B25" s="74"/>
      <c r="C25" s="78"/>
      <c r="D25" s="45" t="s">
        <v>26</v>
      </c>
      <c r="E25" s="19">
        <f>SUM(F25:Q25)</f>
        <v>11974.490960000001</v>
      </c>
      <c r="F25" s="20">
        <v>0</v>
      </c>
      <c r="G25" s="54">
        <v>1302.3764900000001</v>
      </c>
      <c r="H25" s="20">
        <v>723.61199999999997</v>
      </c>
      <c r="I25" s="20">
        <v>723.61199999999997</v>
      </c>
      <c r="J25" s="20">
        <v>729.94533000000001</v>
      </c>
      <c r="K25" s="20">
        <v>815.73532999999998</v>
      </c>
      <c r="L25" s="24">
        <v>1025.97433</v>
      </c>
      <c r="M25" s="24">
        <v>1333.1787099999999</v>
      </c>
      <c r="N25" s="24">
        <v>1333.17869</v>
      </c>
      <c r="O25" s="24">
        <v>1333.17869</v>
      </c>
      <c r="P25" s="100">
        <f>723.612+603.23336</f>
        <v>1326.8453599999998</v>
      </c>
      <c r="Q25" s="24">
        <v>1326.85403</v>
      </c>
      <c r="R25" s="16"/>
    </row>
    <row r="26" spans="1:20" s="17" customFormat="1" ht="30" customHeight="1" x14ac:dyDescent="0.3">
      <c r="A26" s="72"/>
      <c r="B26" s="74"/>
      <c r="C26" s="78"/>
      <c r="D26" s="21" t="s">
        <v>27</v>
      </c>
      <c r="E26" s="19">
        <f t="shared" si="5"/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16"/>
      <c r="T26" s="53"/>
    </row>
    <row r="27" spans="1:20" s="17" customFormat="1" ht="15" customHeight="1" x14ac:dyDescent="0.3">
      <c r="A27" s="72"/>
      <c r="B27" s="74"/>
      <c r="C27" s="78"/>
      <c r="D27" s="21" t="s">
        <v>28</v>
      </c>
      <c r="E27" s="19">
        <f t="shared" si="5"/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2">
        <v>0</v>
      </c>
      <c r="L27" s="22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16"/>
      <c r="T27" s="53"/>
    </row>
    <row r="28" spans="1:20" s="17" customFormat="1" ht="15" customHeight="1" x14ac:dyDescent="0.3">
      <c r="A28" s="72"/>
      <c r="B28" s="74"/>
      <c r="C28" s="79"/>
      <c r="D28" s="21" t="s">
        <v>29</v>
      </c>
      <c r="E28" s="19">
        <f t="shared" si="5"/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52"/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16"/>
      <c r="T28" s="53"/>
    </row>
    <row r="29" spans="1:20" s="17" customFormat="1" ht="15" customHeight="1" x14ac:dyDescent="0.2">
      <c r="A29" s="72"/>
      <c r="B29" s="74"/>
      <c r="C29" s="80" t="s">
        <v>31</v>
      </c>
      <c r="D29" s="18" t="s">
        <v>23</v>
      </c>
      <c r="E29" s="19">
        <f>E30+E31+E32+E33+E35</f>
        <v>287</v>
      </c>
      <c r="F29" s="19">
        <f>F30+F31+F32+F33+F35</f>
        <v>0</v>
      </c>
      <c r="G29" s="19">
        <f t="shared" ref="G29:Q29" si="6">G30+G31+G32+G33+G35</f>
        <v>0</v>
      </c>
      <c r="H29" s="19">
        <f t="shared" si="6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0</v>
      </c>
      <c r="P29" s="19">
        <f t="shared" si="6"/>
        <v>0</v>
      </c>
      <c r="Q29" s="19">
        <f t="shared" si="6"/>
        <v>287</v>
      </c>
      <c r="R29" s="16"/>
    </row>
    <row r="30" spans="1:20" s="17" customFormat="1" ht="15" customHeight="1" x14ac:dyDescent="0.2">
      <c r="A30" s="72"/>
      <c r="B30" s="74"/>
      <c r="C30" s="81"/>
      <c r="D30" s="44" t="s">
        <v>24</v>
      </c>
      <c r="E30" s="19">
        <f t="shared" ref="E30:E35" si="7">SUM(F30:Q30)</f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16"/>
    </row>
    <row r="31" spans="1:20" s="17" customFormat="1" ht="15" customHeight="1" x14ac:dyDescent="0.2">
      <c r="A31" s="72"/>
      <c r="B31" s="74"/>
      <c r="C31" s="81"/>
      <c r="D31" s="44" t="s">
        <v>25</v>
      </c>
      <c r="E31" s="19">
        <f t="shared" si="7"/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16"/>
    </row>
    <row r="32" spans="1:20" s="17" customFormat="1" ht="15" customHeight="1" x14ac:dyDescent="0.2">
      <c r="A32" s="72"/>
      <c r="B32" s="74"/>
      <c r="C32" s="81"/>
      <c r="D32" s="45" t="s">
        <v>26</v>
      </c>
      <c r="E32" s="19">
        <f t="shared" si="7"/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16"/>
    </row>
    <row r="33" spans="1:20" s="17" customFormat="1" ht="30" customHeight="1" x14ac:dyDescent="0.2">
      <c r="A33" s="72"/>
      <c r="B33" s="74"/>
      <c r="C33" s="81"/>
      <c r="D33" s="21" t="s">
        <v>27</v>
      </c>
      <c r="E33" s="19">
        <f t="shared" si="7"/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16"/>
    </row>
    <row r="34" spans="1:20" s="17" customFormat="1" ht="15" customHeight="1" x14ac:dyDescent="0.2">
      <c r="A34" s="72"/>
      <c r="B34" s="74"/>
      <c r="C34" s="81"/>
      <c r="D34" s="21" t="s">
        <v>28</v>
      </c>
      <c r="E34" s="19">
        <f t="shared" si="7"/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16"/>
    </row>
    <row r="35" spans="1:20" s="17" customFormat="1" ht="15" customHeight="1" x14ac:dyDescent="0.2">
      <c r="A35" s="72"/>
      <c r="B35" s="74"/>
      <c r="C35" s="82"/>
      <c r="D35" s="21" t="s">
        <v>29</v>
      </c>
      <c r="E35" s="19">
        <f t="shared" si="7"/>
        <v>287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287</v>
      </c>
      <c r="R35" s="16"/>
    </row>
    <row r="36" spans="1:20" s="5" customFormat="1" ht="15" customHeight="1" x14ac:dyDescent="0.25">
      <c r="A36" s="83" t="s">
        <v>30</v>
      </c>
      <c r="B36" s="85" t="s">
        <v>49</v>
      </c>
      <c r="C36" s="75" t="s">
        <v>54</v>
      </c>
      <c r="D36" s="27" t="s">
        <v>23</v>
      </c>
      <c r="E36" s="19">
        <f>E37+E38+E39+E40+E42</f>
        <v>16227.806919999999</v>
      </c>
      <c r="F36" s="19">
        <f>F37+F38+F39+F40+F42</f>
        <v>871.43155000000002</v>
      </c>
      <c r="G36" s="19">
        <f t="shared" ref="G36:Q36" si="8">G37+G38+G39+G40+G42</f>
        <v>2147.0770699999998</v>
      </c>
      <c r="H36" s="19">
        <f t="shared" si="8"/>
        <v>1414.7180499999999</v>
      </c>
      <c r="I36" s="19">
        <f t="shared" si="8"/>
        <v>1414.7180499999999</v>
      </c>
      <c r="J36" s="19">
        <f t="shared" si="8"/>
        <v>1648.1392900000001</v>
      </c>
      <c r="K36" s="19">
        <f t="shared" si="8"/>
        <v>2006.3335099999999</v>
      </c>
      <c r="L36" s="19">
        <f t="shared" si="8"/>
        <v>1768.39228</v>
      </c>
      <c r="M36" s="19">
        <f t="shared" si="8"/>
        <v>1648.8567499999999</v>
      </c>
      <c r="N36" s="19">
        <f t="shared" si="8"/>
        <v>1414.7180499999999</v>
      </c>
      <c r="O36" s="19">
        <f t="shared" si="8"/>
        <v>608.60744</v>
      </c>
      <c r="P36" s="19">
        <f t="shared" si="8"/>
        <v>608.60744</v>
      </c>
      <c r="Q36" s="19">
        <f t="shared" si="8"/>
        <v>676.20744000000002</v>
      </c>
      <c r="R36" s="4"/>
    </row>
    <row r="37" spans="1:20" s="5" customFormat="1" ht="15" customHeight="1" x14ac:dyDescent="0.25">
      <c r="A37" s="84"/>
      <c r="B37" s="86"/>
      <c r="C37" s="76"/>
      <c r="D37" s="28" t="s">
        <v>24</v>
      </c>
      <c r="E37" s="19">
        <f t="shared" ref="E37:E41" si="9">SUM(F37:Q37)</f>
        <v>0</v>
      </c>
      <c r="F37" s="20">
        <f t="shared" ref="F37:Q38" si="10">F44</f>
        <v>0</v>
      </c>
      <c r="G37" s="20">
        <f t="shared" si="10"/>
        <v>0</v>
      </c>
      <c r="H37" s="20">
        <f t="shared" si="10"/>
        <v>0</v>
      </c>
      <c r="I37" s="20">
        <f t="shared" si="10"/>
        <v>0</v>
      </c>
      <c r="J37" s="20">
        <f t="shared" si="10"/>
        <v>0</v>
      </c>
      <c r="K37" s="20">
        <f t="shared" si="10"/>
        <v>0</v>
      </c>
      <c r="L37" s="20">
        <f t="shared" si="10"/>
        <v>0</v>
      </c>
      <c r="M37" s="20">
        <f t="shared" si="10"/>
        <v>0</v>
      </c>
      <c r="N37" s="20">
        <f t="shared" si="10"/>
        <v>0</v>
      </c>
      <c r="O37" s="20">
        <f t="shared" si="10"/>
        <v>0</v>
      </c>
      <c r="P37" s="20">
        <f t="shared" si="10"/>
        <v>0</v>
      </c>
      <c r="Q37" s="20">
        <f t="shared" si="10"/>
        <v>0</v>
      </c>
      <c r="R37" s="4"/>
      <c r="T37" s="43"/>
    </row>
    <row r="38" spans="1:20" s="5" customFormat="1" ht="15" customHeight="1" x14ac:dyDescent="0.25">
      <c r="A38" s="84"/>
      <c r="B38" s="86"/>
      <c r="C38" s="76"/>
      <c r="D38" s="28" t="s">
        <v>25</v>
      </c>
      <c r="E38" s="19">
        <f t="shared" si="9"/>
        <v>0</v>
      </c>
      <c r="F38" s="20">
        <f t="shared" si="10"/>
        <v>0</v>
      </c>
      <c r="G38" s="20">
        <f t="shared" si="10"/>
        <v>0</v>
      </c>
      <c r="H38" s="20">
        <f t="shared" si="10"/>
        <v>0</v>
      </c>
      <c r="I38" s="20">
        <f t="shared" si="10"/>
        <v>0</v>
      </c>
      <c r="J38" s="20">
        <f t="shared" si="10"/>
        <v>0</v>
      </c>
      <c r="K38" s="20">
        <f t="shared" si="10"/>
        <v>0</v>
      </c>
      <c r="L38" s="20">
        <f t="shared" si="10"/>
        <v>0</v>
      </c>
      <c r="M38" s="20">
        <f t="shared" si="10"/>
        <v>0</v>
      </c>
      <c r="N38" s="20">
        <f t="shared" si="10"/>
        <v>0</v>
      </c>
      <c r="O38" s="20">
        <f t="shared" si="10"/>
        <v>0</v>
      </c>
      <c r="P38" s="20">
        <f t="shared" si="10"/>
        <v>0</v>
      </c>
      <c r="Q38" s="20">
        <f t="shared" si="10"/>
        <v>0</v>
      </c>
      <c r="R38" s="4"/>
    </row>
    <row r="39" spans="1:20" s="5" customFormat="1" ht="15" customHeight="1" x14ac:dyDescent="0.25">
      <c r="A39" s="84"/>
      <c r="B39" s="86"/>
      <c r="C39" s="76"/>
      <c r="D39" s="28" t="s">
        <v>26</v>
      </c>
      <c r="E39" s="19">
        <f>SUM(F39:Q39)</f>
        <v>13134.751659999998</v>
      </c>
      <c r="F39" s="20">
        <f>F46</f>
        <v>871.43155000000002</v>
      </c>
      <c r="G39" s="20">
        <f t="shared" ref="G39:Q39" si="11">G46</f>
        <v>2147.0770699999998</v>
      </c>
      <c r="H39" s="20">
        <f t="shared" si="11"/>
        <v>1414.7180499999999</v>
      </c>
      <c r="I39" s="20">
        <f t="shared" si="11"/>
        <v>1414.7180499999999</v>
      </c>
      <c r="J39" s="20">
        <f t="shared" si="11"/>
        <v>1648.1392900000001</v>
      </c>
      <c r="K39" s="20">
        <f t="shared" si="11"/>
        <v>2006.3335099999999</v>
      </c>
      <c r="L39" s="20">
        <f t="shared" si="11"/>
        <v>1768.39228</v>
      </c>
      <c r="M39" s="20">
        <f t="shared" si="11"/>
        <v>1648.8567499999999</v>
      </c>
      <c r="N39" s="20">
        <f t="shared" si="11"/>
        <v>215.08510999999999</v>
      </c>
      <c r="O39" s="20">
        <f t="shared" si="11"/>
        <v>0</v>
      </c>
      <c r="P39" s="20">
        <f t="shared" si="11"/>
        <v>0</v>
      </c>
      <c r="Q39" s="20">
        <f t="shared" si="11"/>
        <v>0</v>
      </c>
      <c r="R39" s="4"/>
    </row>
    <row r="40" spans="1:20" s="5" customFormat="1" ht="15" customHeight="1" x14ac:dyDescent="0.25">
      <c r="A40" s="84"/>
      <c r="B40" s="86"/>
      <c r="C40" s="76"/>
      <c r="D40" s="28" t="s">
        <v>27</v>
      </c>
      <c r="E40" s="19">
        <f t="shared" si="9"/>
        <v>0</v>
      </c>
      <c r="F40" s="20">
        <f t="shared" ref="F40:Q40" si="12">F47</f>
        <v>0</v>
      </c>
      <c r="G40" s="20">
        <f t="shared" si="12"/>
        <v>0</v>
      </c>
      <c r="H40" s="20">
        <f t="shared" si="12"/>
        <v>0</v>
      </c>
      <c r="I40" s="20">
        <f t="shared" si="12"/>
        <v>0</v>
      </c>
      <c r="J40" s="20">
        <f t="shared" si="12"/>
        <v>0</v>
      </c>
      <c r="K40" s="20">
        <f t="shared" si="12"/>
        <v>0</v>
      </c>
      <c r="L40" s="20">
        <f t="shared" si="12"/>
        <v>0</v>
      </c>
      <c r="M40" s="20">
        <f t="shared" si="12"/>
        <v>0</v>
      </c>
      <c r="N40" s="20">
        <f t="shared" si="12"/>
        <v>0</v>
      </c>
      <c r="O40" s="20">
        <f t="shared" si="12"/>
        <v>0</v>
      </c>
      <c r="P40" s="20">
        <f t="shared" si="12"/>
        <v>0</v>
      </c>
      <c r="Q40" s="20">
        <f t="shared" si="12"/>
        <v>0</v>
      </c>
      <c r="R40" s="4"/>
    </row>
    <row r="41" spans="1:20" s="5" customFormat="1" ht="15" customHeight="1" x14ac:dyDescent="0.25">
      <c r="A41" s="84"/>
      <c r="B41" s="86"/>
      <c r="C41" s="76"/>
      <c r="D41" s="28" t="s">
        <v>28</v>
      </c>
      <c r="E41" s="19">
        <f t="shared" si="9"/>
        <v>0</v>
      </c>
      <c r="F41" s="20">
        <f t="shared" ref="F41:Q41" si="13">F48</f>
        <v>0</v>
      </c>
      <c r="G41" s="20">
        <f t="shared" si="13"/>
        <v>0</v>
      </c>
      <c r="H41" s="20">
        <f t="shared" si="13"/>
        <v>0</v>
      </c>
      <c r="I41" s="20">
        <f t="shared" si="13"/>
        <v>0</v>
      </c>
      <c r="J41" s="20">
        <f t="shared" si="13"/>
        <v>0</v>
      </c>
      <c r="K41" s="20">
        <f t="shared" si="13"/>
        <v>0</v>
      </c>
      <c r="L41" s="20">
        <f t="shared" si="13"/>
        <v>0</v>
      </c>
      <c r="M41" s="20">
        <f t="shared" si="13"/>
        <v>0</v>
      </c>
      <c r="N41" s="20">
        <f t="shared" si="13"/>
        <v>0</v>
      </c>
      <c r="O41" s="20">
        <f t="shared" si="13"/>
        <v>0</v>
      </c>
      <c r="P41" s="20">
        <f t="shared" si="13"/>
        <v>0</v>
      </c>
      <c r="Q41" s="20">
        <f t="shared" si="13"/>
        <v>0</v>
      </c>
      <c r="R41" s="4"/>
    </row>
    <row r="42" spans="1:20" s="5" customFormat="1" ht="15" customHeight="1" x14ac:dyDescent="0.25">
      <c r="A42" s="84"/>
      <c r="B42" s="86"/>
      <c r="C42" s="76"/>
      <c r="D42" s="28" t="s">
        <v>29</v>
      </c>
      <c r="E42" s="19">
        <f>SUM(F42:Q42)</f>
        <v>3093.0552600000001</v>
      </c>
      <c r="F42" s="20">
        <f t="shared" ref="F42:Q42" si="14">F49</f>
        <v>0</v>
      </c>
      <c r="G42" s="20">
        <f t="shared" si="14"/>
        <v>0</v>
      </c>
      <c r="H42" s="20">
        <f t="shared" si="14"/>
        <v>0</v>
      </c>
      <c r="I42" s="20">
        <f t="shared" si="14"/>
        <v>0</v>
      </c>
      <c r="J42" s="20">
        <f t="shared" si="14"/>
        <v>0</v>
      </c>
      <c r="K42" s="20">
        <f t="shared" si="14"/>
        <v>0</v>
      </c>
      <c r="L42" s="20">
        <f t="shared" si="14"/>
        <v>0</v>
      </c>
      <c r="M42" s="20">
        <f t="shared" si="14"/>
        <v>0</v>
      </c>
      <c r="N42" s="20">
        <f t="shared" si="14"/>
        <v>1199.63294</v>
      </c>
      <c r="O42" s="20">
        <f t="shared" si="14"/>
        <v>608.60744</v>
      </c>
      <c r="P42" s="20">
        <f t="shared" si="14"/>
        <v>608.60744</v>
      </c>
      <c r="Q42" s="20">
        <f t="shared" si="14"/>
        <v>676.20744000000002</v>
      </c>
      <c r="R42" s="4"/>
    </row>
    <row r="43" spans="1:20" s="5" customFormat="1" ht="15" customHeight="1" x14ac:dyDescent="0.25">
      <c r="A43" s="84"/>
      <c r="B43" s="86"/>
      <c r="C43" s="77" t="s">
        <v>48</v>
      </c>
      <c r="D43" s="26" t="s">
        <v>23</v>
      </c>
      <c r="E43" s="22">
        <f>E44+E45+E46+E47+E49</f>
        <v>16227.806919999999</v>
      </c>
      <c r="F43" s="22">
        <f>F44+F45+F46+F47+F49</f>
        <v>871.43155000000002</v>
      </c>
      <c r="G43" s="22">
        <f t="shared" ref="G43:Q43" si="15">G44+G45+G46+G47+G49</f>
        <v>2147.0770699999998</v>
      </c>
      <c r="H43" s="22">
        <f t="shared" si="15"/>
        <v>1414.7180499999999</v>
      </c>
      <c r="I43" s="22">
        <f t="shared" si="15"/>
        <v>1414.7180499999999</v>
      </c>
      <c r="J43" s="22">
        <f t="shared" si="15"/>
        <v>1648.1392900000001</v>
      </c>
      <c r="K43" s="22">
        <f t="shared" si="15"/>
        <v>2006.3335099999999</v>
      </c>
      <c r="L43" s="22">
        <f t="shared" si="15"/>
        <v>1768.39228</v>
      </c>
      <c r="M43" s="22">
        <f t="shared" si="15"/>
        <v>1648.8567499999999</v>
      </c>
      <c r="N43" s="22">
        <f t="shared" si="15"/>
        <v>1414.7180499999999</v>
      </c>
      <c r="O43" s="22">
        <f t="shared" si="15"/>
        <v>608.60744</v>
      </c>
      <c r="P43" s="22">
        <f t="shared" si="15"/>
        <v>608.60744</v>
      </c>
      <c r="Q43" s="22">
        <f t="shared" si="15"/>
        <v>676.20744000000002</v>
      </c>
      <c r="R43" s="4"/>
      <c r="T43" s="43"/>
    </row>
    <row r="44" spans="1:20" s="4" customFormat="1" ht="15" customHeight="1" x14ac:dyDescent="0.25">
      <c r="A44" s="84"/>
      <c r="B44" s="86"/>
      <c r="C44" s="78"/>
      <c r="D44" s="44" t="s">
        <v>24</v>
      </c>
      <c r="E44" s="22">
        <f t="shared" ref="E44:E49" si="16">SUM(F44:Q44)</f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5">
        <v>0</v>
      </c>
      <c r="N44" s="25">
        <v>0</v>
      </c>
      <c r="O44" s="24">
        <v>0</v>
      </c>
      <c r="P44" s="24">
        <v>0</v>
      </c>
      <c r="Q44" s="24">
        <v>0</v>
      </c>
    </row>
    <row r="45" spans="1:20" s="4" customFormat="1" ht="15" customHeight="1" x14ac:dyDescent="0.25">
      <c r="A45" s="84"/>
      <c r="B45" s="86"/>
      <c r="C45" s="78"/>
      <c r="D45" s="44" t="s">
        <v>25</v>
      </c>
      <c r="E45" s="22">
        <f t="shared" si="16"/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5">
        <v>0</v>
      </c>
      <c r="N45" s="25">
        <v>0</v>
      </c>
      <c r="O45" s="24">
        <v>0</v>
      </c>
      <c r="P45" s="24">
        <v>0</v>
      </c>
      <c r="Q45" s="24">
        <v>0</v>
      </c>
      <c r="T45" s="49"/>
    </row>
    <row r="46" spans="1:20" s="4" customFormat="1" ht="15" customHeight="1" x14ac:dyDescent="0.25">
      <c r="A46" s="84"/>
      <c r="B46" s="86"/>
      <c r="C46" s="78"/>
      <c r="D46" s="44" t="s">
        <v>26</v>
      </c>
      <c r="E46" s="22">
        <f>SUM(F46:Q46)</f>
        <v>13134.751659999998</v>
      </c>
      <c r="F46" s="24">
        <v>871.43155000000002</v>
      </c>
      <c r="G46" s="24">
        <v>2147.0770699999998</v>
      </c>
      <c r="H46" s="24">
        <v>1414.7180499999999</v>
      </c>
      <c r="I46" s="48">
        <v>1414.7180499999999</v>
      </c>
      <c r="J46" s="24">
        <v>1648.1392900000001</v>
      </c>
      <c r="K46" s="24">
        <v>2006.3335099999999</v>
      </c>
      <c r="L46" s="24">
        <v>1768.39228</v>
      </c>
      <c r="M46" s="24">
        <v>1648.8567499999999</v>
      </c>
      <c r="N46" s="24">
        <v>215.08510999999999</v>
      </c>
      <c r="O46" s="24"/>
      <c r="P46" s="24"/>
      <c r="Q46" s="24"/>
      <c r="T46" s="49"/>
    </row>
    <row r="47" spans="1:20" s="4" customFormat="1" ht="15" customHeight="1" x14ac:dyDescent="0.25">
      <c r="A47" s="84"/>
      <c r="B47" s="86"/>
      <c r="C47" s="78"/>
      <c r="D47" s="21" t="s">
        <v>27</v>
      </c>
      <c r="E47" s="22">
        <f t="shared" si="16"/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T47" s="50"/>
    </row>
    <row r="48" spans="1:20" s="4" customFormat="1" ht="15" customHeight="1" x14ac:dyDescent="0.25">
      <c r="A48" s="84"/>
      <c r="B48" s="86"/>
      <c r="C48" s="78"/>
      <c r="D48" s="21" t="s">
        <v>28</v>
      </c>
      <c r="E48" s="22">
        <f t="shared" si="16"/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T48" s="49"/>
    </row>
    <row r="49" spans="1:20" s="4" customFormat="1" ht="15" customHeight="1" x14ac:dyDescent="0.25">
      <c r="A49" s="84"/>
      <c r="B49" s="86"/>
      <c r="C49" s="79"/>
      <c r="D49" s="21" t="s">
        <v>29</v>
      </c>
      <c r="E49" s="22">
        <f t="shared" si="16"/>
        <v>3093.0552600000001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1199.63294</v>
      </c>
      <c r="O49" s="24">
        <v>608.60744</v>
      </c>
      <c r="P49" s="24">
        <v>608.60744</v>
      </c>
      <c r="Q49" s="24">
        <f>608.60744+67.6</f>
        <v>676.20744000000002</v>
      </c>
      <c r="T49" s="34"/>
    </row>
    <row r="50" spans="1:20" s="29" customFormat="1" ht="15" customHeight="1" x14ac:dyDescent="0.25">
      <c r="A50" s="71" t="s">
        <v>33</v>
      </c>
      <c r="B50" s="73" t="s">
        <v>34</v>
      </c>
      <c r="C50" s="97" t="s">
        <v>50</v>
      </c>
      <c r="D50" s="30" t="s">
        <v>23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3">
        <v>0</v>
      </c>
      <c r="N50" s="23">
        <v>0</v>
      </c>
      <c r="O50" s="22">
        <v>0</v>
      </c>
      <c r="P50" s="22">
        <v>0</v>
      </c>
      <c r="Q50" s="22">
        <v>0</v>
      </c>
      <c r="R50" s="4"/>
      <c r="T50" s="51"/>
    </row>
    <row r="51" spans="1:20" s="29" customFormat="1" ht="15" customHeight="1" x14ac:dyDescent="0.25">
      <c r="A51" s="71"/>
      <c r="B51" s="96"/>
      <c r="C51" s="98"/>
      <c r="D51" s="21" t="s">
        <v>24</v>
      </c>
      <c r="E51" s="22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5">
        <v>0</v>
      </c>
      <c r="N51" s="25">
        <v>0</v>
      </c>
      <c r="O51" s="24">
        <v>0</v>
      </c>
      <c r="P51" s="24">
        <v>0</v>
      </c>
      <c r="Q51" s="24">
        <v>0</v>
      </c>
      <c r="R51" s="4"/>
    </row>
    <row r="52" spans="1:20" s="29" customFormat="1" ht="15" customHeight="1" x14ac:dyDescent="0.25">
      <c r="A52" s="71"/>
      <c r="B52" s="96"/>
      <c r="C52" s="98"/>
      <c r="D52" s="21" t="s">
        <v>25</v>
      </c>
      <c r="E52" s="22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5">
        <v>0</v>
      </c>
      <c r="N52" s="25">
        <v>0</v>
      </c>
      <c r="O52" s="24">
        <v>0</v>
      </c>
      <c r="P52" s="24">
        <v>0</v>
      </c>
      <c r="Q52" s="24">
        <v>0</v>
      </c>
      <c r="R52" s="31"/>
      <c r="T52" s="51"/>
    </row>
    <row r="53" spans="1:20" s="29" customFormat="1" ht="15" customHeight="1" x14ac:dyDescent="0.25">
      <c r="A53" s="71"/>
      <c r="B53" s="96"/>
      <c r="C53" s="98"/>
      <c r="D53" s="21" t="s">
        <v>26</v>
      </c>
      <c r="E53" s="22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5">
        <v>0</v>
      </c>
      <c r="N53" s="25">
        <v>0</v>
      </c>
      <c r="O53" s="24">
        <v>0</v>
      </c>
      <c r="P53" s="24">
        <v>0</v>
      </c>
      <c r="Q53" s="24">
        <v>0</v>
      </c>
      <c r="R53" s="4"/>
    </row>
    <row r="54" spans="1:20" s="29" customFormat="1" ht="15" customHeight="1" x14ac:dyDescent="0.25">
      <c r="A54" s="71"/>
      <c r="B54" s="96"/>
      <c r="C54" s="98"/>
      <c r="D54" s="21" t="s">
        <v>27</v>
      </c>
      <c r="E54" s="22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5">
        <v>0</v>
      </c>
      <c r="N54" s="25">
        <v>0</v>
      </c>
      <c r="O54" s="24">
        <v>0</v>
      </c>
      <c r="P54" s="24">
        <v>0</v>
      </c>
      <c r="Q54" s="24">
        <v>0</v>
      </c>
      <c r="R54" s="32"/>
    </row>
    <row r="55" spans="1:20" s="29" customFormat="1" ht="15" customHeight="1" x14ac:dyDescent="0.25">
      <c r="A55" s="71"/>
      <c r="B55" s="96"/>
      <c r="C55" s="98"/>
      <c r="D55" s="21" t="s">
        <v>28</v>
      </c>
      <c r="E55" s="22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5">
        <v>0</v>
      </c>
      <c r="N55" s="25">
        <v>0</v>
      </c>
      <c r="O55" s="24">
        <v>0</v>
      </c>
      <c r="P55" s="24">
        <v>0</v>
      </c>
      <c r="Q55" s="24">
        <v>0</v>
      </c>
      <c r="R55" s="4"/>
    </row>
    <row r="56" spans="1:20" s="29" customFormat="1" ht="15" customHeight="1" x14ac:dyDescent="0.25">
      <c r="A56" s="71"/>
      <c r="B56" s="96"/>
      <c r="C56" s="98"/>
      <c r="D56" s="21" t="s">
        <v>29</v>
      </c>
      <c r="E56" s="22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5">
        <v>0</v>
      </c>
      <c r="N56" s="25">
        <v>0</v>
      </c>
      <c r="O56" s="24">
        <v>0</v>
      </c>
      <c r="P56" s="24">
        <v>0</v>
      </c>
      <c r="Q56" s="24">
        <v>0</v>
      </c>
      <c r="R56" s="4"/>
    </row>
    <row r="57" spans="1:20" s="29" customFormat="1" ht="15" customHeight="1" x14ac:dyDescent="0.25">
      <c r="A57" s="72"/>
      <c r="B57" s="74"/>
      <c r="C57" s="77" t="s">
        <v>48</v>
      </c>
      <c r="D57" s="30" t="s">
        <v>23</v>
      </c>
      <c r="E57" s="22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5">
        <v>0</v>
      </c>
      <c r="N57" s="25">
        <v>0</v>
      </c>
      <c r="O57" s="24">
        <v>0</v>
      </c>
      <c r="P57" s="24">
        <v>0</v>
      </c>
      <c r="Q57" s="24">
        <v>0</v>
      </c>
      <c r="R57" s="4"/>
    </row>
    <row r="58" spans="1:20" s="29" customFormat="1" ht="15" customHeight="1" x14ac:dyDescent="0.25">
      <c r="A58" s="72"/>
      <c r="B58" s="74"/>
      <c r="C58" s="78"/>
      <c r="D58" s="21" t="s">
        <v>24</v>
      </c>
      <c r="E58" s="22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5">
        <v>0</v>
      </c>
      <c r="N58" s="25">
        <v>0</v>
      </c>
      <c r="O58" s="24">
        <v>0</v>
      </c>
      <c r="P58" s="24">
        <v>0</v>
      </c>
      <c r="Q58" s="24">
        <v>0</v>
      </c>
      <c r="R58" s="4"/>
    </row>
    <row r="59" spans="1:20" s="29" customFormat="1" ht="15" customHeight="1" x14ac:dyDescent="0.25">
      <c r="A59" s="72"/>
      <c r="B59" s="74"/>
      <c r="C59" s="78"/>
      <c r="D59" s="21" t="s">
        <v>25</v>
      </c>
      <c r="E59" s="22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5">
        <v>0</v>
      </c>
      <c r="N59" s="25">
        <v>0</v>
      </c>
      <c r="O59" s="24">
        <v>0</v>
      </c>
      <c r="P59" s="24">
        <v>0</v>
      </c>
      <c r="Q59" s="24">
        <v>0</v>
      </c>
      <c r="R59" s="4"/>
    </row>
    <row r="60" spans="1:20" s="29" customFormat="1" ht="15" customHeight="1" x14ac:dyDescent="0.25">
      <c r="A60" s="72"/>
      <c r="B60" s="74"/>
      <c r="C60" s="78"/>
      <c r="D60" s="21" t="s">
        <v>26</v>
      </c>
      <c r="E60" s="22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5">
        <v>0</v>
      </c>
      <c r="N60" s="25">
        <v>0</v>
      </c>
      <c r="O60" s="24">
        <v>0</v>
      </c>
      <c r="P60" s="24">
        <v>0</v>
      </c>
      <c r="Q60" s="24">
        <v>0</v>
      </c>
      <c r="R60" s="4"/>
    </row>
    <row r="61" spans="1:20" s="29" customFormat="1" ht="15" customHeight="1" x14ac:dyDescent="0.25">
      <c r="A61" s="72"/>
      <c r="B61" s="74"/>
      <c r="C61" s="78"/>
      <c r="D61" s="21" t="s">
        <v>27</v>
      </c>
      <c r="E61" s="22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5">
        <v>0</v>
      </c>
      <c r="N61" s="25">
        <v>0</v>
      </c>
      <c r="O61" s="24">
        <v>0</v>
      </c>
      <c r="P61" s="24">
        <v>0</v>
      </c>
      <c r="Q61" s="24">
        <v>0</v>
      </c>
      <c r="R61" s="4"/>
    </row>
    <row r="62" spans="1:20" s="29" customFormat="1" ht="15" customHeight="1" x14ac:dyDescent="0.25">
      <c r="A62" s="72"/>
      <c r="B62" s="74"/>
      <c r="C62" s="78"/>
      <c r="D62" s="21" t="s">
        <v>28</v>
      </c>
      <c r="E62" s="22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5">
        <v>0</v>
      </c>
      <c r="N62" s="25">
        <v>0</v>
      </c>
      <c r="O62" s="24">
        <v>0</v>
      </c>
      <c r="P62" s="24">
        <v>0</v>
      </c>
      <c r="Q62" s="24">
        <v>0</v>
      </c>
      <c r="R62" s="4"/>
    </row>
    <row r="63" spans="1:20" s="29" customFormat="1" ht="15" customHeight="1" x14ac:dyDescent="0.25">
      <c r="A63" s="72"/>
      <c r="B63" s="74"/>
      <c r="C63" s="79"/>
      <c r="D63" s="21" t="s">
        <v>29</v>
      </c>
      <c r="E63" s="22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5">
        <v>0</v>
      </c>
      <c r="N63" s="25">
        <v>0</v>
      </c>
      <c r="O63" s="24">
        <v>0</v>
      </c>
      <c r="P63" s="24">
        <v>0</v>
      </c>
      <c r="Q63" s="24">
        <v>0</v>
      </c>
      <c r="R63" s="4"/>
    </row>
    <row r="64" spans="1:20" s="29" customFormat="1" ht="15" customHeight="1" x14ac:dyDescent="0.25">
      <c r="A64" s="72"/>
      <c r="B64" s="74"/>
      <c r="C64" s="75" t="s">
        <v>32</v>
      </c>
      <c r="D64" s="30" t="s">
        <v>23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3">
        <v>0</v>
      </c>
      <c r="N64" s="23">
        <v>0</v>
      </c>
      <c r="O64" s="22">
        <v>0</v>
      </c>
      <c r="P64" s="22">
        <v>0</v>
      </c>
      <c r="Q64" s="22">
        <v>0</v>
      </c>
      <c r="R64" s="4"/>
    </row>
    <row r="65" spans="1:18" s="29" customFormat="1" ht="15" customHeight="1" x14ac:dyDescent="0.25">
      <c r="A65" s="72"/>
      <c r="B65" s="74"/>
      <c r="C65" s="88"/>
      <c r="D65" s="21" t="s">
        <v>24</v>
      </c>
      <c r="E65" s="22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5">
        <v>0</v>
      </c>
      <c r="N65" s="25">
        <v>0</v>
      </c>
      <c r="O65" s="24">
        <v>0</v>
      </c>
      <c r="P65" s="24">
        <v>0</v>
      </c>
      <c r="Q65" s="24">
        <v>0</v>
      </c>
      <c r="R65" s="4"/>
    </row>
    <row r="66" spans="1:18" s="29" customFormat="1" ht="15" customHeight="1" x14ac:dyDescent="0.25">
      <c r="A66" s="72"/>
      <c r="B66" s="74"/>
      <c r="C66" s="88"/>
      <c r="D66" s="21" t="s">
        <v>25</v>
      </c>
      <c r="E66" s="22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5">
        <v>0</v>
      </c>
      <c r="N66" s="25">
        <v>0</v>
      </c>
      <c r="O66" s="24">
        <v>0</v>
      </c>
      <c r="P66" s="24">
        <v>0</v>
      </c>
      <c r="Q66" s="24">
        <v>0</v>
      </c>
      <c r="R66" s="4"/>
    </row>
    <row r="67" spans="1:18" s="29" customFormat="1" ht="15" customHeight="1" x14ac:dyDescent="0.25">
      <c r="A67" s="72"/>
      <c r="B67" s="74"/>
      <c r="C67" s="88"/>
      <c r="D67" s="21" t="s">
        <v>26</v>
      </c>
      <c r="E67" s="22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5">
        <v>0</v>
      </c>
      <c r="N67" s="25">
        <v>0</v>
      </c>
      <c r="O67" s="24">
        <v>0</v>
      </c>
      <c r="P67" s="24">
        <v>0</v>
      </c>
      <c r="Q67" s="24">
        <v>0</v>
      </c>
      <c r="R67" s="4"/>
    </row>
    <row r="68" spans="1:18" s="29" customFormat="1" ht="15" customHeight="1" x14ac:dyDescent="0.25">
      <c r="A68" s="72"/>
      <c r="B68" s="74"/>
      <c r="C68" s="88"/>
      <c r="D68" s="21" t="s">
        <v>27</v>
      </c>
      <c r="E68" s="22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5">
        <v>0</v>
      </c>
      <c r="N68" s="25">
        <v>0</v>
      </c>
      <c r="O68" s="24">
        <v>0</v>
      </c>
      <c r="P68" s="24">
        <v>0</v>
      </c>
      <c r="Q68" s="24">
        <v>0</v>
      </c>
      <c r="R68" s="4"/>
    </row>
    <row r="69" spans="1:18" s="29" customFormat="1" ht="15" customHeight="1" x14ac:dyDescent="0.25">
      <c r="A69" s="72"/>
      <c r="B69" s="74"/>
      <c r="C69" s="88"/>
      <c r="D69" s="21" t="s">
        <v>28</v>
      </c>
      <c r="E69" s="22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5">
        <v>0</v>
      </c>
      <c r="N69" s="25">
        <v>0</v>
      </c>
      <c r="O69" s="24">
        <v>0</v>
      </c>
      <c r="P69" s="24">
        <v>0</v>
      </c>
      <c r="Q69" s="24">
        <v>0</v>
      </c>
      <c r="R69" s="4"/>
    </row>
    <row r="70" spans="1:18" s="29" customFormat="1" ht="15" customHeight="1" x14ac:dyDescent="0.25">
      <c r="A70" s="72"/>
      <c r="B70" s="74"/>
      <c r="C70" s="88"/>
      <c r="D70" s="21" t="s">
        <v>29</v>
      </c>
      <c r="E70" s="22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5">
        <v>0</v>
      </c>
      <c r="N70" s="25">
        <v>0</v>
      </c>
      <c r="O70" s="24">
        <v>0</v>
      </c>
      <c r="P70" s="24">
        <v>0</v>
      </c>
      <c r="Q70" s="24">
        <v>0</v>
      </c>
      <c r="R70" s="4"/>
    </row>
    <row r="71" spans="1:18" ht="15" customHeight="1" x14ac:dyDescent="0.25">
      <c r="A71" s="89" t="s">
        <v>37</v>
      </c>
      <c r="B71" s="89"/>
      <c r="C71" s="90"/>
      <c r="D71" s="18" t="s">
        <v>23</v>
      </c>
      <c r="E71" s="22">
        <f>E72+E73+E74+E75+E77</f>
        <v>28489.297879999998</v>
      </c>
      <c r="F71" s="22">
        <f t="shared" ref="F71:Q71" si="17">F72+F73+F74+F75+F76+F77</f>
        <v>871.43155000000002</v>
      </c>
      <c r="G71" s="22">
        <f t="shared" si="17"/>
        <v>3449.4535599999999</v>
      </c>
      <c r="H71" s="22">
        <f t="shared" si="17"/>
        <v>2138.33005</v>
      </c>
      <c r="I71" s="22">
        <f t="shared" si="17"/>
        <v>2138.33005</v>
      </c>
      <c r="J71" s="22">
        <f t="shared" si="17"/>
        <v>2378.0846200000001</v>
      </c>
      <c r="K71" s="22">
        <f t="shared" si="17"/>
        <v>2822.0688399999999</v>
      </c>
      <c r="L71" s="22">
        <f t="shared" si="17"/>
        <v>2794.36661</v>
      </c>
      <c r="M71" s="23">
        <f t="shared" si="17"/>
        <v>2982.0354600000001</v>
      </c>
      <c r="N71" s="23">
        <f t="shared" si="17"/>
        <v>2747.8967400000001</v>
      </c>
      <c r="O71" s="22">
        <f t="shared" si="17"/>
        <v>1941.78613</v>
      </c>
      <c r="P71" s="22">
        <f t="shared" si="17"/>
        <v>1935.4527999999998</v>
      </c>
      <c r="Q71" s="22">
        <f t="shared" si="17"/>
        <v>2290.0614700000001</v>
      </c>
      <c r="R71" s="33"/>
    </row>
    <row r="72" spans="1:18" ht="15" customHeight="1" x14ac:dyDescent="0.25">
      <c r="A72" s="89"/>
      <c r="B72" s="89"/>
      <c r="C72" s="91"/>
      <c r="D72" s="18" t="s">
        <v>24</v>
      </c>
      <c r="E72" s="22">
        <f t="shared" ref="E72:E77" si="18">SUM(F72:Q72)</f>
        <v>0</v>
      </c>
      <c r="F72" s="24">
        <f>F37+F16+F51</f>
        <v>0</v>
      </c>
      <c r="G72" s="24">
        <f>G37+G16+G51</f>
        <v>0</v>
      </c>
      <c r="H72" s="24">
        <f>H37+H16+H51</f>
        <v>0</v>
      </c>
      <c r="I72" s="24">
        <f>I37+I16+I51</f>
        <v>0</v>
      </c>
      <c r="J72" s="24">
        <f>J37+J16+J51</f>
        <v>0</v>
      </c>
      <c r="K72" s="24">
        <f>K37+K16+K51</f>
        <v>0</v>
      </c>
      <c r="L72" s="24">
        <f>L37+L16+L51</f>
        <v>0</v>
      </c>
      <c r="M72" s="24">
        <f>M37+M16+M51</f>
        <v>0</v>
      </c>
      <c r="N72" s="24">
        <f>N37+N16+N51</f>
        <v>0</v>
      </c>
      <c r="O72" s="24">
        <f>O37+O16+O51</f>
        <v>0</v>
      </c>
      <c r="P72" s="24">
        <f>P37+P16+P51</f>
        <v>0</v>
      </c>
      <c r="Q72" s="24">
        <f>Q37+Q16+Q51</f>
        <v>0</v>
      </c>
    </row>
    <row r="73" spans="1:18" ht="15" customHeight="1" x14ac:dyDescent="0.25">
      <c r="A73" s="89"/>
      <c r="B73" s="89"/>
      <c r="C73" s="91"/>
      <c r="D73" s="18" t="s">
        <v>25</v>
      </c>
      <c r="E73" s="22">
        <f t="shared" si="18"/>
        <v>0</v>
      </c>
      <c r="F73" s="24">
        <f>F38+F17+F52</f>
        <v>0</v>
      </c>
      <c r="G73" s="24">
        <f>G38+G17+G52</f>
        <v>0</v>
      </c>
      <c r="H73" s="24">
        <f>H38+H17+H52</f>
        <v>0</v>
      </c>
      <c r="I73" s="24">
        <f>I38+I17+I52</f>
        <v>0</v>
      </c>
      <c r="J73" s="24">
        <f>J38+J17+J52</f>
        <v>0</v>
      </c>
      <c r="K73" s="24">
        <f>K38+K17+K52</f>
        <v>0</v>
      </c>
      <c r="L73" s="24">
        <f>L38+L17+L52</f>
        <v>0</v>
      </c>
      <c r="M73" s="24">
        <f>M38+M17+M52</f>
        <v>0</v>
      </c>
      <c r="N73" s="24">
        <f>N38+N17+N52</f>
        <v>0</v>
      </c>
      <c r="O73" s="24">
        <f>O38+O17+O52</f>
        <v>0</v>
      </c>
      <c r="P73" s="24">
        <f>P38+P17+P52</f>
        <v>0</v>
      </c>
      <c r="Q73" s="24">
        <f>Q38+Q17+Q52</f>
        <v>0</v>
      </c>
    </row>
    <row r="74" spans="1:18" ht="15" customHeight="1" x14ac:dyDescent="0.25">
      <c r="A74" s="89"/>
      <c r="B74" s="89"/>
      <c r="C74" s="91"/>
      <c r="D74" s="18" t="s">
        <v>26</v>
      </c>
      <c r="E74" s="22">
        <f t="shared" si="18"/>
        <v>25109.242619999997</v>
      </c>
      <c r="F74" s="24">
        <f>F39+F18+F53</f>
        <v>871.43155000000002</v>
      </c>
      <c r="G74" s="24">
        <f>G39+G18+G53</f>
        <v>3449.4535599999999</v>
      </c>
      <c r="H74" s="24">
        <f>H39+H18+H53</f>
        <v>2138.33005</v>
      </c>
      <c r="I74" s="24">
        <f>I39+I18+I53</f>
        <v>2138.33005</v>
      </c>
      <c r="J74" s="24">
        <f>J39+J18+J53</f>
        <v>2378.0846200000001</v>
      </c>
      <c r="K74" s="24">
        <f>K39+K18+K53</f>
        <v>2822.0688399999999</v>
      </c>
      <c r="L74" s="24">
        <f>L39+L18+L53</f>
        <v>2794.36661</v>
      </c>
      <c r="M74" s="24">
        <f>M39+M18+M53</f>
        <v>2982.0354600000001</v>
      </c>
      <c r="N74" s="24">
        <f>N39+N18+N53</f>
        <v>1548.2637999999999</v>
      </c>
      <c r="O74" s="24">
        <f>O39+O18+O53</f>
        <v>1333.17869</v>
      </c>
      <c r="P74" s="24">
        <f>P39+P18+P53</f>
        <v>1326.8453599999998</v>
      </c>
      <c r="Q74" s="24">
        <f>Q39+Q18+Q53</f>
        <v>1326.85403</v>
      </c>
    </row>
    <row r="75" spans="1:18" ht="42.75" x14ac:dyDescent="0.25">
      <c r="A75" s="89"/>
      <c r="B75" s="89"/>
      <c r="C75" s="91"/>
      <c r="D75" s="30" t="s">
        <v>27</v>
      </c>
      <c r="E75" s="22">
        <f t="shared" si="18"/>
        <v>0</v>
      </c>
      <c r="F75" s="24">
        <f>F40+F19+F54</f>
        <v>0</v>
      </c>
      <c r="G75" s="24">
        <f>G40+G19+G54</f>
        <v>0</v>
      </c>
      <c r="H75" s="24">
        <f>H40+H19+H54</f>
        <v>0</v>
      </c>
      <c r="I75" s="24">
        <f>I40+I19+I54</f>
        <v>0</v>
      </c>
      <c r="J75" s="24">
        <f>J40+J19+J54</f>
        <v>0</v>
      </c>
      <c r="K75" s="24">
        <f>K40+K19+K54</f>
        <v>0</v>
      </c>
      <c r="L75" s="24">
        <f>L40+L19+L54</f>
        <v>0</v>
      </c>
      <c r="M75" s="24">
        <f>M40+M19+M54</f>
        <v>0</v>
      </c>
      <c r="N75" s="24">
        <f>N40+N19+N54</f>
        <v>0</v>
      </c>
      <c r="O75" s="24">
        <f>O40+O19+O54</f>
        <v>0</v>
      </c>
      <c r="P75" s="24">
        <f>P40+P19+P54</f>
        <v>0</v>
      </c>
      <c r="Q75" s="24">
        <f>Q40+Q19+Q54</f>
        <v>0</v>
      </c>
      <c r="R75" s="34"/>
    </row>
    <row r="76" spans="1:18" ht="15" customHeight="1" x14ac:dyDescent="0.25">
      <c r="A76" s="89"/>
      <c r="B76" s="89"/>
      <c r="C76" s="91"/>
      <c r="D76" s="30" t="s">
        <v>35</v>
      </c>
      <c r="E76" s="22">
        <f t="shared" si="18"/>
        <v>0</v>
      </c>
      <c r="F76" s="24">
        <f>F41+F20+F55</f>
        <v>0</v>
      </c>
      <c r="G76" s="24">
        <f>G41+G20+G55</f>
        <v>0</v>
      </c>
      <c r="H76" s="24">
        <f>H41+H20+H55</f>
        <v>0</v>
      </c>
      <c r="I76" s="24">
        <f>I41+I20+I55</f>
        <v>0</v>
      </c>
      <c r="J76" s="24">
        <f>J41+J20+J55</f>
        <v>0</v>
      </c>
      <c r="K76" s="24">
        <f>K41+K20+K55</f>
        <v>0</v>
      </c>
      <c r="L76" s="24">
        <f>L41+L20+L55</f>
        <v>0</v>
      </c>
      <c r="M76" s="24">
        <f>M41+M20+M55</f>
        <v>0</v>
      </c>
      <c r="N76" s="24">
        <f>N41+N20+N55</f>
        <v>0</v>
      </c>
      <c r="O76" s="24">
        <f>O41+O20+O55</f>
        <v>0</v>
      </c>
      <c r="P76" s="24">
        <f>P41+P20+P55</f>
        <v>0</v>
      </c>
      <c r="Q76" s="24">
        <f>Q41+Q20+Q55</f>
        <v>0</v>
      </c>
    </row>
    <row r="77" spans="1:18" s="4" customFormat="1" ht="15" customHeight="1" x14ac:dyDescent="0.25">
      <c r="A77" s="89"/>
      <c r="B77" s="89"/>
      <c r="C77" s="92"/>
      <c r="D77" s="30" t="s">
        <v>36</v>
      </c>
      <c r="E77" s="22">
        <f t="shared" si="18"/>
        <v>3380.0552600000001</v>
      </c>
      <c r="F77" s="24">
        <f>F42+F21+F56</f>
        <v>0</v>
      </c>
      <c r="G77" s="24">
        <f>G42+G21+G56</f>
        <v>0</v>
      </c>
      <c r="H77" s="24">
        <f>H42+H21+H56</f>
        <v>0</v>
      </c>
      <c r="I77" s="24">
        <f>I42+I21+I56</f>
        <v>0</v>
      </c>
      <c r="J77" s="24">
        <f>J42+J21+J56</f>
        <v>0</v>
      </c>
      <c r="K77" s="24">
        <f>K42+K21+K56</f>
        <v>0</v>
      </c>
      <c r="L77" s="24">
        <f>L42+L21+L56</f>
        <v>0</v>
      </c>
      <c r="M77" s="24">
        <f>M42+M21+M56</f>
        <v>0</v>
      </c>
      <c r="N77" s="24">
        <f>N42+N21+N56</f>
        <v>1199.63294</v>
      </c>
      <c r="O77" s="24">
        <f>O42+O21+O56</f>
        <v>608.60744</v>
      </c>
      <c r="P77" s="24">
        <f>P42+P21+P56</f>
        <v>608.60744</v>
      </c>
      <c r="Q77" s="24">
        <f>Q42+Q21+Q56</f>
        <v>963.20744000000002</v>
      </c>
    </row>
    <row r="78" spans="1:18" s="4" customFormat="1" ht="45.75" customHeight="1" x14ac:dyDescent="0.25">
      <c r="A78" s="93" t="s">
        <v>38</v>
      </c>
      <c r="B78" s="93"/>
      <c r="C78" s="93"/>
      <c r="D78" s="93"/>
      <c r="E78" s="93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1:18" s="4" customFormat="1" ht="21" customHeight="1" x14ac:dyDescent="0.25">
      <c r="A79" s="95" t="s">
        <v>39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1:18" s="4" customFormat="1" ht="21" customHeight="1" x14ac:dyDescent="0.25">
      <c r="A80" s="95" t="s">
        <v>40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7" s="4" customFormat="1" ht="24" customHeight="1" x14ac:dyDescent="0.25">
      <c r="A81" s="1"/>
      <c r="B81" s="70" t="s">
        <v>41</v>
      </c>
      <c r="C81" s="99"/>
      <c r="D81" s="99"/>
      <c r="E81" s="2"/>
      <c r="F81" s="35"/>
      <c r="G81" s="35"/>
      <c r="H81" s="35"/>
      <c r="I81" s="36" t="s">
        <v>42</v>
      </c>
      <c r="J81" s="2"/>
      <c r="K81" s="2"/>
      <c r="L81" s="2"/>
      <c r="M81" s="9"/>
      <c r="N81" s="9"/>
      <c r="O81" s="2"/>
      <c r="P81" s="2"/>
      <c r="Q81" s="2"/>
    </row>
    <row r="82" spans="1:17" s="4" customFormat="1" ht="16.5" x14ac:dyDescent="0.25">
      <c r="A82" s="1"/>
      <c r="C82" s="3"/>
      <c r="D82" s="37"/>
      <c r="E82" s="37"/>
      <c r="F82" s="69" t="s">
        <v>43</v>
      </c>
      <c r="G82" s="87"/>
      <c r="H82" s="87"/>
      <c r="I82" s="37"/>
      <c r="J82" s="2"/>
      <c r="K82" s="2"/>
      <c r="L82" s="2"/>
      <c r="M82" s="9"/>
      <c r="N82" s="9"/>
      <c r="O82" s="2"/>
      <c r="P82" s="2"/>
      <c r="Q82" s="2"/>
    </row>
    <row r="83" spans="1:17" s="4" customFormat="1" ht="22.5" customHeight="1" x14ac:dyDescent="0.25">
      <c r="A83" s="1"/>
      <c r="B83" s="38" t="s">
        <v>44</v>
      </c>
      <c r="C83" s="2"/>
      <c r="D83" s="39"/>
      <c r="E83" s="39"/>
      <c r="F83" s="2"/>
      <c r="G83" s="2"/>
      <c r="H83" s="2"/>
      <c r="I83" s="2"/>
      <c r="J83" s="2"/>
      <c r="K83" s="2"/>
      <c r="L83" s="2"/>
      <c r="M83" s="9"/>
      <c r="N83" s="9"/>
      <c r="O83" s="2"/>
      <c r="P83" s="2"/>
      <c r="Q83" s="2"/>
    </row>
    <row r="84" spans="1:17" s="4" customFormat="1" x14ac:dyDescent="0.25">
      <c r="A84" s="1"/>
      <c r="B84" s="2"/>
      <c r="C84" s="2"/>
      <c r="D84" s="40"/>
      <c r="E84" s="41"/>
      <c r="F84" s="2"/>
      <c r="G84" s="2"/>
      <c r="H84" s="2"/>
      <c r="I84" s="2"/>
      <c r="J84" s="2"/>
      <c r="K84" s="2"/>
      <c r="L84" s="2"/>
      <c r="M84" s="9"/>
      <c r="N84" s="9"/>
      <c r="O84" s="2"/>
      <c r="P84" s="2"/>
      <c r="Q84" s="2"/>
    </row>
  </sheetData>
  <mergeCells count="35">
    <mergeCell ref="F82:H82"/>
    <mergeCell ref="C64:C70"/>
    <mergeCell ref="A71:B77"/>
    <mergeCell ref="C71:C77"/>
    <mergeCell ref="A78:Q78"/>
    <mergeCell ref="A79:Q79"/>
    <mergeCell ref="A80:Q80"/>
    <mergeCell ref="A50:A70"/>
    <mergeCell ref="B50:B70"/>
    <mergeCell ref="C50:C56"/>
    <mergeCell ref="C57:C63"/>
    <mergeCell ref="B81:D81"/>
    <mergeCell ref="A15:A35"/>
    <mergeCell ref="B15:B35"/>
    <mergeCell ref="C15:C21"/>
    <mergeCell ref="C22:C28"/>
    <mergeCell ref="C29:C35"/>
    <mergeCell ref="A36:A49"/>
    <mergeCell ref="B36:B49"/>
    <mergeCell ref="C36:C42"/>
    <mergeCell ref="C43:C49"/>
    <mergeCell ref="A10:Q10"/>
    <mergeCell ref="P11:Q11"/>
    <mergeCell ref="A12:A13"/>
    <mergeCell ref="B12:B13"/>
    <mergeCell ref="C12:C13"/>
    <mergeCell ref="D12:D13"/>
    <mergeCell ref="E12:E13"/>
    <mergeCell ref="F12:Q12"/>
    <mergeCell ref="A9:Q9"/>
    <mergeCell ref="M1:Q1"/>
    <mergeCell ref="M3:Q3"/>
    <mergeCell ref="M4:O4"/>
    <mergeCell ref="M5:Q5"/>
    <mergeCell ref="M7:Q7"/>
  </mergeCells>
  <pageMargins left="0.31496062992125984" right="0.31496062992125984" top="0.55118110236220474" bottom="0.35433070866141736" header="0.31496062992125984" footer="0.31496062992125984"/>
  <pageSetup paperSize="9" scale="42" orientation="landscape" r:id="rId1"/>
  <rowBreaks count="1" manualBreakCount="1">
    <brk id="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Решение Думы №977 от 20.12.2023</vt:lpstr>
      <vt:lpstr>'Решение Думы №977 от 20.12.2023'!Заголовки_для_печати</vt:lpstr>
      <vt:lpstr>'Решение Думы №977 от 20.12.2023'!Область_печати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Сычёв Александр Михайлович</dc:creator>
  <cp:lastModifiedBy>Сычёв Александр Михайлович</cp:lastModifiedBy>
  <cp:lastPrinted>2023-01-12T12:02:42Z</cp:lastPrinted>
  <dcterms:created xsi:type="dcterms:W3CDTF">2023-01-09T11:53:20Z</dcterms:created>
  <dcterms:modified xsi:type="dcterms:W3CDTF">2024-03-27T06:26:20Z</dcterms:modified>
</cp:coreProperties>
</file>