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/>
  </bookViews>
  <sheets>
    <sheet name="январь" sheetId="9" r:id="rId1"/>
  </sheets>
  <definedNames>
    <definedName name="_xlnm.Print_Titles" localSheetId="0">январь!$A:$B,январь!$15:$16</definedName>
    <definedName name="_xlnm.Print_Area" localSheetId="0">январь!$A$1:$Q$179</definedName>
  </definedNames>
  <calcPr calcId="162913" iterate="1"/>
</workbook>
</file>

<file path=xl/calcChain.xml><?xml version="1.0" encoding="utf-8"?>
<calcChain xmlns="http://schemas.openxmlformats.org/spreadsheetml/2006/main">
  <c r="L113" i="9" l="1"/>
  <c r="H27" i="9" l="1"/>
  <c r="N27" i="9" l="1"/>
  <c r="J59" i="9" l="1"/>
  <c r="K59" i="9"/>
  <c r="E147" i="9" l="1"/>
  <c r="E148" i="9"/>
  <c r="E149" i="9"/>
  <c r="E150" i="9"/>
  <c r="E151" i="9"/>
  <c r="E146" i="9"/>
  <c r="F145" i="9"/>
  <c r="G145" i="9"/>
  <c r="H145" i="9"/>
  <c r="I145" i="9"/>
  <c r="J145" i="9"/>
  <c r="K145" i="9"/>
  <c r="L145" i="9"/>
  <c r="M145" i="9"/>
  <c r="N145" i="9"/>
  <c r="O145" i="9"/>
  <c r="P145" i="9"/>
  <c r="Q145" i="9"/>
  <c r="P155" i="9"/>
  <c r="P156" i="9"/>
  <c r="P157" i="9"/>
  <c r="P158" i="9"/>
  <c r="P153" i="9"/>
  <c r="E145" i="9" l="1"/>
  <c r="G118" i="9" l="1"/>
  <c r="H118" i="9"/>
  <c r="I118" i="9"/>
  <c r="J118" i="9"/>
  <c r="K118" i="9"/>
  <c r="L118" i="9"/>
  <c r="M118" i="9"/>
  <c r="N118" i="9"/>
  <c r="O118" i="9"/>
  <c r="P118" i="9"/>
  <c r="Q118" i="9"/>
  <c r="G119" i="9"/>
  <c r="H119" i="9"/>
  <c r="I119" i="9"/>
  <c r="J119" i="9"/>
  <c r="K119" i="9"/>
  <c r="L119" i="9"/>
  <c r="M119" i="9"/>
  <c r="N119" i="9"/>
  <c r="O119" i="9"/>
  <c r="P119" i="9"/>
  <c r="Q119" i="9"/>
  <c r="G120" i="9"/>
  <c r="H120" i="9"/>
  <c r="I120" i="9"/>
  <c r="J120" i="9"/>
  <c r="K120" i="9"/>
  <c r="L120" i="9"/>
  <c r="M120" i="9"/>
  <c r="N120" i="9"/>
  <c r="O120" i="9"/>
  <c r="P120" i="9"/>
  <c r="Q120" i="9"/>
  <c r="G121" i="9"/>
  <c r="H121" i="9"/>
  <c r="I121" i="9"/>
  <c r="J121" i="9"/>
  <c r="K121" i="9"/>
  <c r="L121" i="9"/>
  <c r="M121" i="9"/>
  <c r="N121" i="9"/>
  <c r="O121" i="9"/>
  <c r="P121" i="9"/>
  <c r="Q121" i="9"/>
  <c r="G122" i="9"/>
  <c r="H122" i="9"/>
  <c r="I122" i="9"/>
  <c r="J122" i="9"/>
  <c r="K122" i="9"/>
  <c r="L122" i="9"/>
  <c r="M122" i="9"/>
  <c r="N122" i="9"/>
  <c r="O122" i="9"/>
  <c r="P122" i="9"/>
  <c r="Q122" i="9"/>
  <c r="G123" i="9"/>
  <c r="H123" i="9"/>
  <c r="I123" i="9"/>
  <c r="J123" i="9"/>
  <c r="K123" i="9"/>
  <c r="L123" i="9"/>
  <c r="M123" i="9"/>
  <c r="N123" i="9"/>
  <c r="O123" i="9"/>
  <c r="P123" i="9"/>
  <c r="Q123" i="9"/>
  <c r="F119" i="9"/>
  <c r="F120" i="9"/>
  <c r="F121" i="9"/>
  <c r="F122" i="9"/>
  <c r="F123" i="9"/>
  <c r="F118" i="9"/>
  <c r="G75" i="9" l="1"/>
  <c r="H75" i="9"/>
  <c r="I75" i="9"/>
  <c r="J75" i="9"/>
  <c r="K75" i="9"/>
  <c r="L75" i="9"/>
  <c r="M75" i="9"/>
  <c r="N75" i="9"/>
  <c r="O75" i="9"/>
  <c r="P75" i="9"/>
  <c r="Q75" i="9"/>
  <c r="G76" i="9"/>
  <c r="H76" i="9"/>
  <c r="I76" i="9"/>
  <c r="J76" i="9"/>
  <c r="K76" i="9"/>
  <c r="L76" i="9"/>
  <c r="M76" i="9"/>
  <c r="N76" i="9"/>
  <c r="O76" i="9"/>
  <c r="P76" i="9"/>
  <c r="Q76" i="9"/>
  <c r="G77" i="9"/>
  <c r="H77" i="9"/>
  <c r="I77" i="9"/>
  <c r="J77" i="9"/>
  <c r="K77" i="9"/>
  <c r="M77" i="9"/>
  <c r="N77" i="9"/>
  <c r="O77" i="9"/>
  <c r="P77" i="9"/>
  <c r="Q77" i="9"/>
  <c r="G78" i="9"/>
  <c r="H78" i="9"/>
  <c r="I78" i="9"/>
  <c r="J78" i="9"/>
  <c r="K78" i="9"/>
  <c r="L78" i="9"/>
  <c r="M78" i="9"/>
  <c r="N78" i="9"/>
  <c r="O78" i="9"/>
  <c r="P78" i="9"/>
  <c r="Q78" i="9"/>
  <c r="G79" i="9"/>
  <c r="H79" i="9"/>
  <c r="I79" i="9"/>
  <c r="J79" i="9"/>
  <c r="K79" i="9"/>
  <c r="L79" i="9"/>
  <c r="M79" i="9"/>
  <c r="N79" i="9"/>
  <c r="O79" i="9"/>
  <c r="P79" i="9"/>
  <c r="Q79" i="9"/>
  <c r="G80" i="9"/>
  <c r="H80" i="9"/>
  <c r="I80" i="9"/>
  <c r="L80" i="9"/>
  <c r="M80" i="9"/>
  <c r="N80" i="9"/>
  <c r="O80" i="9"/>
  <c r="P80" i="9"/>
  <c r="Q80" i="9"/>
  <c r="F76" i="9"/>
  <c r="F77" i="9"/>
  <c r="F78" i="9"/>
  <c r="F79" i="9"/>
  <c r="F80" i="9"/>
  <c r="F75" i="9"/>
  <c r="L77" i="9"/>
  <c r="G54" i="9"/>
  <c r="H54" i="9"/>
  <c r="I54" i="9"/>
  <c r="J54" i="9"/>
  <c r="K54" i="9"/>
  <c r="L54" i="9"/>
  <c r="M54" i="9"/>
  <c r="N54" i="9"/>
  <c r="O54" i="9"/>
  <c r="P54" i="9"/>
  <c r="Q54" i="9"/>
  <c r="G55" i="9"/>
  <c r="H55" i="9"/>
  <c r="I55" i="9"/>
  <c r="J55" i="9"/>
  <c r="K55" i="9"/>
  <c r="L55" i="9"/>
  <c r="M55" i="9"/>
  <c r="N55" i="9"/>
  <c r="O55" i="9"/>
  <c r="P55" i="9"/>
  <c r="Q55" i="9"/>
  <c r="G56" i="9"/>
  <c r="H56" i="9"/>
  <c r="I56" i="9"/>
  <c r="J56" i="9"/>
  <c r="K56" i="9"/>
  <c r="L56" i="9"/>
  <c r="M56" i="9"/>
  <c r="N56" i="9"/>
  <c r="O56" i="9"/>
  <c r="P56" i="9"/>
  <c r="Q56" i="9"/>
  <c r="G57" i="9"/>
  <c r="H57" i="9"/>
  <c r="I57" i="9"/>
  <c r="J57" i="9"/>
  <c r="K57" i="9"/>
  <c r="L57" i="9"/>
  <c r="M57" i="9"/>
  <c r="N57" i="9"/>
  <c r="O57" i="9"/>
  <c r="P57" i="9"/>
  <c r="Q57" i="9"/>
  <c r="G58" i="9"/>
  <c r="H58" i="9"/>
  <c r="I58" i="9"/>
  <c r="J58" i="9"/>
  <c r="K58" i="9"/>
  <c r="L58" i="9"/>
  <c r="M58" i="9"/>
  <c r="N58" i="9"/>
  <c r="O58" i="9"/>
  <c r="P58" i="9"/>
  <c r="Q58" i="9"/>
  <c r="G59" i="9"/>
  <c r="H59" i="9"/>
  <c r="I59" i="9"/>
  <c r="M59" i="9"/>
  <c r="N59" i="9"/>
  <c r="O59" i="9"/>
  <c r="Q59" i="9"/>
  <c r="F55" i="9"/>
  <c r="F56" i="9"/>
  <c r="F57" i="9"/>
  <c r="F58" i="9"/>
  <c r="F59" i="9"/>
  <c r="F54" i="9"/>
  <c r="G19" i="9"/>
  <c r="H19" i="9"/>
  <c r="I19" i="9"/>
  <c r="J19" i="9"/>
  <c r="K19" i="9"/>
  <c r="L19" i="9"/>
  <c r="M19" i="9"/>
  <c r="N19" i="9"/>
  <c r="O19" i="9"/>
  <c r="P19" i="9"/>
  <c r="Q19" i="9"/>
  <c r="G20" i="9"/>
  <c r="H20" i="9"/>
  <c r="I20" i="9"/>
  <c r="J20" i="9"/>
  <c r="K20" i="9"/>
  <c r="L20" i="9"/>
  <c r="M20" i="9"/>
  <c r="N20" i="9"/>
  <c r="O20" i="9"/>
  <c r="P20" i="9"/>
  <c r="P154" i="9" s="1"/>
  <c r="Q20" i="9"/>
  <c r="G21" i="9"/>
  <c r="H21" i="9"/>
  <c r="I21" i="9"/>
  <c r="J21" i="9"/>
  <c r="K21" i="9"/>
  <c r="L21" i="9"/>
  <c r="M21" i="9"/>
  <c r="N21" i="9"/>
  <c r="O21" i="9"/>
  <c r="P21" i="9"/>
  <c r="Q21" i="9"/>
  <c r="G22" i="9"/>
  <c r="H22" i="9"/>
  <c r="I22" i="9"/>
  <c r="J22" i="9"/>
  <c r="K22" i="9"/>
  <c r="L22" i="9"/>
  <c r="M22" i="9"/>
  <c r="N22" i="9"/>
  <c r="O22" i="9"/>
  <c r="P22" i="9"/>
  <c r="Q22" i="9"/>
  <c r="G23" i="9"/>
  <c r="H23" i="9"/>
  <c r="I23" i="9"/>
  <c r="J23" i="9"/>
  <c r="K23" i="9"/>
  <c r="L23" i="9"/>
  <c r="M23" i="9"/>
  <c r="N23" i="9"/>
  <c r="O23" i="9"/>
  <c r="P23" i="9"/>
  <c r="Q23" i="9"/>
  <c r="G24" i="9"/>
  <c r="H24" i="9"/>
  <c r="I24" i="9"/>
  <c r="J24" i="9"/>
  <c r="K24" i="9"/>
  <c r="L24" i="9"/>
  <c r="M24" i="9"/>
  <c r="N24" i="9"/>
  <c r="O24" i="9"/>
  <c r="P24" i="9"/>
  <c r="Q24" i="9"/>
  <c r="F20" i="9"/>
  <c r="F21" i="9"/>
  <c r="F22" i="9"/>
  <c r="F23" i="9"/>
  <c r="F24" i="9"/>
  <c r="F19" i="9"/>
  <c r="E48" i="9"/>
  <c r="E49" i="9"/>
  <c r="E50" i="9"/>
  <c r="E51" i="9"/>
  <c r="E47" i="9"/>
  <c r="E23" i="9" l="1"/>
  <c r="E21" i="9"/>
  <c r="E24" i="9"/>
  <c r="E20" i="9"/>
  <c r="E22" i="9"/>
  <c r="E19" i="9"/>
  <c r="E46" i="9"/>
  <c r="F46" i="9" l="1"/>
  <c r="G46" i="9"/>
  <c r="H46" i="9"/>
  <c r="I46" i="9"/>
  <c r="J46" i="9"/>
  <c r="K46" i="9"/>
  <c r="L46" i="9"/>
  <c r="M46" i="9"/>
  <c r="N46" i="9"/>
  <c r="O46" i="9"/>
  <c r="P46" i="9"/>
  <c r="Q46" i="9"/>
  <c r="E57" i="9" l="1"/>
  <c r="E58" i="9"/>
  <c r="E144" i="9" l="1"/>
  <c r="E143" i="9"/>
  <c r="E142" i="9"/>
  <c r="E141" i="9"/>
  <c r="E140" i="9"/>
  <c r="E139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Q137" i="9"/>
  <c r="Q131" i="9" s="1"/>
  <c r="J137" i="9"/>
  <c r="E136" i="9"/>
  <c r="E135" i="9"/>
  <c r="K131" i="9"/>
  <c r="J131" i="9"/>
  <c r="E133" i="9"/>
  <c r="E132" i="9"/>
  <c r="P131" i="9"/>
  <c r="O131" i="9"/>
  <c r="N131" i="9"/>
  <c r="M131" i="9"/>
  <c r="L131" i="9"/>
  <c r="I131" i="9"/>
  <c r="H131" i="9"/>
  <c r="G131" i="9"/>
  <c r="F131" i="9"/>
  <c r="E130" i="9"/>
  <c r="E129" i="9"/>
  <c r="E128" i="9"/>
  <c r="E127" i="9"/>
  <c r="E126" i="9"/>
  <c r="E125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O117" i="9"/>
  <c r="G117" i="9"/>
  <c r="J116" i="9"/>
  <c r="E116" i="9" s="1"/>
  <c r="E115" i="9"/>
  <c r="E114" i="9"/>
  <c r="E113" i="9"/>
  <c r="E112" i="9"/>
  <c r="E111" i="9"/>
  <c r="Q110" i="9"/>
  <c r="P110" i="9"/>
  <c r="O110" i="9"/>
  <c r="N110" i="9"/>
  <c r="M110" i="9"/>
  <c r="K110" i="9"/>
  <c r="J110" i="9"/>
  <c r="I110" i="9"/>
  <c r="H110" i="9"/>
  <c r="G110" i="9"/>
  <c r="F110" i="9"/>
  <c r="E108" i="9"/>
  <c r="E107" i="9"/>
  <c r="E106" i="9"/>
  <c r="E105" i="9"/>
  <c r="E104" i="9"/>
  <c r="E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K101" i="9"/>
  <c r="E100" i="9"/>
  <c r="E99" i="9"/>
  <c r="E98" i="9"/>
  <c r="E97" i="9"/>
  <c r="E96" i="9"/>
  <c r="Q95" i="9"/>
  <c r="P95" i="9"/>
  <c r="O95" i="9"/>
  <c r="N95" i="9"/>
  <c r="M95" i="9"/>
  <c r="L95" i="9"/>
  <c r="J95" i="9"/>
  <c r="I95" i="9"/>
  <c r="H95" i="9"/>
  <c r="G95" i="9"/>
  <c r="F95" i="9"/>
  <c r="J94" i="9"/>
  <c r="E93" i="9"/>
  <c r="E92" i="9"/>
  <c r="E91" i="9"/>
  <c r="E90" i="9"/>
  <c r="E89" i="9"/>
  <c r="Q88" i="9"/>
  <c r="P88" i="9"/>
  <c r="O88" i="9"/>
  <c r="N88" i="9"/>
  <c r="M88" i="9"/>
  <c r="L88" i="9"/>
  <c r="K88" i="9"/>
  <c r="I88" i="9"/>
  <c r="H88" i="9"/>
  <c r="G88" i="9"/>
  <c r="F88" i="9"/>
  <c r="E87" i="9"/>
  <c r="E86" i="9"/>
  <c r="E85" i="9"/>
  <c r="E84" i="9"/>
  <c r="E83" i="9"/>
  <c r="E82" i="9"/>
  <c r="Q81" i="9"/>
  <c r="P81" i="9"/>
  <c r="O81" i="9"/>
  <c r="N81" i="9"/>
  <c r="M81" i="9"/>
  <c r="L81" i="9"/>
  <c r="K81" i="9"/>
  <c r="J81" i="9"/>
  <c r="I81" i="9"/>
  <c r="H81" i="9"/>
  <c r="G81" i="9"/>
  <c r="F81" i="9"/>
  <c r="G74" i="9"/>
  <c r="E73" i="9"/>
  <c r="E72" i="9"/>
  <c r="E71" i="9"/>
  <c r="E70" i="9"/>
  <c r="E69" i="9"/>
  <c r="E68" i="9"/>
  <c r="Q67" i="9"/>
  <c r="P67" i="9"/>
  <c r="O67" i="9"/>
  <c r="N67" i="9"/>
  <c r="M67" i="9"/>
  <c r="L67" i="9"/>
  <c r="K67" i="9"/>
  <c r="J67" i="9"/>
  <c r="I67" i="9"/>
  <c r="H67" i="9"/>
  <c r="G67" i="9"/>
  <c r="F67" i="9"/>
  <c r="P66" i="9"/>
  <c r="P59" i="9" s="1"/>
  <c r="L66" i="9"/>
  <c r="L59" i="9" s="1"/>
  <c r="E65" i="9"/>
  <c r="E64" i="9"/>
  <c r="E63" i="9"/>
  <c r="E62" i="9"/>
  <c r="E61" i="9"/>
  <c r="Q60" i="9"/>
  <c r="O60" i="9"/>
  <c r="N60" i="9"/>
  <c r="M60" i="9"/>
  <c r="K60" i="9"/>
  <c r="J60" i="9"/>
  <c r="I60" i="9"/>
  <c r="H60" i="9"/>
  <c r="G60" i="9"/>
  <c r="F60" i="9"/>
  <c r="Q53" i="9"/>
  <c r="O53" i="9"/>
  <c r="H53" i="9"/>
  <c r="G53" i="9"/>
  <c r="I53" i="9"/>
  <c r="E45" i="9"/>
  <c r="E44" i="9"/>
  <c r="E43" i="9"/>
  <c r="E42" i="9"/>
  <c r="E41" i="9"/>
  <c r="E40" i="9"/>
  <c r="Q39" i="9"/>
  <c r="P39" i="9"/>
  <c r="O39" i="9"/>
  <c r="N39" i="9"/>
  <c r="M39" i="9"/>
  <c r="L39" i="9"/>
  <c r="K39" i="9"/>
  <c r="J39" i="9"/>
  <c r="I39" i="9"/>
  <c r="H39" i="9"/>
  <c r="G39" i="9"/>
  <c r="F39" i="9"/>
  <c r="E38" i="9"/>
  <c r="E37" i="9"/>
  <c r="E36" i="9"/>
  <c r="E35" i="9"/>
  <c r="E34" i="9"/>
  <c r="E33" i="9"/>
  <c r="Q32" i="9"/>
  <c r="P32" i="9"/>
  <c r="O32" i="9"/>
  <c r="N32" i="9"/>
  <c r="M32" i="9"/>
  <c r="L32" i="9"/>
  <c r="K32" i="9"/>
  <c r="J32" i="9"/>
  <c r="I32" i="9"/>
  <c r="H32" i="9"/>
  <c r="G32" i="9"/>
  <c r="F32" i="9"/>
  <c r="E31" i="9"/>
  <c r="E30" i="9"/>
  <c r="E29" i="9"/>
  <c r="E28" i="9"/>
  <c r="E26" i="9"/>
  <c r="K117" i="9" l="1"/>
  <c r="E101" i="9"/>
  <c r="K80" i="9"/>
  <c r="E94" i="9"/>
  <c r="J80" i="9"/>
  <c r="J74" i="9" s="1"/>
  <c r="I74" i="9"/>
  <c r="E54" i="9"/>
  <c r="E102" i="9"/>
  <c r="J88" i="9"/>
  <c r="F117" i="9"/>
  <c r="F18" i="9"/>
  <c r="J18" i="9"/>
  <c r="L60" i="9"/>
  <c r="L158" i="9"/>
  <c r="E76" i="9"/>
  <c r="P60" i="9"/>
  <c r="P53" i="9"/>
  <c r="L18" i="9"/>
  <c r="P18" i="9"/>
  <c r="E81" i="9"/>
  <c r="E39" i="9"/>
  <c r="E121" i="9"/>
  <c r="E55" i="9"/>
  <c r="N18" i="9"/>
  <c r="O18" i="9"/>
  <c r="M117" i="9"/>
  <c r="G18" i="9"/>
  <c r="K18" i="9"/>
  <c r="E32" i="9"/>
  <c r="Q18" i="9"/>
  <c r="F53" i="9"/>
  <c r="J53" i="9"/>
  <c r="N53" i="9"/>
  <c r="E75" i="9"/>
  <c r="N74" i="9"/>
  <c r="E95" i="9"/>
  <c r="I153" i="9"/>
  <c r="M153" i="9"/>
  <c r="Q153" i="9"/>
  <c r="M154" i="9"/>
  <c r="Q154" i="9"/>
  <c r="H156" i="9"/>
  <c r="L156" i="9"/>
  <c r="E122" i="9"/>
  <c r="L157" i="9"/>
  <c r="H158" i="9"/>
  <c r="E134" i="9"/>
  <c r="E78" i="9"/>
  <c r="E79" i="9"/>
  <c r="F153" i="9"/>
  <c r="J153" i="9"/>
  <c r="N153" i="9"/>
  <c r="E119" i="9"/>
  <c r="J154" i="9"/>
  <c r="F155" i="9"/>
  <c r="J117" i="9"/>
  <c r="N117" i="9"/>
  <c r="I156" i="9"/>
  <c r="M156" i="9"/>
  <c r="Q156" i="9"/>
  <c r="I157" i="9"/>
  <c r="M157" i="9"/>
  <c r="Q157" i="9"/>
  <c r="I158" i="9"/>
  <c r="E124" i="9"/>
  <c r="E137" i="9"/>
  <c r="E138" i="9"/>
  <c r="O74" i="9"/>
  <c r="G154" i="9"/>
  <c r="O154" i="9"/>
  <c r="F156" i="9"/>
  <c r="J156" i="9"/>
  <c r="N156" i="9"/>
  <c r="F157" i="9"/>
  <c r="J157" i="9"/>
  <c r="N157" i="9"/>
  <c r="N158" i="9"/>
  <c r="H18" i="9"/>
  <c r="M18" i="9"/>
  <c r="E67" i="9"/>
  <c r="L74" i="9"/>
  <c r="P74" i="9"/>
  <c r="E88" i="9"/>
  <c r="I117" i="9"/>
  <c r="E118" i="9"/>
  <c r="L153" i="9"/>
  <c r="L154" i="9"/>
  <c r="H155" i="9"/>
  <c r="G156" i="9"/>
  <c r="K156" i="9"/>
  <c r="O156" i="9"/>
  <c r="G157" i="9"/>
  <c r="K157" i="9"/>
  <c r="O157" i="9"/>
  <c r="G158" i="9"/>
  <c r="O158" i="9"/>
  <c r="L155" i="9"/>
  <c r="K53" i="9"/>
  <c r="K155" i="9"/>
  <c r="I155" i="9"/>
  <c r="G155" i="9"/>
  <c r="I18" i="9"/>
  <c r="I154" i="9"/>
  <c r="H154" i="9"/>
  <c r="N154" i="9"/>
  <c r="E56" i="9"/>
  <c r="M53" i="9"/>
  <c r="Q74" i="9"/>
  <c r="Q155" i="9"/>
  <c r="O155" i="9"/>
  <c r="E110" i="9"/>
  <c r="M74" i="9"/>
  <c r="E77" i="9"/>
  <c r="M155" i="9"/>
  <c r="K154" i="9"/>
  <c r="M158" i="9"/>
  <c r="E27" i="9"/>
  <c r="F74" i="9"/>
  <c r="H117" i="9"/>
  <c r="L117" i="9"/>
  <c r="P117" i="9"/>
  <c r="E120" i="9"/>
  <c r="G153" i="9"/>
  <c r="K153" i="9"/>
  <c r="O153" i="9"/>
  <c r="F154" i="9"/>
  <c r="F158" i="9"/>
  <c r="H153" i="9"/>
  <c r="J155" i="9"/>
  <c r="N155" i="9"/>
  <c r="H157" i="9"/>
  <c r="E66" i="9"/>
  <c r="H74" i="9"/>
  <c r="K95" i="9"/>
  <c r="L110" i="9"/>
  <c r="E123" i="9"/>
  <c r="J158" i="9" l="1"/>
  <c r="E59" i="9"/>
  <c r="E53" i="9" s="1"/>
  <c r="L53" i="9"/>
  <c r="E131" i="9"/>
  <c r="E157" i="9"/>
  <c r="N152" i="9"/>
  <c r="L152" i="9"/>
  <c r="E156" i="9"/>
  <c r="G152" i="9"/>
  <c r="J152" i="9"/>
  <c r="I152" i="9"/>
  <c r="H152" i="9"/>
  <c r="O152" i="9"/>
  <c r="E154" i="9"/>
  <c r="M152" i="9"/>
  <c r="E25" i="9"/>
  <c r="E18" i="9"/>
  <c r="Q158" i="9"/>
  <c r="Q152" i="9" s="1"/>
  <c r="Q117" i="9"/>
  <c r="E117" i="9" s="1"/>
  <c r="E80" i="9"/>
  <c r="E74" i="9" s="1"/>
  <c r="K74" i="9"/>
  <c r="P152" i="9"/>
  <c r="K158" i="9"/>
  <c r="F152" i="9"/>
  <c r="E155" i="9"/>
  <c r="E153" i="9"/>
  <c r="E60" i="9"/>
  <c r="E158" i="9" l="1"/>
  <c r="E152" i="9" s="1"/>
  <c r="K152" i="9"/>
</calcChain>
</file>

<file path=xl/sharedStrings.xml><?xml version="1.0" encoding="utf-8"?>
<sst xmlns="http://schemas.openxmlformats.org/spreadsheetml/2006/main" count="225" uniqueCount="79">
  <si>
    <t xml:space="preserve">№ </t>
  </si>
  <si>
    <t>1.</t>
  </si>
  <si>
    <t>1.1.</t>
  </si>
  <si>
    <t>1.2.</t>
  </si>
  <si>
    <t>2.</t>
  </si>
  <si>
    <t>2.1.</t>
  </si>
  <si>
    <t>2.2.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</si>
  <si>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</si>
  <si>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</si>
  <si>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</si>
  <si>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</si>
  <si>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</si>
  <si>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</si>
  <si>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</si>
  <si>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</si>
  <si>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</si>
  <si>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</si>
  <si>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</si>
  <si>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</si>
  <si>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</si>
  <si>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</si>
  <si>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</si>
  <si>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</si>
  <si>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</si>
  <si>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</si>
  <si>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</si>
  <si>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</si>
  <si>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</si>
  <si>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</si>
  <si>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</si>
  <si>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</si>
  <si>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>1.3.</t>
  </si>
  <si>
    <t>3.</t>
  </si>
  <si>
    <t>Организация транспортного обеспечения (вертолет) по оказанию медицинской помощи жителям юрт из числа коренных малочисленных народов Севера: для профилактических осмотров, вакцинации детей,  для осуществления контроля за использованием и охраной земель в местах традиционного проживания и хозяйственной деятельности малочисленных народов Севера</t>
  </si>
  <si>
    <t>Оплата за проживание в гостинице  жителей юрт, выезжающих в г.Нефтеюганск</t>
  </si>
  <si>
    <t>3.1.</t>
  </si>
  <si>
    <t>3.2.</t>
  </si>
  <si>
    <t>3.3.</t>
  </si>
  <si>
    <t>Организация и проведение культурно-просветительского мероприятия "Вороний день" в сп.Лемпино</t>
  </si>
  <si>
    <t xml:space="preserve">Организация и проведение культурно-просветительского мероприятия "День рыбака" </t>
  </si>
  <si>
    <t xml:space="preserve">Организация и проведение культурно-просветительского мероприятия "Международного дня коренных малочисленных народов мира" </t>
  </si>
  <si>
    <t>(куратор ответственного исполнителя)</t>
  </si>
  <si>
    <t>(куратор соисполнителя)</t>
  </si>
  <si>
    <t>Организация и проведение культурно-массового мероприятия "Мастер-класс по гребле на обласах"</t>
  </si>
  <si>
    <t>Развитие и сохранение культуры коренных малочисленных народов Севера</t>
  </si>
  <si>
    <t>4.1.</t>
  </si>
  <si>
    <t>4.2.</t>
  </si>
  <si>
    <t xml:space="preserve">
Разработка и изготовление информационной продукции</t>
  </si>
  <si>
    <t>Субсидирование мероприятий, направленных на укрепление финно-угорских связей,  этнографического туризма,  поддержку и развитие языков и культуры коренных малочисленных народов проживающих на территории Нефтеюганского района</t>
  </si>
  <si>
    <t>4.3.</t>
  </si>
  <si>
    <t>Директор ДСиЖКК - заместитель главы района                       В.С.Кошаков</t>
  </si>
  <si>
    <t>3.5.</t>
  </si>
  <si>
    <t>3.6.</t>
  </si>
  <si>
    <t>Приобретение сувенирной продукции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</si>
  <si>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</si>
  <si>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(структурное подразделение, ФИО, должность, № тел.)</t>
  </si>
  <si>
    <t xml:space="preserve"> Субсидия на продукцию охоты</t>
  </si>
  <si>
    <t>Компенсация расходов на приобретение материально-технических средств</t>
  </si>
  <si>
    <t>Компенсации расходов на оплату обучения правилам безопасного обращения с оружием, управлению самоходными машинами категории "А", управлению маломерными судами и на оплату проезда к месту нахождения организаций, имеющих право проводить указанные виды обучения, и обратно</t>
  </si>
  <si>
    <r>
      <rPr>
        <b/>
        <u/>
        <sz val="11"/>
        <color theme="1"/>
        <rFont val="Times New Roman"/>
        <family val="1"/>
        <charset val="204"/>
      </rPr>
      <t>Основное мероприятие:</t>
    </r>
    <r>
      <rPr>
        <b/>
        <sz val="11"/>
        <color theme="1"/>
        <rFont val="Times New Roman"/>
        <family val="1"/>
        <charset val="204"/>
      </rPr>
      <t xml:space="preserve">    "Государственная поддержка юридических и физических лиц из числа коренных малочисленных народов, ведущих традиционный образ жизни и осуществляющих традиционную хозяйственную деятельность", (показатели 1, 1.1, 2 паспорта)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</si>
  <si>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"Организация, проведение мероприятий, направленных на развитие традиционной хозяйственной деятельности коренных малочисленных народов Севера, и участие в них", (показатель 1, 1.1, 2 паспорта)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</si>
  <si>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"Организация, проведение мероприятий, направленных на развитие традиционной культуры, фольклора, национального спорта коренных малочисленных народов Севера, а так же реализация деятельности клубных учреждений культуры",  (показатели 3,5 паспорта)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</si>
  <si>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 xml:space="preserve">"Меры поддержки, просветительские мероприятия направленные на популяризацию и  поддержку родных языков народов ханты, манси, ненцев"                (показатель 4 паспорта) </t>
    </r>
  </si>
  <si>
    <t>5.</t>
  </si>
  <si>
    <t>Основное мероприятие "Обеспечение доступности правовой информации для граждан, относящихся к коренным малочисленным народам Севера, в том числе о мерах государственной поддержки юридических и физических лиц и гарантиях прав коренных малочисленных народов Севера" (показатель 6 паспорта)</t>
  </si>
  <si>
    <t>Управление по связям с общественностью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</si>
  <si>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</si>
  <si>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</si>
  <si>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                                                                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</si>
  <si>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t>утвержденной постановлением администрации Нефтеюганского района  31.10.2022 №2069-па-нпа</t>
  </si>
  <si>
    <t>1.4.</t>
  </si>
  <si>
    <t>Субсидии на возмещение затрат на оплату коммунальных услуг, понесенных в ходе заготовки и переработки продукции традиционной хозяйственной деятельности</t>
  </si>
  <si>
    <t>Администрация Нефтеюганского района – комитет по делам народов Севера, охраны окружающей среды и водных ресурсов(Н.В.Чайкина, специалист-эксперт комитета, 250261)</t>
  </si>
  <si>
    <t>Департамент культуры и спорта Нефтеюганского района, комитет по культуре,277379)</t>
  </si>
  <si>
    <t>Председатель комитета</t>
  </si>
  <si>
    <t>О.Ю.Воронова</t>
  </si>
  <si>
    <t>исп. Заруднева А.С., 250-261</t>
  </si>
  <si>
    <r>
      <rPr>
        <u/>
        <sz val="11"/>
        <color theme="1"/>
        <rFont val="Times New Roman"/>
        <family val="1"/>
        <charset val="204"/>
      </rPr>
      <t>к муниципальной программе  Нефтеюганского района "Устойчивое развитие коренных малочисленных народов Севера"</t>
    </r>
    <r>
      <rPr>
        <sz val="11"/>
        <color theme="1"/>
        <rFont val="Times New Roman"/>
        <family val="1"/>
        <charset val="204"/>
      </rPr>
      <t xml:space="preserve"> </t>
    </r>
    <r>
      <rPr>
        <u/>
        <sz val="11"/>
        <color theme="1"/>
        <rFont val="Times New Roman"/>
        <family val="1"/>
        <charset val="204"/>
      </rPr>
      <t>на 2024 год</t>
    </r>
  </si>
  <si>
    <t>"___________"________________2023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</si>
</sst>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vertical="center" wrapText="1"/>
    </xf>
    <xf numFmtId="165" fontId="1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0" fillId="2" borderId="2" xfId="1" applyNumberFormat="1" applyFont="1" applyFill="1" applyBorder="1" applyAlignment="1">
      <alignment horizontal="right" vertical="center" wrapText="1"/>
    </xf>
    <xf numFmtId="166" fontId="1" fillId="2" borderId="2" xfId="1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center" vertical="center" wrapText="1" shrinkToFit="1"/>
    </xf>
    <xf numFmtId="166" fontId="1" fillId="2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vertical="center" wrapText="1"/>
    </xf>
    <xf numFmtId="166" fontId="10" fillId="0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2"/>
  <sheetViews>
    <sheetView tabSelected="1" view="pageBreakPreview" zoomScale="85" zoomScaleNormal="100" zoomScaleSheetLayoutView="85" workbookViewId="0">
      <pane xSplit="5" ySplit="17" topLeftCell="F150" activePane="bottomRight" state="frozen"/>
      <selection pane="topRight" activeCell="F1" sqref="F1"/>
      <selection pane="bottomLeft" activeCell="A15" sqref="A15"/>
      <selection pane="bottomRight" activeCell="C173" sqref="C173"/>
    </sheetView>
  </sheetViews>
  <sheetFormatPr defaultRowHeight="15" x14ac:dyDescent="0.25"/>
  <cols>
    <col min="1" max="1" width="7" style="17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4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65" t="s">
        <v>29</v>
      </c>
      <c r="N1" s="65"/>
      <c r="O1" s="65"/>
      <c r="P1" s="65"/>
      <c r="Q1" s="65"/>
    </row>
    <row r="2" spans="1:17" ht="16.5" x14ac:dyDescent="0.25">
      <c r="G2" s="3"/>
      <c r="M2" s="75" t="s">
        <v>50</v>
      </c>
      <c r="N2" s="75"/>
      <c r="O2" s="75"/>
      <c r="P2" s="75"/>
      <c r="Q2" s="75"/>
    </row>
    <row r="3" spans="1:17" ht="16.5" x14ac:dyDescent="0.25">
      <c r="G3" s="3"/>
      <c r="M3" s="76" t="s">
        <v>41</v>
      </c>
      <c r="N3" s="76"/>
      <c r="O3" s="76"/>
      <c r="P3" s="76"/>
      <c r="Q3" s="76"/>
    </row>
    <row r="4" spans="1:17" ht="16.5" x14ac:dyDescent="0.25">
      <c r="G4" s="3"/>
      <c r="M4" s="77"/>
      <c r="N4" s="77"/>
      <c r="O4" s="77"/>
      <c r="P4" s="77"/>
      <c r="Q4" s="77"/>
    </row>
    <row r="5" spans="1:17" ht="16.5" x14ac:dyDescent="0.25">
      <c r="G5" s="3"/>
      <c r="M5" s="76" t="s">
        <v>42</v>
      </c>
      <c r="N5" s="76"/>
      <c r="O5" s="76"/>
      <c r="P5" s="76"/>
      <c r="Q5" s="76"/>
    </row>
    <row r="6" spans="1:17" ht="16.5" x14ac:dyDescent="0.25">
      <c r="G6" s="3"/>
      <c r="M6" s="77"/>
      <c r="N6" s="77"/>
      <c r="O6" s="77"/>
      <c r="P6" s="77"/>
      <c r="Q6" s="77"/>
    </row>
    <row r="7" spans="1:17" ht="16.5" x14ac:dyDescent="0.25">
      <c r="G7" s="3"/>
      <c r="M7" s="76" t="s">
        <v>42</v>
      </c>
      <c r="N7" s="76"/>
      <c r="O7" s="76"/>
      <c r="P7" s="76"/>
      <c r="Q7" s="76"/>
    </row>
    <row r="8" spans="1:17" ht="16.5" x14ac:dyDescent="0.25">
      <c r="G8" s="3"/>
      <c r="M8" s="75"/>
      <c r="N8" s="75"/>
      <c r="O8" s="75"/>
      <c r="P8" s="75"/>
      <c r="Q8" s="75"/>
    </row>
    <row r="9" spans="1:17" ht="16.5" x14ac:dyDescent="0.25">
      <c r="G9" s="3"/>
      <c r="M9" s="78" t="s">
        <v>78</v>
      </c>
      <c r="N9" s="78"/>
      <c r="O9" s="78"/>
      <c r="P9" s="78"/>
      <c r="Q9" s="78"/>
    </row>
    <row r="10" spans="1:17" ht="16.5" x14ac:dyDescent="0.25">
      <c r="G10" s="3"/>
      <c r="N10" s="16"/>
      <c r="O10" s="16"/>
      <c r="P10" s="16"/>
      <c r="Q10" s="16"/>
    </row>
    <row r="11" spans="1:17" ht="17.25" customHeight="1" x14ac:dyDescent="0.25">
      <c r="A11" s="79" t="s">
        <v>26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7" ht="34.5" customHeight="1" x14ac:dyDescent="0.25">
      <c r="A12" s="80" t="s">
        <v>77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7" ht="18.75" customHeight="1" x14ac:dyDescent="0.25">
      <c r="A13" s="74" t="s">
        <v>69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ht="12" customHeight="1" x14ac:dyDescent="0.25">
      <c r="P14" s="71" t="s">
        <v>27</v>
      </c>
      <c r="Q14" s="71"/>
    </row>
    <row r="15" spans="1:17" ht="69" customHeight="1" x14ac:dyDescent="0.25">
      <c r="A15" s="47" t="s">
        <v>0</v>
      </c>
      <c r="B15" s="72" t="s">
        <v>54</v>
      </c>
      <c r="C15" s="72" t="s">
        <v>55</v>
      </c>
      <c r="D15" s="47" t="s">
        <v>22</v>
      </c>
      <c r="E15" s="47" t="s">
        <v>24</v>
      </c>
      <c r="F15" s="47" t="s">
        <v>28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</row>
    <row r="16" spans="1:17" ht="57" customHeight="1" x14ac:dyDescent="0.25">
      <c r="A16" s="47"/>
      <c r="B16" s="72"/>
      <c r="C16" s="72"/>
      <c r="D16" s="47"/>
      <c r="E16" s="47"/>
      <c r="F16" s="13" t="s">
        <v>10</v>
      </c>
      <c r="G16" s="13" t="s">
        <v>11</v>
      </c>
      <c r="H16" s="13" t="s">
        <v>12</v>
      </c>
      <c r="I16" s="13" t="s">
        <v>13</v>
      </c>
      <c r="J16" s="13" t="s">
        <v>14</v>
      </c>
      <c r="K16" s="13" t="s">
        <v>15</v>
      </c>
      <c r="L16" s="13" t="s">
        <v>16</v>
      </c>
      <c r="M16" s="13" t="s">
        <v>17</v>
      </c>
      <c r="N16" s="13" t="s">
        <v>18</v>
      </c>
      <c r="O16" s="13" t="s">
        <v>19</v>
      </c>
      <c r="P16" s="13" t="s">
        <v>20</v>
      </c>
      <c r="Q16" s="13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47" t="s">
        <v>1</v>
      </c>
      <c r="B18" s="69" t="s">
        <v>59</v>
      </c>
      <c r="C18" s="47"/>
      <c r="D18" s="15" t="s">
        <v>23</v>
      </c>
      <c r="E18" s="19">
        <f>E19+E20+E21+E22+E23+E24</f>
        <v>1505.3000000000002</v>
      </c>
      <c r="F18" s="20">
        <f>F19+F20+F21+F22+F23+F24</f>
        <v>12</v>
      </c>
      <c r="G18" s="20">
        <f>G19+G20+G21+G22+G23+G24</f>
        <v>0</v>
      </c>
      <c r="H18" s="20">
        <f t="shared" ref="H18:Q18" si="0">H19+H20+H21+H22+H23+H24</f>
        <v>63.7</v>
      </c>
      <c r="I18" s="20">
        <f t="shared" si="0"/>
        <v>120</v>
      </c>
      <c r="J18" s="20">
        <f t="shared" si="0"/>
        <v>14</v>
      </c>
      <c r="K18" s="20">
        <f t="shared" si="0"/>
        <v>100</v>
      </c>
      <c r="L18" s="20">
        <f t="shared" si="0"/>
        <v>375</v>
      </c>
      <c r="M18" s="20">
        <f t="shared" si="0"/>
        <v>20</v>
      </c>
      <c r="N18" s="20">
        <f t="shared" si="0"/>
        <v>225.6</v>
      </c>
      <c r="O18" s="20">
        <f t="shared" si="0"/>
        <v>0</v>
      </c>
      <c r="P18" s="20">
        <f t="shared" si="0"/>
        <v>200</v>
      </c>
      <c r="Q18" s="20">
        <f t="shared" si="0"/>
        <v>375</v>
      </c>
    </row>
    <row r="19" spans="1:17" x14ac:dyDescent="0.25">
      <c r="A19" s="47"/>
      <c r="B19" s="69"/>
      <c r="C19" s="47"/>
      <c r="D19" s="14" t="s">
        <v>7</v>
      </c>
      <c r="E19" s="21">
        <f t="shared" ref="E19:E24" si="1">F19+G19+H19+I19+J19+K19+L19+M19+N19+O19+P19+Q19</f>
        <v>0</v>
      </c>
      <c r="F19" s="22">
        <f>F26+F33+F40+F47</f>
        <v>0</v>
      </c>
      <c r="G19" s="22">
        <f t="shared" ref="G19:Q19" si="2">G26+G33+G40+G47</f>
        <v>0</v>
      </c>
      <c r="H19" s="22">
        <f t="shared" si="2"/>
        <v>0</v>
      </c>
      <c r="I19" s="22">
        <f t="shared" si="2"/>
        <v>0</v>
      </c>
      <c r="J19" s="22">
        <f t="shared" si="2"/>
        <v>0</v>
      </c>
      <c r="K19" s="22">
        <f t="shared" si="2"/>
        <v>0</v>
      </c>
      <c r="L19" s="22">
        <f t="shared" si="2"/>
        <v>0</v>
      </c>
      <c r="M19" s="22">
        <f t="shared" si="2"/>
        <v>0</v>
      </c>
      <c r="N19" s="22">
        <f t="shared" si="2"/>
        <v>0</v>
      </c>
      <c r="O19" s="22">
        <f t="shared" si="2"/>
        <v>0</v>
      </c>
      <c r="P19" s="22">
        <f t="shared" si="2"/>
        <v>0</v>
      </c>
      <c r="Q19" s="22">
        <f t="shared" si="2"/>
        <v>0</v>
      </c>
    </row>
    <row r="20" spans="1:17" x14ac:dyDescent="0.25">
      <c r="A20" s="47"/>
      <c r="B20" s="69"/>
      <c r="C20" s="47"/>
      <c r="D20" s="14" t="s">
        <v>8</v>
      </c>
      <c r="E20" s="21">
        <f t="shared" si="1"/>
        <v>1505.3000000000002</v>
      </c>
      <c r="F20" s="22">
        <f t="shared" ref="F20:Q24" si="3">F27+F34+F41+F48</f>
        <v>12</v>
      </c>
      <c r="G20" s="22">
        <f t="shared" si="3"/>
        <v>0</v>
      </c>
      <c r="H20" s="22">
        <f t="shared" si="3"/>
        <v>63.7</v>
      </c>
      <c r="I20" s="22">
        <f t="shared" si="3"/>
        <v>120</v>
      </c>
      <c r="J20" s="22">
        <f t="shared" si="3"/>
        <v>14</v>
      </c>
      <c r="K20" s="22">
        <f t="shared" si="3"/>
        <v>100</v>
      </c>
      <c r="L20" s="22">
        <f t="shared" si="3"/>
        <v>375</v>
      </c>
      <c r="M20" s="22">
        <f t="shared" si="3"/>
        <v>20</v>
      </c>
      <c r="N20" s="22">
        <f t="shared" si="3"/>
        <v>225.6</v>
      </c>
      <c r="O20" s="22">
        <f t="shared" si="3"/>
        <v>0</v>
      </c>
      <c r="P20" s="22">
        <f t="shared" si="3"/>
        <v>200</v>
      </c>
      <c r="Q20" s="22">
        <f t="shared" si="3"/>
        <v>375</v>
      </c>
    </row>
    <row r="21" spans="1:17" x14ac:dyDescent="0.25">
      <c r="A21" s="47"/>
      <c r="B21" s="69"/>
      <c r="C21" s="47"/>
      <c r="D21" s="14" t="s">
        <v>9</v>
      </c>
      <c r="E21" s="21">
        <f t="shared" si="1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0</v>
      </c>
      <c r="N21" s="22">
        <f t="shared" si="3"/>
        <v>0</v>
      </c>
      <c r="O21" s="22">
        <f t="shared" si="3"/>
        <v>0</v>
      </c>
      <c r="P21" s="22">
        <f t="shared" si="3"/>
        <v>0</v>
      </c>
      <c r="Q21" s="22">
        <f t="shared" si="3"/>
        <v>0</v>
      </c>
    </row>
    <row r="22" spans="1:17" ht="60" x14ac:dyDescent="0.25">
      <c r="A22" s="47"/>
      <c r="B22" s="69"/>
      <c r="C22" s="47"/>
      <c r="D22" s="5" t="s">
        <v>30</v>
      </c>
      <c r="E22" s="21">
        <f t="shared" si="1"/>
        <v>0</v>
      </c>
      <c r="F22" s="22">
        <f t="shared" si="3"/>
        <v>0</v>
      </c>
      <c r="G22" s="22">
        <f t="shared" si="3"/>
        <v>0</v>
      </c>
      <c r="H22" s="22">
        <f t="shared" si="3"/>
        <v>0</v>
      </c>
      <c r="I22" s="22">
        <f t="shared" si="3"/>
        <v>0</v>
      </c>
      <c r="J22" s="22">
        <f t="shared" si="3"/>
        <v>0</v>
      </c>
      <c r="K22" s="22">
        <f t="shared" si="3"/>
        <v>0</v>
      </c>
      <c r="L22" s="22">
        <f t="shared" si="3"/>
        <v>0</v>
      </c>
      <c r="M22" s="22">
        <f t="shared" si="3"/>
        <v>0</v>
      </c>
      <c r="N22" s="22">
        <f t="shared" si="3"/>
        <v>0</v>
      </c>
      <c r="O22" s="22">
        <f t="shared" si="3"/>
        <v>0</v>
      </c>
      <c r="P22" s="22">
        <f t="shared" si="3"/>
        <v>0</v>
      </c>
      <c r="Q22" s="22">
        <f t="shared" si="3"/>
        <v>0</v>
      </c>
    </row>
    <row r="23" spans="1:17" ht="30" x14ac:dyDescent="0.25">
      <c r="A23" s="47"/>
      <c r="B23" s="69"/>
      <c r="C23" s="47"/>
      <c r="D23" s="5" t="s">
        <v>66</v>
      </c>
      <c r="E23" s="21">
        <f t="shared" si="1"/>
        <v>0</v>
      </c>
      <c r="F23" s="22">
        <f t="shared" si="3"/>
        <v>0</v>
      </c>
      <c r="G23" s="22">
        <f t="shared" si="3"/>
        <v>0</v>
      </c>
      <c r="H23" s="22">
        <f t="shared" si="3"/>
        <v>0</v>
      </c>
      <c r="I23" s="22">
        <f t="shared" si="3"/>
        <v>0</v>
      </c>
      <c r="J23" s="22">
        <f t="shared" si="3"/>
        <v>0</v>
      </c>
      <c r="K23" s="22">
        <f t="shared" si="3"/>
        <v>0</v>
      </c>
      <c r="L23" s="22">
        <f t="shared" si="3"/>
        <v>0</v>
      </c>
      <c r="M23" s="22">
        <f t="shared" si="3"/>
        <v>0</v>
      </c>
      <c r="N23" s="22">
        <f t="shared" si="3"/>
        <v>0</v>
      </c>
      <c r="O23" s="22">
        <f t="shared" si="3"/>
        <v>0</v>
      </c>
      <c r="P23" s="22">
        <f t="shared" si="3"/>
        <v>0</v>
      </c>
      <c r="Q23" s="22">
        <f t="shared" si="3"/>
        <v>0</v>
      </c>
    </row>
    <row r="24" spans="1:17" x14ac:dyDescent="0.25">
      <c r="A24" s="47"/>
      <c r="B24" s="69"/>
      <c r="C24" s="47"/>
      <c r="D24" s="5" t="s">
        <v>67</v>
      </c>
      <c r="E24" s="21">
        <f t="shared" si="1"/>
        <v>0</v>
      </c>
      <c r="F24" s="22">
        <f t="shared" si="3"/>
        <v>0</v>
      </c>
      <c r="G24" s="22">
        <f t="shared" si="3"/>
        <v>0</v>
      </c>
      <c r="H24" s="22">
        <f t="shared" si="3"/>
        <v>0</v>
      </c>
      <c r="I24" s="22">
        <f t="shared" si="3"/>
        <v>0</v>
      </c>
      <c r="J24" s="22">
        <f t="shared" si="3"/>
        <v>0</v>
      </c>
      <c r="K24" s="22">
        <f t="shared" si="3"/>
        <v>0</v>
      </c>
      <c r="L24" s="22">
        <f t="shared" si="3"/>
        <v>0</v>
      </c>
      <c r="M24" s="22">
        <f t="shared" si="3"/>
        <v>0</v>
      </c>
      <c r="N24" s="22">
        <f t="shared" si="3"/>
        <v>0</v>
      </c>
      <c r="O24" s="22">
        <f t="shared" si="3"/>
        <v>0</v>
      </c>
      <c r="P24" s="22">
        <f t="shared" si="3"/>
        <v>0</v>
      </c>
      <c r="Q24" s="22">
        <f t="shared" si="3"/>
        <v>0</v>
      </c>
    </row>
    <row r="25" spans="1:17" x14ac:dyDescent="0.25">
      <c r="A25" s="47" t="s">
        <v>2</v>
      </c>
      <c r="B25" s="70" t="s">
        <v>57</v>
      </c>
      <c r="C25" s="47" t="s">
        <v>72</v>
      </c>
      <c r="D25" s="15" t="s">
        <v>23</v>
      </c>
      <c r="E25" s="19">
        <f>E26+E27+E28+E29+E30+E31</f>
        <v>601.29999999999995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47"/>
      <c r="B26" s="70"/>
      <c r="C26" s="47"/>
      <c r="D26" s="14" t="s">
        <v>7</v>
      </c>
      <c r="E26" s="21">
        <f t="shared" ref="E26:E31" si="4"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47"/>
      <c r="B27" s="70"/>
      <c r="C27" s="47"/>
      <c r="D27" s="14" t="s">
        <v>8</v>
      </c>
      <c r="E27" s="21">
        <f t="shared" si="4"/>
        <v>601.29999999999995</v>
      </c>
      <c r="F27" s="23">
        <v>12</v>
      </c>
      <c r="G27" s="23">
        <v>0</v>
      </c>
      <c r="H27" s="23">
        <f>75.7-12</f>
        <v>63.7</v>
      </c>
      <c r="I27" s="23">
        <v>0</v>
      </c>
      <c r="J27" s="23">
        <v>0</v>
      </c>
      <c r="K27" s="23">
        <v>100</v>
      </c>
      <c r="L27" s="23">
        <v>0</v>
      </c>
      <c r="M27" s="23">
        <v>0</v>
      </c>
      <c r="N27" s="24">
        <f>200+25.6</f>
        <v>225.6</v>
      </c>
      <c r="O27" s="23">
        <v>0</v>
      </c>
      <c r="P27" s="23">
        <v>200</v>
      </c>
      <c r="Q27" s="23">
        <v>0</v>
      </c>
    </row>
    <row r="28" spans="1:17" x14ac:dyDescent="0.25">
      <c r="A28" s="47"/>
      <c r="B28" s="70"/>
      <c r="C28" s="47"/>
      <c r="D28" s="14" t="s">
        <v>9</v>
      </c>
      <c r="E28" s="21">
        <f t="shared" si="4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47"/>
      <c r="B29" s="70"/>
      <c r="C29" s="47"/>
      <c r="D29" s="5" t="s">
        <v>30</v>
      </c>
      <c r="E29" s="21">
        <f t="shared" si="4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47"/>
      <c r="B30" s="70"/>
      <c r="C30" s="47"/>
      <c r="D30" s="5" t="s">
        <v>66</v>
      </c>
      <c r="E30" s="21">
        <f t="shared" si="4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47"/>
      <c r="B31" s="70"/>
      <c r="C31" s="47"/>
      <c r="D31" s="5" t="s">
        <v>67</v>
      </c>
      <c r="E31" s="21">
        <f t="shared" si="4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47" t="s">
        <v>3</v>
      </c>
      <c r="B32" s="70" t="s">
        <v>56</v>
      </c>
      <c r="C32" s="47" t="s">
        <v>72</v>
      </c>
      <c r="D32" s="15" t="s">
        <v>23</v>
      </c>
      <c r="E32" s="19">
        <f>E33+E34+E35+E36+E37+E38</f>
        <v>120</v>
      </c>
      <c r="F32" s="20">
        <f>F33+F34+F35+F36+F37+F38</f>
        <v>0</v>
      </c>
      <c r="G32" s="20">
        <f t="shared" ref="G32:Q32" si="5">G33+G34+G35+G36+G37+G38</f>
        <v>0</v>
      </c>
      <c r="H32" s="20">
        <f t="shared" si="5"/>
        <v>0</v>
      </c>
      <c r="I32" s="20">
        <f t="shared" si="5"/>
        <v>120</v>
      </c>
      <c r="J32" s="20">
        <f t="shared" si="5"/>
        <v>0</v>
      </c>
      <c r="K32" s="20">
        <f t="shared" si="5"/>
        <v>0</v>
      </c>
      <c r="L32" s="20">
        <f t="shared" si="5"/>
        <v>0</v>
      </c>
      <c r="M32" s="20">
        <f t="shared" si="5"/>
        <v>0</v>
      </c>
      <c r="N32" s="20">
        <f t="shared" si="5"/>
        <v>0</v>
      </c>
      <c r="O32" s="20">
        <f t="shared" si="5"/>
        <v>0</v>
      </c>
      <c r="P32" s="20">
        <f t="shared" si="5"/>
        <v>0</v>
      </c>
      <c r="Q32" s="20">
        <f t="shared" si="5"/>
        <v>0</v>
      </c>
    </row>
    <row r="33" spans="1:17" x14ac:dyDescent="0.25">
      <c r="A33" s="47"/>
      <c r="B33" s="70"/>
      <c r="C33" s="47"/>
      <c r="D33" s="14" t="s">
        <v>7</v>
      </c>
      <c r="E33" s="21">
        <f t="shared" ref="E33:E38" si="6"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47"/>
      <c r="B34" s="70"/>
      <c r="C34" s="47"/>
      <c r="D34" s="14" t="s">
        <v>8</v>
      </c>
      <c r="E34" s="21">
        <f t="shared" si="6"/>
        <v>120</v>
      </c>
      <c r="F34" s="23">
        <v>0</v>
      </c>
      <c r="G34" s="23">
        <v>0</v>
      </c>
      <c r="H34" s="23">
        <v>0</v>
      </c>
      <c r="I34" s="23">
        <v>120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</row>
    <row r="35" spans="1:17" x14ac:dyDescent="0.25">
      <c r="A35" s="47"/>
      <c r="B35" s="70"/>
      <c r="C35" s="47"/>
      <c r="D35" s="14" t="s">
        <v>9</v>
      </c>
      <c r="E35" s="21">
        <f t="shared" si="6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47"/>
      <c r="B36" s="70"/>
      <c r="C36" s="47"/>
      <c r="D36" s="5" t="s">
        <v>30</v>
      </c>
      <c r="E36" s="21">
        <f t="shared" si="6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47"/>
      <c r="B37" s="70"/>
      <c r="C37" s="47"/>
      <c r="D37" s="5" t="s">
        <v>66</v>
      </c>
      <c r="E37" s="21">
        <f t="shared" si="6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47"/>
      <c r="B38" s="70"/>
      <c r="C38" s="47"/>
      <c r="D38" s="5" t="s">
        <v>67</v>
      </c>
      <c r="E38" s="21">
        <f t="shared" si="6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47" t="s">
        <v>31</v>
      </c>
      <c r="B39" s="70" t="s">
        <v>58</v>
      </c>
      <c r="C39" s="47" t="s">
        <v>72</v>
      </c>
      <c r="D39" s="15" t="s">
        <v>23</v>
      </c>
      <c r="E39" s="19">
        <f>E40+E41+E42+E43+E44+E45</f>
        <v>34</v>
      </c>
      <c r="F39" s="20">
        <f>F40+F41+F42+F43+F44+F45</f>
        <v>0</v>
      </c>
      <c r="G39" s="20">
        <f t="shared" ref="G39:Q39" si="7">G40+G41+G42+G43+G44+G45</f>
        <v>0</v>
      </c>
      <c r="H39" s="20">
        <f t="shared" si="7"/>
        <v>0</v>
      </c>
      <c r="I39" s="20">
        <f t="shared" si="7"/>
        <v>0</v>
      </c>
      <c r="J39" s="20">
        <f t="shared" si="7"/>
        <v>14</v>
      </c>
      <c r="K39" s="20">
        <f t="shared" si="7"/>
        <v>0</v>
      </c>
      <c r="L39" s="20">
        <f t="shared" si="7"/>
        <v>0</v>
      </c>
      <c r="M39" s="20">
        <f t="shared" si="7"/>
        <v>20</v>
      </c>
      <c r="N39" s="20">
        <f t="shared" si="7"/>
        <v>0</v>
      </c>
      <c r="O39" s="20">
        <f t="shared" si="7"/>
        <v>0</v>
      </c>
      <c r="P39" s="20">
        <f t="shared" si="7"/>
        <v>0</v>
      </c>
      <c r="Q39" s="20">
        <f t="shared" si="7"/>
        <v>0</v>
      </c>
    </row>
    <row r="40" spans="1:17" x14ac:dyDescent="0.25">
      <c r="A40" s="47"/>
      <c r="B40" s="70"/>
      <c r="C40" s="47"/>
      <c r="D40" s="14" t="s">
        <v>7</v>
      </c>
      <c r="E40" s="21">
        <f t="shared" ref="E40:E45" si="8"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47"/>
      <c r="B41" s="70"/>
      <c r="C41" s="47"/>
      <c r="D41" s="14" t="s">
        <v>8</v>
      </c>
      <c r="E41" s="21">
        <f t="shared" si="8"/>
        <v>34</v>
      </c>
      <c r="F41" s="23">
        <v>0</v>
      </c>
      <c r="G41" s="23">
        <v>0</v>
      </c>
      <c r="H41" s="23">
        <v>0</v>
      </c>
      <c r="I41" s="23">
        <v>0</v>
      </c>
      <c r="J41" s="23">
        <v>14</v>
      </c>
      <c r="K41" s="23">
        <v>0</v>
      </c>
      <c r="L41" s="23">
        <v>0</v>
      </c>
      <c r="M41" s="23">
        <v>20</v>
      </c>
      <c r="N41" s="24">
        <v>0</v>
      </c>
      <c r="O41" s="23">
        <v>0</v>
      </c>
      <c r="P41" s="23">
        <v>0</v>
      </c>
      <c r="Q41" s="23">
        <v>0</v>
      </c>
    </row>
    <row r="42" spans="1:17" x14ac:dyDescent="0.25">
      <c r="A42" s="47"/>
      <c r="B42" s="70"/>
      <c r="C42" s="47"/>
      <c r="D42" s="14" t="s">
        <v>9</v>
      </c>
      <c r="E42" s="21">
        <f t="shared" si="8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47"/>
      <c r="B43" s="70"/>
      <c r="C43" s="47"/>
      <c r="D43" s="5" t="s">
        <v>30</v>
      </c>
      <c r="E43" s="21">
        <f t="shared" si="8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47"/>
      <c r="B44" s="70"/>
      <c r="C44" s="47"/>
      <c r="D44" s="5" t="s">
        <v>66</v>
      </c>
      <c r="E44" s="21">
        <f t="shared" si="8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47"/>
      <c r="B45" s="70"/>
      <c r="C45" s="47"/>
      <c r="D45" s="5" t="s">
        <v>67</v>
      </c>
      <c r="E45" s="21">
        <f t="shared" si="8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41" t="s">
        <v>70</v>
      </c>
      <c r="B46" s="44" t="s">
        <v>71</v>
      </c>
      <c r="C46" s="47" t="s">
        <v>72</v>
      </c>
      <c r="D46" s="39" t="s">
        <v>23</v>
      </c>
      <c r="E46" s="21">
        <f>E47+E48+E49+E50+E51+E52</f>
        <v>750</v>
      </c>
      <c r="F46" s="21">
        <f t="shared" ref="F46:Q46" si="9">F47+F48+F49+F50+F51+F52</f>
        <v>0</v>
      </c>
      <c r="G46" s="21">
        <f t="shared" si="9"/>
        <v>0</v>
      </c>
      <c r="H46" s="21">
        <f t="shared" si="9"/>
        <v>0</v>
      </c>
      <c r="I46" s="21">
        <f t="shared" si="9"/>
        <v>0</v>
      </c>
      <c r="J46" s="21">
        <f t="shared" si="9"/>
        <v>0</v>
      </c>
      <c r="K46" s="21">
        <f t="shared" si="9"/>
        <v>0</v>
      </c>
      <c r="L46" s="21">
        <f t="shared" si="9"/>
        <v>375</v>
      </c>
      <c r="M46" s="21">
        <f t="shared" si="9"/>
        <v>0</v>
      </c>
      <c r="N46" s="21">
        <f t="shared" si="9"/>
        <v>0</v>
      </c>
      <c r="O46" s="21">
        <f t="shared" si="9"/>
        <v>0</v>
      </c>
      <c r="P46" s="21">
        <f t="shared" si="9"/>
        <v>0</v>
      </c>
      <c r="Q46" s="21">
        <f t="shared" si="9"/>
        <v>375</v>
      </c>
    </row>
    <row r="47" spans="1:17" x14ac:dyDescent="0.25">
      <c r="A47" s="42"/>
      <c r="B47" s="45"/>
      <c r="C47" s="47"/>
      <c r="D47" s="38" t="s">
        <v>7</v>
      </c>
      <c r="E47" s="21">
        <f>F47+G47+H47+I47+J47+K47+L47+M47+N47+O47+P47+Q47</f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</row>
    <row r="48" spans="1:17" x14ac:dyDescent="0.25">
      <c r="A48" s="42"/>
      <c r="B48" s="45"/>
      <c r="C48" s="47"/>
      <c r="D48" s="38" t="s">
        <v>8</v>
      </c>
      <c r="E48" s="21">
        <f>F48+G48+H48+I48+J48+K48+L48+M48+N48+O48+P48+Q48</f>
        <v>750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375</v>
      </c>
      <c r="M48" s="22">
        <v>0</v>
      </c>
      <c r="N48" s="22">
        <v>0</v>
      </c>
      <c r="O48" s="22">
        <v>0</v>
      </c>
      <c r="P48" s="22">
        <v>0</v>
      </c>
      <c r="Q48" s="22">
        <v>375</v>
      </c>
    </row>
    <row r="49" spans="1:17" x14ac:dyDescent="0.25">
      <c r="A49" s="42"/>
      <c r="B49" s="45"/>
      <c r="C49" s="47"/>
      <c r="D49" s="38" t="s">
        <v>9</v>
      </c>
      <c r="E49" s="21">
        <f>F49+G49+H49+I49+J49+K49+L49+M49+N49+O49+P49+Q49</f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</row>
    <row r="50" spans="1:17" ht="60" x14ac:dyDescent="0.25">
      <c r="A50" s="42"/>
      <c r="B50" s="45"/>
      <c r="C50" s="47"/>
      <c r="D50" s="5" t="s">
        <v>30</v>
      </c>
      <c r="E50" s="21">
        <f>F50+G50+H50+I50+J50+K50+L50+M50+N50+O50+P50+Q50</f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</row>
    <row r="51" spans="1:17" ht="30" x14ac:dyDescent="0.25">
      <c r="A51" s="42"/>
      <c r="B51" s="45"/>
      <c r="C51" s="47"/>
      <c r="D51" s="5" t="s">
        <v>66</v>
      </c>
      <c r="E51" s="21">
        <f>F51+G51+H51+I51+J51+K51+L51+M51+N51+O51+P51+Q51</f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</row>
    <row r="52" spans="1:17" x14ac:dyDescent="0.25">
      <c r="A52" s="43"/>
      <c r="B52" s="46"/>
      <c r="C52" s="47"/>
      <c r="D52" s="5" t="s">
        <v>67</v>
      </c>
      <c r="E52" s="21"/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</row>
    <row r="53" spans="1:17" x14ac:dyDescent="0.25">
      <c r="A53" s="47" t="s">
        <v>4</v>
      </c>
      <c r="B53" s="69" t="s">
        <v>60</v>
      </c>
      <c r="C53" s="47"/>
      <c r="D53" s="15" t="s">
        <v>23</v>
      </c>
      <c r="E53" s="19">
        <f>E54+E55+E56+E57+E58+E59</f>
        <v>3030</v>
      </c>
      <c r="F53" s="20">
        <f>F54+F55+F56+F57+F58+F59</f>
        <v>0</v>
      </c>
      <c r="G53" s="20">
        <f t="shared" ref="G53:Q53" si="10">G54+G55+G56+G57+G58+G59</f>
        <v>500</v>
      </c>
      <c r="H53" s="20">
        <f t="shared" si="10"/>
        <v>15</v>
      </c>
      <c r="I53" s="20">
        <f t="shared" si="10"/>
        <v>500</v>
      </c>
      <c r="J53" s="20">
        <f t="shared" si="10"/>
        <v>0</v>
      </c>
      <c r="K53" s="20">
        <f t="shared" si="10"/>
        <v>500</v>
      </c>
      <c r="L53" s="20">
        <f t="shared" si="10"/>
        <v>15</v>
      </c>
      <c r="M53" s="20">
        <f t="shared" si="10"/>
        <v>500</v>
      </c>
      <c r="N53" s="20">
        <f t="shared" si="10"/>
        <v>500</v>
      </c>
      <c r="O53" s="20">
        <f t="shared" si="10"/>
        <v>500</v>
      </c>
      <c r="P53" s="20">
        <f t="shared" si="10"/>
        <v>0</v>
      </c>
      <c r="Q53" s="20">
        <f t="shared" si="10"/>
        <v>0</v>
      </c>
    </row>
    <row r="54" spans="1:17" x14ac:dyDescent="0.25">
      <c r="A54" s="47"/>
      <c r="B54" s="69"/>
      <c r="C54" s="47"/>
      <c r="D54" s="14" t="s">
        <v>7</v>
      </c>
      <c r="E54" s="21">
        <f>E61+E68</f>
        <v>0</v>
      </c>
      <c r="F54" s="22">
        <f>F61+F68</f>
        <v>0</v>
      </c>
      <c r="G54" s="22">
        <f t="shared" ref="G54:Q54" si="11">G61+G68</f>
        <v>0</v>
      </c>
      <c r="H54" s="22">
        <f t="shared" si="11"/>
        <v>0</v>
      </c>
      <c r="I54" s="22">
        <f t="shared" si="11"/>
        <v>0</v>
      </c>
      <c r="J54" s="22">
        <f t="shared" si="11"/>
        <v>0</v>
      </c>
      <c r="K54" s="22">
        <f t="shared" si="11"/>
        <v>0</v>
      </c>
      <c r="L54" s="22">
        <f t="shared" si="11"/>
        <v>0</v>
      </c>
      <c r="M54" s="22">
        <f t="shared" si="11"/>
        <v>0</v>
      </c>
      <c r="N54" s="22">
        <f t="shared" si="11"/>
        <v>0</v>
      </c>
      <c r="O54" s="22">
        <f t="shared" si="11"/>
        <v>0</v>
      </c>
      <c r="P54" s="22">
        <f t="shared" si="11"/>
        <v>0</v>
      </c>
      <c r="Q54" s="22">
        <f t="shared" si="11"/>
        <v>0</v>
      </c>
    </row>
    <row r="55" spans="1:17" x14ac:dyDescent="0.25">
      <c r="A55" s="47"/>
      <c r="B55" s="69"/>
      <c r="C55" s="47"/>
      <c r="D55" s="14" t="s">
        <v>8</v>
      </c>
      <c r="E55" s="21">
        <f>E62+E69</f>
        <v>0</v>
      </c>
      <c r="F55" s="22">
        <f t="shared" ref="F55:Q59" si="12">F62+F69</f>
        <v>0</v>
      </c>
      <c r="G55" s="22">
        <f t="shared" si="12"/>
        <v>0</v>
      </c>
      <c r="H55" s="22">
        <f t="shared" si="12"/>
        <v>0</v>
      </c>
      <c r="I55" s="22">
        <f t="shared" si="12"/>
        <v>0</v>
      </c>
      <c r="J55" s="22">
        <f t="shared" si="12"/>
        <v>0</v>
      </c>
      <c r="K55" s="22">
        <f t="shared" si="12"/>
        <v>0</v>
      </c>
      <c r="L55" s="22">
        <f t="shared" si="12"/>
        <v>0</v>
      </c>
      <c r="M55" s="22">
        <f t="shared" si="12"/>
        <v>0</v>
      </c>
      <c r="N55" s="22">
        <f t="shared" si="12"/>
        <v>0</v>
      </c>
      <c r="O55" s="22">
        <f t="shared" si="12"/>
        <v>0</v>
      </c>
      <c r="P55" s="22">
        <f t="shared" si="12"/>
        <v>0</v>
      </c>
      <c r="Q55" s="22">
        <f t="shared" si="12"/>
        <v>0</v>
      </c>
    </row>
    <row r="56" spans="1:17" x14ac:dyDescent="0.25">
      <c r="A56" s="47"/>
      <c r="B56" s="69"/>
      <c r="C56" s="47"/>
      <c r="D56" s="14" t="s">
        <v>9</v>
      </c>
      <c r="E56" s="21">
        <f>F56+G56+H56+I56+J56+K56+L56+M56+N56+O56+P56+Q56</f>
        <v>1530</v>
      </c>
      <c r="F56" s="22">
        <f t="shared" si="12"/>
        <v>0</v>
      </c>
      <c r="G56" s="22">
        <f t="shared" si="12"/>
        <v>500</v>
      </c>
      <c r="H56" s="22">
        <f t="shared" si="12"/>
        <v>15</v>
      </c>
      <c r="I56" s="22">
        <f t="shared" si="12"/>
        <v>500</v>
      </c>
      <c r="J56" s="22">
        <f t="shared" si="12"/>
        <v>0</v>
      </c>
      <c r="K56" s="22">
        <f t="shared" si="12"/>
        <v>500</v>
      </c>
      <c r="L56" s="22">
        <f t="shared" si="12"/>
        <v>15</v>
      </c>
      <c r="M56" s="22">
        <f t="shared" si="12"/>
        <v>0</v>
      </c>
      <c r="N56" s="22">
        <f t="shared" si="12"/>
        <v>0</v>
      </c>
      <c r="O56" s="22">
        <f t="shared" si="12"/>
        <v>0</v>
      </c>
      <c r="P56" s="22">
        <f t="shared" si="12"/>
        <v>0</v>
      </c>
      <c r="Q56" s="22">
        <f t="shared" si="12"/>
        <v>0</v>
      </c>
    </row>
    <row r="57" spans="1:17" ht="60" x14ac:dyDescent="0.25">
      <c r="A57" s="47"/>
      <c r="B57" s="69"/>
      <c r="C57" s="47"/>
      <c r="D57" s="5" t="s">
        <v>30</v>
      </c>
      <c r="E57" s="21">
        <f>F57+G57+H57+I57+J57+K57+L57+M57+N57+O57+P57+Q57</f>
        <v>0</v>
      </c>
      <c r="F57" s="22">
        <f t="shared" si="12"/>
        <v>0</v>
      </c>
      <c r="G57" s="22">
        <f t="shared" si="12"/>
        <v>0</v>
      </c>
      <c r="H57" s="22">
        <f t="shared" si="12"/>
        <v>0</v>
      </c>
      <c r="I57" s="22">
        <f t="shared" si="12"/>
        <v>0</v>
      </c>
      <c r="J57" s="22">
        <f t="shared" si="12"/>
        <v>0</v>
      </c>
      <c r="K57" s="22">
        <f t="shared" si="12"/>
        <v>0</v>
      </c>
      <c r="L57" s="22">
        <f t="shared" si="12"/>
        <v>0</v>
      </c>
      <c r="M57" s="22">
        <f t="shared" si="12"/>
        <v>0</v>
      </c>
      <c r="N57" s="22">
        <f t="shared" si="12"/>
        <v>0</v>
      </c>
      <c r="O57" s="22">
        <f t="shared" si="12"/>
        <v>0</v>
      </c>
      <c r="P57" s="22">
        <f t="shared" si="12"/>
        <v>0</v>
      </c>
      <c r="Q57" s="22">
        <f t="shared" si="12"/>
        <v>0</v>
      </c>
    </row>
    <row r="58" spans="1:17" ht="30" x14ac:dyDescent="0.25">
      <c r="A58" s="47"/>
      <c r="B58" s="69"/>
      <c r="C58" s="47"/>
      <c r="D58" s="5" t="s">
        <v>66</v>
      </c>
      <c r="E58" s="21">
        <f>F58+G58+H58+I58+J58+K58+L58+M58+N58+O58+P58+Q58</f>
        <v>0</v>
      </c>
      <c r="F58" s="22">
        <f t="shared" si="12"/>
        <v>0</v>
      </c>
      <c r="G58" s="22">
        <f t="shared" si="12"/>
        <v>0</v>
      </c>
      <c r="H58" s="22">
        <f t="shared" si="12"/>
        <v>0</v>
      </c>
      <c r="I58" s="22">
        <f t="shared" si="12"/>
        <v>0</v>
      </c>
      <c r="J58" s="22">
        <f t="shared" si="12"/>
        <v>0</v>
      </c>
      <c r="K58" s="22">
        <f t="shared" si="12"/>
        <v>0</v>
      </c>
      <c r="L58" s="22">
        <f t="shared" si="12"/>
        <v>0</v>
      </c>
      <c r="M58" s="22">
        <f t="shared" si="12"/>
        <v>0</v>
      </c>
      <c r="N58" s="22">
        <f t="shared" si="12"/>
        <v>0</v>
      </c>
      <c r="O58" s="22">
        <f t="shared" si="12"/>
        <v>0</v>
      </c>
      <c r="P58" s="22">
        <f t="shared" si="12"/>
        <v>0</v>
      </c>
      <c r="Q58" s="22">
        <f t="shared" si="12"/>
        <v>0</v>
      </c>
    </row>
    <row r="59" spans="1:17" x14ac:dyDescent="0.25">
      <c r="A59" s="47"/>
      <c r="B59" s="69"/>
      <c r="C59" s="47"/>
      <c r="D59" s="5" t="s">
        <v>67</v>
      </c>
      <c r="E59" s="21">
        <f>F59+G59+H59+I59+J59+K59+L59+M59+N59+O59+P59+Q59</f>
        <v>1500</v>
      </c>
      <c r="F59" s="22">
        <f t="shared" si="12"/>
        <v>0</v>
      </c>
      <c r="G59" s="22">
        <f t="shared" si="12"/>
        <v>0</v>
      </c>
      <c r="H59" s="22">
        <f t="shared" si="12"/>
        <v>0</v>
      </c>
      <c r="I59" s="22">
        <f t="shared" si="12"/>
        <v>0</v>
      </c>
      <c r="J59" s="22">
        <f t="shared" si="12"/>
        <v>0</v>
      </c>
      <c r="K59" s="22">
        <f t="shared" si="12"/>
        <v>0</v>
      </c>
      <c r="L59" s="22">
        <f t="shared" si="12"/>
        <v>0</v>
      </c>
      <c r="M59" s="22">
        <f t="shared" si="12"/>
        <v>500</v>
      </c>
      <c r="N59" s="22">
        <f t="shared" si="12"/>
        <v>500</v>
      </c>
      <c r="O59" s="22">
        <f t="shared" si="12"/>
        <v>500</v>
      </c>
      <c r="P59" s="22">
        <f t="shared" si="12"/>
        <v>0</v>
      </c>
      <c r="Q59" s="22">
        <f t="shared" si="12"/>
        <v>0</v>
      </c>
    </row>
    <row r="60" spans="1:17" x14ac:dyDescent="0.25">
      <c r="A60" s="47" t="s">
        <v>5</v>
      </c>
      <c r="B60" s="68" t="s">
        <v>33</v>
      </c>
      <c r="C60" s="47" t="s">
        <v>72</v>
      </c>
      <c r="D60" s="15" t="s">
        <v>23</v>
      </c>
      <c r="E60" s="19">
        <f>E61+E62+E63+E64+E65+E66</f>
        <v>3000</v>
      </c>
      <c r="F60" s="20">
        <f>F61+F62+F63+F66</f>
        <v>0</v>
      </c>
      <c r="G60" s="20">
        <f t="shared" ref="G60:Q60" si="13">G61+G62+G63+G66</f>
        <v>500</v>
      </c>
      <c r="H60" s="20">
        <f t="shared" si="13"/>
        <v>0</v>
      </c>
      <c r="I60" s="20">
        <f t="shared" si="13"/>
        <v>500</v>
      </c>
      <c r="J60" s="20">
        <f t="shared" si="13"/>
        <v>0</v>
      </c>
      <c r="K60" s="20">
        <f t="shared" si="13"/>
        <v>500</v>
      </c>
      <c r="L60" s="20">
        <f t="shared" si="13"/>
        <v>0</v>
      </c>
      <c r="M60" s="20">
        <f t="shared" si="13"/>
        <v>500</v>
      </c>
      <c r="N60" s="20">
        <f t="shared" si="13"/>
        <v>500</v>
      </c>
      <c r="O60" s="20">
        <f t="shared" si="13"/>
        <v>500</v>
      </c>
      <c r="P60" s="20">
        <f t="shared" si="13"/>
        <v>0</v>
      </c>
      <c r="Q60" s="20">
        <f t="shared" si="13"/>
        <v>0</v>
      </c>
    </row>
    <row r="61" spans="1:17" x14ac:dyDescent="0.25">
      <c r="A61" s="47"/>
      <c r="B61" s="68"/>
      <c r="C61" s="47"/>
      <c r="D61" s="14" t="s">
        <v>7</v>
      </c>
      <c r="E61" s="21">
        <f t="shared" ref="E61:E66" si="14"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47"/>
      <c r="B62" s="68"/>
      <c r="C62" s="47"/>
      <c r="D62" s="14" t="s">
        <v>8</v>
      </c>
      <c r="E62" s="21">
        <f t="shared" si="14"/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1">
        <v>0</v>
      </c>
      <c r="O62" s="22">
        <v>0</v>
      </c>
      <c r="P62" s="22">
        <v>0</v>
      </c>
      <c r="Q62" s="22">
        <v>0</v>
      </c>
    </row>
    <row r="63" spans="1:17" x14ac:dyDescent="0.25">
      <c r="A63" s="47"/>
      <c r="B63" s="68"/>
      <c r="C63" s="47"/>
      <c r="D63" s="14" t="s">
        <v>9</v>
      </c>
      <c r="E63" s="21">
        <f t="shared" si="14"/>
        <v>1500</v>
      </c>
      <c r="F63" s="25">
        <v>0</v>
      </c>
      <c r="G63" s="25">
        <v>500</v>
      </c>
      <c r="H63" s="25">
        <v>0</v>
      </c>
      <c r="I63" s="25">
        <v>500</v>
      </c>
      <c r="J63" s="25">
        <v>0</v>
      </c>
      <c r="K63" s="25">
        <v>500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</row>
    <row r="64" spans="1:17" ht="60" x14ac:dyDescent="0.25">
      <c r="A64" s="47"/>
      <c r="B64" s="68"/>
      <c r="C64" s="47"/>
      <c r="D64" s="5" t="s">
        <v>30</v>
      </c>
      <c r="E64" s="21">
        <f t="shared" si="14"/>
        <v>0</v>
      </c>
      <c r="F64" s="22">
        <v>0</v>
      </c>
      <c r="G64" s="22">
        <v>0</v>
      </c>
      <c r="H64" s="22">
        <v>0</v>
      </c>
      <c r="I64" s="22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</row>
    <row r="65" spans="1:17" ht="30" x14ac:dyDescent="0.25">
      <c r="A65" s="47"/>
      <c r="B65" s="68"/>
      <c r="C65" s="47"/>
      <c r="D65" s="5" t="s">
        <v>66</v>
      </c>
      <c r="E65" s="21">
        <f t="shared" si="14"/>
        <v>0</v>
      </c>
      <c r="F65" s="22">
        <v>0</v>
      </c>
      <c r="G65" s="22">
        <v>0</v>
      </c>
      <c r="H65" s="22">
        <v>0</v>
      </c>
      <c r="I65" s="22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</row>
    <row r="66" spans="1:17" x14ac:dyDescent="0.25">
      <c r="A66" s="47"/>
      <c r="B66" s="68"/>
      <c r="C66" s="47"/>
      <c r="D66" s="5" t="s">
        <v>67</v>
      </c>
      <c r="E66" s="21">
        <f t="shared" si="14"/>
        <v>1500</v>
      </c>
      <c r="F66" s="22">
        <v>0</v>
      </c>
      <c r="G66" s="22">
        <v>0</v>
      </c>
      <c r="H66" s="22">
        <v>0</v>
      </c>
      <c r="I66" s="22">
        <v>0</v>
      </c>
      <c r="J66" s="26">
        <v>0</v>
      </c>
      <c r="K66" s="26">
        <v>0</v>
      </c>
      <c r="L66" s="26">
        <f>500-500</f>
        <v>0</v>
      </c>
      <c r="M66" s="26">
        <v>500</v>
      </c>
      <c r="N66" s="26">
        <v>500</v>
      </c>
      <c r="O66" s="26">
        <v>500</v>
      </c>
      <c r="P66" s="26">
        <f>500-500</f>
        <v>0</v>
      </c>
      <c r="Q66" s="26">
        <v>0</v>
      </c>
    </row>
    <row r="67" spans="1:17" x14ac:dyDescent="0.25">
      <c r="A67" s="47" t="s">
        <v>6</v>
      </c>
      <c r="B67" s="68" t="s">
        <v>34</v>
      </c>
      <c r="C67" s="47" t="s">
        <v>72</v>
      </c>
      <c r="D67" s="15" t="s">
        <v>23</v>
      </c>
      <c r="E67" s="19">
        <f>E68+E69+E70+E71+E72+E73</f>
        <v>30</v>
      </c>
      <c r="F67" s="22">
        <f>F68+F69+F70+F71+F72+F73</f>
        <v>0</v>
      </c>
      <c r="G67" s="22">
        <f t="shared" ref="G67:M67" si="15">G68+G69+G70+G71+G72+G73</f>
        <v>0</v>
      </c>
      <c r="H67" s="22">
        <f t="shared" si="15"/>
        <v>15</v>
      </c>
      <c r="I67" s="22">
        <f t="shared" si="15"/>
        <v>0</v>
      </c>
      <c r="J67" s="22">
        <f t="shared" si="15"/>
        <v>0</v>
      </c>
      <c r="K67" s="22">
        <f t="shared" si="15"/>
        <v>0</v>
      </c>
      <c r="L67" s="22">
        <f t="shared" si="15"/>
        <v>15</v>
      </c>
      <c r="M67" s="22">
        <f t="shared" si="15"/>
        <v>0</v>
      </c>
      <c r="N67" s="27">
        <f>N70</f>
        <v>0</v>
      </c>
      <c r="O67" s="22">
        <f>O68+O69+O70+O71+O72+O73</f>
        <v>0</v>
      </c>
      <c r="P67" s="22">
        <f>P68+P69+P70+P71+P72+P73</f>
        <v>0</v>
      </c>
      <c r="Q67" s="22">
        <f>Q68+Q69+Q70+Q71+Q72+Q73</f>
        <v>0</v>
      </c>
    </row>
    <row r="68" spans="1:17" x14ac:dyDescent="0.25">
      <c r="A68" s="47"/>
      <c r="B68" s="68"/>
      <c r="C68" s="47"/>
      <c r="D68" s="14" t="s">
        <v>7</v>
      </c>
      <c r="E68" s="21">
        <f t="shared" ref="E68:E73" si="16"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47"/>
      <c r="B69" s="68"/>
      <c r="C69" s="47"/>
      <c r="D69" s="14" t="s">
        <v>8</v>
      </c>
      <c r="E69" s="21">
        <f t="shared" si="16"/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47"/>
      <c r="B70" s="68"/>
      <c r="C70" s="47"/>
      <c r="D70" s="14" t="s">
        <v>9</v>
      </c>
      <c r="E70" s="21">
        <f t="shared" si="16"/>
        <v>30</v>
      </c>
      <c r="F70" s="22">
        <v>0</v>
      </c>
      <c r="G70" s="25">
        <v>0</v>
      </c>
      <c r="H70" s="25">
        <v>15</v>
      </c>
      <c r="I70" s="22">
        <v>0</v>
      </c>
      <c r="J70" s="22">
        <v>0</v>
      </c>
      <c r="K70" s="25">
        <v>0</v>
      </c>
      <c r="L70" s="25">
        <v>15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</row>
    <row r="71" spans="1:17" ht="60" x14ac:dyDescent="0.25">
      <c r="A71" s="47"/>
      <c r="B71" s="68"/>
      <c r="C71" s="47"/>
      <c r="D71" s="5" t="s">
        <v>30</v>
      </c>
      <c r="E71" s="21">
        <f t="shared" si="16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47"/>
      <c r="B72" s="68"/>
      <c r="C72" s="47"/>
      <c r="D72" s="5" t="s">
        <v>66</v>
      </c>
      <c r="E72" s="21">
        <f t="shared" si="16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47"/>
      <c r="B73" s="68"/>
      <c r="C73" s="47"/>
      <c r="D73" s="5" t="s">
        <v>67</v>
      </c>
      <c r="E73" s="21">
        <f t="shared" si="16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47" t="s">
        <v>32</v>
      </c>
      <c r="B74" s="69" t="s">
        <v>61</v>
      </c>
      <c r="C74" s="47"/>
      <c r="D74" s="15" t="s">
        <v>23</v>
      </c>
      <c r="E74" s="19">
        <f>E75+E76+E77+E78+E79+E80</f>
        <v>849.81299999999999</v>
      </c>
      <c r="F74" s="20">
        <f>F75+F76+F77+F78+F79+F80</f>
        <v>0</v>
      </c>
      <c r="G74" s="20">
        <f t="shared" ref="G74:Q74" si="17">G75+G76+G77+G78+G79+G80</f>
        <v>0</v>
      </c>
      <c r="H74" s="20">
        <f t="shared" si="17"/>
        <v>29.876000000000001</v>
      </c>
      <c r="I74" s="20">
        <f t="shared" si="17"/>
        <v>195</v>
      </c>
      <c r="J74" s="20">
        <f t="shared" si="17"/>
        <v>75</v>
      </c>
      <c r="K74" s="20">
        <f t="shared" si="17"/>
        <v>29.067</v>
      </c>
      <c r="L74" s="20">
        <f t="shared" si="17"/>
        <v>520.87</v>
      </c>
      <c r="M74" s="20">
        <f t="shared" si="17"/>
        <v>0</v>
      </c>
      <c r="N74" s="20">
        <f t="shared" si="17"/>
        <v>0</v>
      </c>
      <c r="O74" s="20">
        <f t="shared" si="17"/>
        <v>0</v>
      </c>
      <c r="P74" s="20">
        <f t="shared" si="17"/>
        <v>0</v>
      </c>
      <c r="Q74" s="20">
        <f t="shared" si="17"/>
        <v>0</v>
      </c>
    </row>
    <row r="75" spans="1:17" x14ac:dyDescent="0.25">
      <c r="A75" s="47"/>
      <c r="B75" s="69"/>
      <c r="C75" s="47"/>
      <c r="D75" s="14" t="s">
        <v>7</v>
      </c>
      <c r="E75" s="21">
        <f t="shared" ref="E75:E80" si="18">F75+G75+H75+I75+J75+K75+L75+M75+N75+O75+P75+Q75</f>
        <v>0</v>
      </c>
      <c r="F75" s="22">
        <f>F82+F89+F96+F103+F111</f>
        <v>0</v>
      </c>
      <c r="G75" s="22">
        <f t="shared" ref="G75:Q75" si="19">G82+G89+G96+G103+G111</f>
        <v>0</v>
      </c>
      <c r="H75" s="22">
        <f t="shared" si="19"/>
        <v>0</v>
      </c>
      <c r="I75" s="22">
        <f t="shared" si="19"/>
        <v>0</v>
      </c>
      <c r="J75" s="22">
        <f t="shared" si="19"/>
        <v>0</v>
      </c>
      <c r="K75" s="22">
        <f t="shared" si="19"/>
        <v>0</v>
      </c>
      <c r="L75" s="22">
        <f t="shared" si="19"/>
        <v>0</v>
      </c>
      <c r="M75" s="22">
        <f t="shared" si="19"/>
        <v>0</v>
      </c>
      <c r="N75" s="22">
        <f t="shared" si="19"/>
        <v>0</v>
      </c>
      <c r="O75" s="22">
        <f t="shared" si="19"/>
        <v>0</v>
      </c>
      <c r="P75" s="22">
        <f t="shared" si="19"/>
        <v>0</v>
      </c>
      <c r="Q75" s="22">
        <f t="shared" si="19"/>
        <v>0</v>
      </c>
    </row>
    <row r="76" spans="1:17" x14ac:dyDescent="0.25">
      <c r="A76" s="47"/>
      <c r="B76" s="69"/>
      <c r="C76" s="47"/>
      <c r="D76" s="14" t="s">
        <v>8</v>
      </c>
      <c r="E76" s="28">
        <f t="shared" si="18"/>
        <v>0</v>
      </c>
      <c r="F76" s="22">
        <f t="shared" ref="F76:Q80" si="20">F83+F90+F97+F104+F112</f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si="20"/>
        <v>0</v>
      </c>
      <c r="K76" s="22">
        <f t="shared" si="20"/>
        <v>0</v>
      </c>
      <c r="L76" s="22">
        <f t="shared" si="20"/>
        <v>0</v>
      </c>
      <c r="M76" s="22">
        <f t="shared" si="20"/>
        <v>0</v>
      </c>
      <c r="N76" s="22">
        <f t="shared" si="20"/>
        <v>0</v>
      </c>
      <c r="O76" s="22">
        <f t="shared" si="20"/>
        <v>0</v>
      </c>
      <c r="P76" s="22">
        <f t="shared" si="20"/>
        <v>0</v>
      </c>
      <c r="Q76" s="22">
        <f t="shared" si="20"/>
        <v>0</v>
      </c>
    </row>
    <row r="77" spans="1:17" x14ac:dyDescent="0.25">
      <c r="A77" s="47"/>
      <c r="B77" s="69"/>
      <c r="C77" s="47"/>
      <c r="D77" s="14" t="s">
        <v>9</v>
      </c>
      <c r="E77" s="21">
        <f t="shared" si="18"/>
        <v>849.81299999999999</v>
      </c>
      <c r="F77" s="22">
        <f t="shared" si="20"/>
        <v>0</v>
      </c>
      <c r="G77" s="22">
        <f t="shared" si="20"/>
        <v>0</v>
      </c>
      <c r="H77" s="22">
        <f t="shared" si="20"/>
        <v>29.876000000000001</v>
      </c>
      <c r="I77" s="22">
        <f t="shared" si="20"/>
        <v>195</v>
      </c>
      <c r="J77" s="22">
        <f t="shared" si="20"/>
        <v>75</v>
      </c>
      <c r="K77" s="22">
        <f t="shared" si="20"/>
        <v>29.067</v>
      </c>
      <c r="L77" s="22">
        <f t="shared" si="20"/>
        <v>520.87</v>
      </c>
      <c r="M77" s="22">
        <f t="shared" si="20"/>
        <v>0</v>
      </c>
      <c r="N77" s="22">
        <f t="shared" si="20"/>
        <v>0</v>
      </c>
      <c r="O77" s="22">
        <f t="shared" si="20"/>
        <v>0</v>
      </c>
      <c r="P77" s="22">
        <f t="shared" si="20"/>
        <v>0</v>
      </c>
      <c r="Q77" s="22">
        <f t="shared" si="20"/>
        <v>0</v>
      </c>
    </row>
    <row r="78" spans="1:17" ht="60" x14ac:dyDescent="0.25">
      <c r="A78" s="47"/>
      <c r="B78" s="69"/>
      <c r="C78" s="47"/>
      <c r="D78" s="5" t="s">
        <v>30</v>
      </c>
      <c r="E78" s="21">
        <f t="shared" si="18"/>
        <v>0</v>
      </c>
      <c r="F78" s="22">
        <f t="shared" si="20"/>
        <v>0</v>
      </c>
      <c r="G78" s="22">
        <f t="shared" si="20"/>
        <v>0</v>
      </c>
      <c r="H78" s="22">
        <f t="shared" si="20"/>
        <v>0</v>
      </c>
      <c r="I78" s="22">
        <f t="shared" si="20"/>
        <v>0</v>
      </c>
      <c r="J78" s="22">
        <f t="shared" si="20"/>
        <v>0</v>
      </c>
      <c r="K78" s="22">
        <f t="shared" si="20"/>
        <v>0</v>
      </c>
      <c r="L78" s="22">
        <f t="shared" si="20"/>
        <v>0</v>
      </c>
      <c r="M78" s="22">
        <f t="shared" si="20"/>
        <v>0</v>
      </c>
      <c r="N78" s="22">
        <f t="shared" si="20"/>
        <v>0</v>
      </c>
      <c r="O78" s="22">
        <f t="shared" si="20"/>
        <v>0</v>
      </c>
      <c r="P78" s="22">
        <f t="shared" si="20"/>
        <v>0</v>
      </c>
      <c r="Q78" s="22">
        <f t="shared" si="20"/>
        <v>0</v>
      </c>
    </row>
    <row r="79" spans="1:17" ht="30" x14ac:dyDescent="0.25">
      <c r="A79" s="47"/>
      <c r="B79" s="69"/>
      <c r="C79" s="47"/>
      <c r="D79" s="5" t="s">
        <v>66</v>
      </c>
      <c r="E79" s="21">
        <f t="shared" si="18"/>
        <v>0</v>
      </c>
      <c r="F79" s="22">
        <f t="shared" si="20"/>
        <v>0</v>
      </c>
      <c r="G79" s="22">
        <f t="shared" si="20"/>
        <v>0</v>
      </c>
      <c r="H79" s="22">
        <f t="shared" si="20"/>
        <v>0</v>
      </c>
      <c r="I79" s="22">
        <f t="shared" si="20"/>
        <v>0</v>
      </c>
      <c r="J79" s="22">
        <f t="shared" si="20"/>
        <v>0</v>
      </c>
      <c r="K79" s="22">
        <f t="shared" si="20"/>
        <v>0</v>
      </c>
      <c r="L79" s="22">
        <f t="shared" si="20"/>
        <v>0</v>
      </c>
      <c r="M79" s="22">
        <f t="shared" si="20"/>
        <v>0</v>
      </c>
      <c r="N79" s="22">
        <f t="shared" si="20"/>
        <v>0</v>
      </c>
      <c r="O79" s="22">
        <f t="shared" si="20"/>
        <v>0</v>
      </c>
      <c r="P79" s="22">
        <f t="shared" si="20"/>
        <v>0</v>
      </c>
      <c r="Q79" s="22">
        <f t="shared" si="20"/>
        <v>0</v>
      </c>
    </row>
    <row r="80" spans="1:17" x14ac:dyDescent="0.25">
      <c r="A80" s="47"/>
      <c r="B80" s="69"/>
      <c r="C80" s="47"/>
      <c r="D80" s="5" t="s">
        <v>67</v>
      </c>
      <c r="E80" s="21">
        <f t="shared" si="18"/>
        <v>0</v>
      </c>
      <c r="F80" s="22">
        <f t="shared" si="20"/>
        <v>0</v>
      </c>
      <c r="G80" s="22">
        <f t="shared" si="20"/>
        <v>0</v>
      </c>
      <c r="H80" s="22">
        <f t="shared" si="20"/>
        <v>0</v>
      </c>
      <c r="I80" s="22">
        <f t="shared" si="20"/>
        <v>0</v>
      </c>
      <c r="J80" s="22">
        <f t="shared" si="20"/>
        <v>0</v>
      </c>
      <c r="K80" s="22">
        <f t="shared" si="20"/>
        <v>0</v>
      </c>
      <c r="L80" s="22">
        <f t="shared" si="20"/>
        <v>0</v>
      </c>
      <c r="M80" s="22">
        <f t="shared" si="20"/>
        <v>0</v>
      </c>
      <c r="N80" s="22">
        <f t="shared" si="20"/>
        <v>0</v>
      </c>
      <c r="O80" s="22">
        <f t="shared" si="20"/>
        <v>0</v>
      </c>
      <c r="P80" s="22">
        <f t="shared" si="20"/>
        <v>0</v>
      </c>
      <c r="Q80" s="22">
        <f t="shared" si="20"/>
        <v>0</v>
      </c>
    </row>
    <row r="81" spans="1:17" ht="15" customHeight="1" x14ac:dyDescent="0.25">
      <c r="A81" s="47" t="s">
        <v>35</v>
      </c>
      <c r="B81" s="68" t="s">
        <v>38</v>
      </c>
      <c r="C81" s="47" t="s">
        <v>72</v>
      </c>
      <c r="D81" s="15" t="s">
        <v>23</v>
      </c>
      <c r="E81" s="19">
        <f>E82+E83+E84+E85+E86+E87</f>
        <v>29.876000000000001</v>
      </c>
      <c r="F81" s="20">
        <f>F82+F83+F84+F85+F86+F87</f>
        <v>0</v>
      </c>
      <c r="G81" s="20">
        <f t="shared" ref="G81:Q81" si="21">G82+G83+G84+G85+G86+G87</f>
        <v>0</v>
      </c>
      <c r="H81" s="20">
        <f t="shared" si="21"/>
        <v>29.876000000000001</v>
      </c>
      <c r="I81" s="20">
        <f t="shared" si="21"/>
        <v>0</v>
      </c>
      <c r="J81" s="20">
        <f t="shared" si="21"/>
        <v>0</v>
      </c>
      <c r="K81" s="20">
        <f t="shared" si="21"/>
        <v>0</v>
      </c>
      <c r="L81" s="20">
        <f t="shared" si="21"/>
        <v>0</v>
      </c>
      <c r="M81" s="20">
        <f t="shared" si="21"/>
        <v>0</v>
      </c>
      <c r="N81" s="20">
        <f t="shared" si="21"/>
        <v>0</v>
      </c>
      <c r="O81" s="20">
        <f t="shared" si="21"/>
        <v>0</v>
      </c>
      <c r="P81" s="20">
        <f t="shared" si="21"/>
        <v>0</v>
      </c>
      <c r="Q81" s="20">
        <f t="shared" si="21"/>
        <v>0</v>
      </c>
    </row>
    <row r="82" spans="1:17" x14ac:dyDescent="0.25">
      <c r="A82" s="47"/>
      <c r="B82" s="68"/>
      <c r="C82" s="47"/>
      <c r="D82" s="14" t="s">
        <v>7</v>
      </c>
      <c r="E82" s="21">
        <f t="shared" ref="E82:E87" si="22"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47"/>
      <c r="B83" s="68"/>
      <c r="C83" s="47"/>
      <c r="D83" s="14" t="s">
        <v>8</v>
      </c>
      <c r="E83" s="21">
        <f t="shared" si="22"/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47"/>
      <c r="B84" s="68"/>
      <c r="C84" s="47"/>
      <c r="D84" s="14" t="s">
        <v>9</v>
      </c>
      <c r="E84" s="21">
        <f t="shared" si="22"/>
        <v>29.876000000000001</v>
      </c>
      <c r="F84" s="22">
        <v>0</v>
      </c>
      <c r="G84" s="22">
        <v>0</v>
      </c>
      <c r="H84" s="22">
        <v>29.876000000000001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47"/>
      <c r="B85" s="68"/>
      <c r="C85" s="47"/>
      <c r="D85" s="5" t="s">
        <v>30</v>
      </c>
      <c r="E85" s="21">
        <f t="shared" si="22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47"/>
      <c r="B86" s="68"/>
      <c r="C86" s="47"/>
      <c r="D86" s="5" t="s">
        <v>66</v>
      </c>
      <c r="E86" s="21">
        <f t="shared" si="22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47"/>
      <c r="B87" s="68"/>
      <c r="C87" s="47"/>
      <c r="D87" s="5" t="s">
        <v>67</v>
      </c>
      <c r="E87" s="21">
        <f t="shared" si="22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47" t="s">
        <v>36</v>
      </c>
      <c r="B88" s="68" t="s">
        <v>39</v>
      </c>
      <c r="C88" s="47" t="s">
        <v>72</v>
      </c>
      <c r="D88" s="15" t="s">
        <v>23</v>
      </c>
      <c r="E88" s="19">
        <f>E89+E90+E91+E92+E93+E94</f>
        <v>29.067</v>
      </c>
      <c r="F88" s="20">
        <f>F89+F90+F91+F92+F93+F94</f>
        <v>0</v>
      </c>
      <c r="G88" s="20">
        <f t="shared" ref="G88:Q88" si="23">G89+G90+G91+G92+G93+G94</f>
        <v>0</v>
      </c>
      <c r="H88" s="20">
        <f t="shared" si="23"/>
        <v>0</v>
      </c>
      <c r="I88" s="20">
        <f t="shared" si="23"/>
        <v>0</v>
      </c>
      <c r="J88" s="20">
        <f t="shared" si="23"/>
        <v>0</v>
      </c>
      <c r="K88" s="20">
        <f t="shared" si="23"/>
        <v>29.067</v>
      </c>
      <c r="L88" s="20">
        <f t="shared" si="23"/>
        <v>0</v>
      </c>
      <c r="M88" s="20">
        <f t="shared" si="23"/>
        <v>0</v>
      </c>
      <c r="N88" s="20">
        <f t="shared" si="23"/>
        <v>0</v>
      </c>
      <c r="O88" s="20">
        <f t="shared" si="23"/>
        <v>0</v>
      </c>
      <c r="P88" s="20">
        <f t="shared" si="23"/>
        <v>0</v>
      </c>
      <c r="Q88" s="20">
        <f t="shared" si="23"/>
        <v>0</v>
      </c>
    </row>
    <row r="89" spans="1:17" x14ac:dyDescent="0.25">
      <c r="A89" s="47"/>
      <c r="B89" s="68"/>
      <c r="C89" s="47"/>
      <c r="D89" s="14" t="s">
        <v>7</v>
      </c>
      <c r="E89" s="21">
        <f t="shared" ref="E89:E94" si="24"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47"/>
      <c r="B90" s="68"/>
      <c r="C90" s="47"/>
      <c r="D90" s="14" t="s">
        <v>8</v>
      </c>
      <c r="E90" s="21">
        <f t="shared" si="24"/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47"/>
      <c r="B91" s="68"/>
      <c r="C91" s="47"/>
      <c r="D91" s="14" t="s">
        <v>9</v>
      </c>
      <c r="E91" s="21">
        <f t="shared" si="24"/>
        <v>29.067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29.067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47"/>
      <c r="B92" s="68"/>
      <c r="C92" s="47"/>
      <c r="D92" s="5" t="s">
        <v>30</v>
      </c>
      <c r="E92" s="21">
        <f t="shared" si="24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47"/>
      <c r="B93" s="68"/>
      <c r="C93" s="47"/>
      <c r="D93" s="5" t="s">
        <v>66</v>
      </c>
      <c r="E93" s="21">
        <f t="shared" si="24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47"/>
      <c r="B94" s="68"/>
      <c r="C94" s="47"/>
      <c r="D94" s="5" t="s">
        <v>67</v>
      </c>
      <c r="E94" s="21">
        <f t="shared" si="24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47" t="s">
        <v>37</v>
      </c>
      <c r="B95" s="68" t="s">
        <v>40</v>
      </c>
      <c r="C95" s="47" t="s">
        <v>72</v>
      </c>
      <c r="D95" s="15" t="s">
        <v>23</v>
      </c>
      <c r="E95" s="19">
        <f>E96+E97+E98+E99+E100+E101</f>
        <v>28.707000000000001</v>
      </c>
      <c r="F95" s="20">
        <f>F96+F97+F98+F99+F100+F101</f>
        <v>0</v>
      </c>
      <c r="G95" s="20">
        <f t="shared" ref="G95:Q95" si="25">G96+G97+G98+G99+G100+G101</f>
        <v>0</v>
      </c>
      <c r="H95" s="20">
        <f t="shared" si="25"/>
        <v>0</v>
      </c>
      <c r="I95" s="20">
        <f t="shared" si="25"/>
        <v>0</v>
      </c>
      <c r="J95" s="20">
        <f t="shared" si="25"/>
        <v>0</v>
      </c>
      <c r="K95" s="20">
        <f t="shared" si="25"/>
        <v>0</v>
      </c>
      <c r="L95" s="20">
        <f t="shared" si="25"/>
        <v>28.707000000000001</v>
      </c>
      <c r="M95" s="20">
        <f t="shared" si="25"/>
        <v>0</v>
      </c>
      <c r="N95" s="20">
        <f t="shared" si="25"/>
        <v>0</v>
      </c>
      <c r="O95" s="20">
        <f t="shared" si="25"/>
        <v>0</v>
      </c>
      <c r="P95" s="20">
        <f t="shared" si="25"/>
        <v>0</v>
      </c>
      <c r="Q95" s="20">
        <f t="shared" si="25"/>
        <v>0</v>
      </c>
    </row>
    <row r="96" spans="1:17" x14ac:dyDescent="0.25">
      <c r="A96" s="47"/>
      <c r="B96" s="68"/>
      <c r="C96" s="47"/>
      <c r="D96" s="14" t="s">
        <v>7</v>
      </c>
      <c r="E96" s="21">
        <f t="shared" ref="E96:E101" si="26"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47"/>
      <c r="B97" s="68"/>
      <c r="C97" s="47"/>
      <c r="D97" s="14" t="s">
        <v>8</v>
      </c>
      <c r="E97" s="21">
        <f t="shared" si="26"/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47"/>
      <c r="B98" s="68"/>
      <c r="C98" s="47"/>
      <c r="D98" s="14" t="s">
        <v>9</v>
      </c>
      <c r="E98" s="21">
        <f t="shared" si="26"/>
        <v>28.707000000000001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28.707000000000001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47"/>
      <c r="B99" s="68"/>
      <c r="C99" s="47"/>
      <c r="D99" s="5" t="s">
        <v>30</v>
      </c>
      <c r="E99" s="21">
        <f t="shared" si="26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47"/>
      <c r="B100" s="68"/>
      <c r="C100" s="47"/>
      <c r="D100" s="5" t="s">
        <v>66</v>
      </c>
      <c r="E100" s="21">
        <f t="shared" si="26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47"/>
      <c r="B101" s="68"/>
      <c r="C101" s="47"/>
      <c r="D101" s="5" t="s">
        <v>67</v>
      </c>
      <c r="E101" s="28">
        <f t="shared" si="26"/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ht="21.75" customHeight="1" x14ac:dyDescent="0.25">
      <c r="A102" s="41" t="s">
        <v>51</v>
      </c>
      <c r="B102" s="41" t="s">
        <v>53</v>
      </c>
      <c r="C102" s="41" t="s">
        <v>72</v>
      </c>
      <c r="D102" s="15" t="s">
        <v>23</v>
      </c>
      <c r="E102" s="19">
        <f>E104+E105+E106+E107+E108+E109</f>
        <v>195</v>
      </c>
      <c r="F102" s="20">
        <f>F104+F105+F106+F107+F108+F109</f>
        <v>0</v>
      </c>
      <c r="G102" s="20">
        <f t="shared" ref="G102:Q102" si="27">G104+G105+G106+G107+G108+G109</f>
        <v>0</v>
      </c>
      <c r="H102" s="20">
        <f t="shared" si="27"/>
        <v>0</v>
      </c>
      <c r="I102" s="20">
        <f t="shared" si="27"/>
        <v>195</v>
      </c>
      <c r="J102" s="20">
        <f t="shared" si="27"/>
        <v>0</v>
      </c>
      <c r="K102" s="20">
        <f t="shared" si="27"/>
        <v>0</v>
      </c>
      <c r="L102" s="20">
        <f t="shared" si="27"/>
        <v>0</v>
      </c>
      <c r="M102" s="20">
        <f t="shared" si="27"/>
        <v>0</v>
      </c>
      <c r="N102" s="20">
        <f t="shared" si="27"/>
        <v>0</v>
      </c>
      <c r="O102" s="20">
        <f t="shared" si="27"/>
        <v>0</v>
      </c>
      <c r="P102" s="20">
        <f t="shared" si="27"/>
        <v>0</v>
      </c>
      <c r="Q102" s="20">
        <f t="shared" si="27"/>
        <v>0</v>
      </c>
    </row>
    <row r="103" spans="1:17" ht="21.75" customHeight="1" x14ac:dyDescent="0.25">
      <c r="A103" s="42"/>
      <c r="B103" s="42"/>
      <c r="C103" s="42"/>
      <c r="D103" s="14" t="s">
        <v>7</v>
      </c>
      <c r="E103" s="21">
        <f t="shared" ref="E103:E108" si="28"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ht="24" customHeight="1" x14ac:dyDescent="0.25">
      <c r="A104" s="42"/>
      <c r="B104" s="42"/>
      <c r="C104" s="42"/>
      <c r="D104" s="14" t="s">
        <v>8</v>
      </c>
      <c r="E104" s="21">
        <f t="shared" si="28"/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ht="30.75" customHeight="1" x14ac:dyDescent="0.25">
      <c r="A105" s="42"/>
      <c r="B105" s="42"/>
      <c r="C105" s="42"/>
      <c r="D105" s="14" t="s">
        <v>9</v>
      </c>
      <c r="E105" s="21">
        <f t="shared" si="28"/>
        <v>195</v>
      </c>
      <c r="F105" s="22">
        <v>0</v>
      </c>
      <c r="G105" s="22">
        <v>0</v>
      </c>
      <c r="H105" s="22">
        <v>0</v>
      </c>
      <c r="I105" s="22">
        <v>195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</row>
    <row r="106" spans="1:17" ht="51.75" customHeight="1" x14ac:dyDescent="0.25">
      <c r="A106" s="42"/>
      <c r="B106" s="42"/>
      <c r="C106" s="42"/>
      <c r="D106" s="5" t="s">
        <v>30</v>
      </c>
      <c r="E106" s="21">
        <f t="shared" si="28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26.25" customHeight="1" x14ac:dyDescent="0.25">
      <c r="A107" s="42"/>
      <c r="B107" s="42"/>
      <c r="C107" s="42"/>
      <c r="D107" s="5" t="s">
        <v>66</v>
      </c>
      <c r="E107" s="21">
        <f t="shared" si="28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27" customHeight="1" x14ac:dyDescent="0.25">
      <c r="A108" s="42"/>
      <c r="B108" s="43"/>
      <c r="C108" s="43"/>
      <c r="D108" s="5" t="s">
        <v>67</v>
      </c>
      <c r="E108" s="21">
        <f t="shared" si="28"/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72.75" hidden="1" customHeight="1" x14ac:dyDescent="0.25">
      <c r="A109" s="12"/>
      <c r="B109" s="14"/>
      <c r="C109" s="13"/>
      <c r="D109" s="5"/>
      <c r="E109" s="28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ht="15" customHeight="1" x14ac:dyDescent="0.25">
      <c r="A110" s="47" t="s">
        <v>52</v>
      </c>
      <c r="B110" s="68" t="s">
        <v>43</v>
      </c>
      <c r="C110" s="47" t="s">
        <v>72</v>
      </c>
      <c r="D110" s="15" t="s">
        <v>23</v>
      </c>
      <c r="E110" s="19">
        <f>E111+E112+E113+E114+E115+E116</f>
        <v>567.16300000000001</v>
      </c>
      <c r="F110" s="20">
        <f>F111+F112+F113+F114+F115+F116</f>
        <v>0</v>
      </c>
      <c r="G110" s="20">
        <f t="shared" ref="G110:Q110" si="29">G111+G112+G113+G114+G115+G116</f>
        <v>0</v>
      </c>
      <c r="H110" s="20">
        <f t="shared" si="29"/>
        <v>0</v>
      </c>
      <c r="I110" s="20">
        <f t="shared" si="29"/>
        <v>0</v>
      </c>
      <c r="J110" s="20">
        <f t="shared" si="29"/>
        <v>75</v>
      </c>
      <c r="K110" s="20">
        <f t="shared" si="29"/>
        <v>0</v>
      </c>
      <c r="L110" s="20">
        <f t="shared" si="29"/>
        <v>492.16300000000001</v>
      </c>
      <c r="M110" s="20">
        <f t="shared" si="29"/>
        <v>0</v>
      </c>
      <c r="N110" s="20">
        <f t="shared" si="29"/>
        <v>0</v>
      </c>
      <c r="O110" s="20">
        <f t="shared" si="29"/>
        <v>0</v>
      </c>
      <c r="P110" s="20">
        <f t="shared" si="29"/>
        <v>0</v>
      </c>
      <c r="Q110" s="20">
        <f t="shared" si="29"/>
        <v>0</v>
      </c>
    </row>
    <row r="111" spans="1:17" x14ac:dyDescent="0.25">
      <c r="A111" s="47"/>
      <c r="B111" s="68"/>
      <c r="C111" s="47"/>
      <c r="D111" s="14" t="s">
        <v>7</v>
      </c>
      <c r="E111" s="21">
        <f t="shared" ref="E111:E123" si="30"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x14ac:dyDescent="0.25">
      <c r="A112" s="47"/>
      <c r="B112" s="68"/>
      <c r="C112" s="47"/>
      <c r="D112" s="14" t="s">
        <v>8</v>
      </c>
      <c r="E112" s="21">
        <f t="shared" si="30"/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</row>
    <row r="113" spans="1:17" x14ac:dyDescent="0.25">
      <c r="A113" s="47"/>
      <c r="B113" s="68"/>
      <c r="C113" s="47"/>
      <c r="D113" s="14" t="s">
        <v>9</v>
      </c>
      <c r="E113" s="21">
        <f t="shared" si="30"/>
        <v>567.16300000000001</v>
      </c>
      <c r="F113" s="22">
        <v>0</v>
      </c>
      <c r="G113" s="22">
        <v>0</v>
      </c>
      <c r="H113" s="22">
        <v>0</v>
      </c>
      <c r="I113" s="22">
        <v>0</v>
      </c>
      <c r="J113" s="26">
        <v>75</v>
      </c>
      <c r="K113" s="26">
        <v>0</v>
      </c>
      <c r="L113" s="26">
        <f>290.076+142.087+60</f>
        <v>492.16300000000001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60" x14ac:dyDescent="0.25">
      <c r="A114" s="47"/>
      <c r="B114" s="68"/>
      <c r="C114" s="47"/>
      <c r="D114" s="5" t="s">
        <v>30</v>
      </c>
      <c r="E114" s="21">
        <f t="shared" si="30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30" x14ac:dyDescent="0.25">
      <c r="A115" s="47"/>
      <c r="B115" s="68"/>
      <c r="C115" s="47"/>
      <c r="D115" s="5" t="s">
        <v>66</v>
      </c>
      <c r="E115" s="21">
        <f t="shared" si="30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x14ac:dyDescent="0.25">
      <c r="A116" s="47"/>
      <c r="B116" s="68"/>
      <c r="C116" s="47"/>
      <c r="D116" s="5" t="s">
        <v>67</v>
      </c>
      <c r="E116" s="28">
        <f t="shared" si="30"/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f>150-150</f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</row>
    <row r="117" spans="1:17" x14ac:dyDescent="0.25">
      <c r="A117" s="47">
        <v>4</v>
      </c>
      <c r="B117" s="67" t="s">
        <v>62</v>
      </c>
      <c r="C117" s="47"/>
      <c r="D117" s="15" t="s">
        <v>23</v>
      </c>
      <c r="E117" s="19">
        <f t="shared" si="30"/>
        <v>2269.4320000000002</v>
      </c>
      <c r="F117" s="20">
        <f>F124+F138</f>
        <v>0</v>
      </c>
      <c r="G117" s="20">
        <f t="shared" ref="G117:Q117" si="31">G118+G119+G120+G121+G122+G123</f>
        <v>0</v>
      </c>
      <c r="H117" s="20">
        <f t="shared" si="31"/>
        <v>0</v>
      </c>
      <c r="I117" s="20">
        <f t="shared" si="31"/>
        <v>1640</v>
      </c>
      <c r="J117" s="20">
        <f t="shared" si="31"/>
        <v>523.96</v>
      </c>
      <c r="K117" s="20">
        <f t="shared" si="31"/>
        <v>0</v>
      </c>
      <c r="L117" s="20">
        <f t="shared" si="31"/>
        <v>0</v>
      </c>
      <c r="M117" s="20">
        <f t="shared" si="31"/>
        <v>0</v>
      </c>
      <c r="N117" s="20">
        <f t="shared" si="31"/>
        <v>105.47199999999999</v>
      </c>
      <c r="O117" s="20">
        <f t="shared" si="31"/>
        <v>0</v>
      </c>
      <c r="P117" s="20">
        <f t="shared" si="31"/>
        <v>0</v>
      </c>
      <c r="Q117" s="20">
        <f t="shared" si="31"/>
        <v>0</v>
      </c>
    </row>
    <row r="118" spans="1:17" x14ac:dyDescent="0.25">
      <c r="A118" s="47"/>
      <c r="B118" s="67"/>
      <c r="C118" s="47"/>
      <c r="D118" s="14" t="s">
        <v>7</v>
      </c>
      <c r="E118" s="19">
        <f t="shared" si="30"/>
        <v>0</v>
      </c>
      <c r="F118" s="22">
        <f>F125+F139+F132</f>
        <v>0</v>
      </c>
      <c r="G118" s="22">
        <f t="shared" ref="G118:Q118" si="32">G125+G139+G132</f>
        <v>0</v>
      </c>
      <c r="H118" s="22">
        <f t="shared" si="32"/>
        <v>0</v>
      </c>
      <c r="I118" s="22">
        <f t="shared" si="32"/>
        <v>0</v>
      </c>
      <c r="J118" s="22">
        <f t="shared" si="32"/>
        <v>0</v>
      </c>
      <c r="K118" s="22">
        <f t="shared" si="32"/>
        <v>0</v>
      </c>
      <c r="L118" s="22">
        <f t="shared" si="32"/>
        <v>0</v>
      </c>
      <c r="M118" s="22">
        <f t="shared" si="32"/>
        <v>0</v>
      </c>
      <c r="N118" s="22">
        <f t="shared" si="32"/>
        <v>0</v>
      </c>
      <c r="O118" s="22">
        <f t="shared" si="32"/>
        <v>0</v>
      </c>
      <c r="P118" s="22">
        <f t="shared" si="32"/>
        <v>0</v>
      </c>
      <c r="Q118" s="22">
        <f t="shared" si="32"/>
        <v>0</v>
      </c>
    </row>
    <row r="119" spans="1:17" x14ac:dyDescent="0.25">
      <c r="A119" s="47"/>
      <c r="B119" s="67"/>
      <c r="C119" s="47"/>
      <c r="D119" s="14" t="s">
        <v>8</v>
      </c>
      <c r="E119" s="19">
        <f t="shared" si="30"/>
        <v>0</v>
      </c>
      <c r="F119" s="22">
        <f t="shared" ref="F119:Q123" si="33">F126+F140+F133</f>
        <v>0</v>
      </c>
      <c r="G119" s="22">
        <f t="shared" si="33"/>
        <v>0</v>
      </c>
      <c r="H119" s="22">
        <f t="shared" si="33"/>
        <v>0</v>
      </c>
      <c r="I119" s="22">
        <f t="shared" si="33"/>
        <v>0</v>
      </c>
      <c r="J119" s="22">
        <f t="shared" si="33"/>
        <v>0</v>
      </c>
      <c r="K119" s="22">
        <f t="shared" si="33"/>
        <v>0</v>
      </c>
      <c r="L119" s="22">
        <f t="shared" si="33"/>
        <v>0</v>
      </c>
      <c r="M119" s="22">
        <f t="shared" si="33"/>
        <v>0</v>
      </c>
      <c r="N119" s="22">
        <f t="shared" si="33"/>
        <v>0</v>
      </c>
      <c r="O119" s="22">
        <f t="shared" si="33"/>
        <v>0</v>
      </c>
      <c r="P119" s="22">
        <f t="shared" si="33"/>
        <v>0</v>
      </c>
      <c r="Q119" s="22">
        <f t="shared" si="33"/>
        <v>0</v>
      </c>
    </row>
    <row r="120" spans="1:17" x14ac:dyDescent="0.25">
      <c r="A120" s="47"/>
      <c r="B120" s="67"/>
      <c r="C120" s="47"/>
      <c r="D120" s="14" t="s">
        <v>9</v>
      </c>
      <c r="E120" s="19">
        <f t="shared" si="30"/>
        <v>2269.4320000000002</v>
      </c>
      <c r="F120" s="22">
        <f t="shared" si="33"/>
        <v>0</v>
      </c>
      <c r="G120" s="22">
        <f t="shared" si="33"/>
        <v>0</v>
      </c>
      <c r="H120" s="22">
        <f t="shared" si="33"/>
        <v>0</v>
      </c>
      <c r="I120" s="22">
        <f t="shared" si="33"/>
        <v>1640</v>
      </c>
      <c r="J120" s="22">
        <f t="shared" si="33"/>
        <v>523.96</v>
      </c>
      <c r="K120" s="22">
        <f t="shared" si="33"/>
        <v>0</v>
      </c>
      <c r="L120" s="22">
        <f t="shared" si="33"/>
        <v>0</v>
      </c>
      <c r="M120" s="22">
        <f t="shared" si="33"/>
        <v>0</v>
      </c>
      <c r="N120" s="22">
        <f t="shared" si="33"/>
        <v>105.47199999999999</v>
      </c>
      <c r="O120" s="22">
        <f t="shared" si="33"/>
        <v>0</v>
      </c>
      <c r="P120" s="22">
        <f t="shared" si="33"/>
        <v>0</v>
      </c>
      <c r="Q120" s="22">
        <f t="shared" si="33"/>
        <v>0</v>
      </c>
    </row>
    <row r="121" spans="1:17" ht="60" x14ac:dyDescent="0.25">
      <c r="A121" s="47"/>
      <c r="B121" s="67"/>
      <c r="C121" s="47"/>
      <c r="D121" s="5" t="s">
        <v>30</v>
      </c>
      <c r="E121" s="19">
        <f t="shared" si="30"/>
        <v>0</v>
      </c>
      <c r="F121" s="22">
        <f t="shared" si="33"/>
        <v>0</v>
      </c>
      <c r="G121" s="22">
        <f t="shared" si="33"/>
        <v>0</v>
      </c>
      <c r="H121" s="22">
        <f t="shared" si="33"/>
        <v>0</v>
      </c>
      <c r="I121" s="22">
        <f t="shared" si="33"/>
        <v>0</v>
      </c>
      <c r="J121" s="22">
        <f t="shared" si="33"/>
        <v>0</v>
      </c>
      <c r="K121" s="22">
        <f t="shared" si="33"/>
        <v>0</v>
      </c>
      <c r="L121" s="22">
        <f t="shared" si="33"/>
        <v>0</v>
      </c>
      <c r="M121" s="22">
        <f t="shared" si="33"/>
        <v>0</v>
      </c>
      <c r="N121" s="22">
        <f t="shared" si="33"/>
        <v>0</v>
      </c>
      <c r="O121" s="22">
        <f t="shared" si="33"/>
        <v>0</v>
      </c>
      <c r="P121" s="22">
        <f t="shared" si="33"/>
        <v>0</v>
      </c>
      <c r="Q121" s="22">
        <f t="shared" si="33"/>
        <v>0</v>
      </c>
    </row>
    <row r="122" spans="1:17" ht="30" x14ac:dyDescent="0.25">
      <c r="A122" s="47"/>
      <c r="B122" s="67"/>
      <c r="C122" s="47"/>
      <c r="D122" s="5" t="s">
        <v>66</v>
      </c>
      <c r="E122" s="19">
        <f t="shared" si="30"/>
        <v>0</v>
      </c>
      <c r="F122" s="22">
        <f t="shared" si="33"/>
        <v>0</v>
      </c>
      <c r="G122" s="22">
        <f t="shared" si="33"/>
        <v>0</v>
      </c>
      <c r="H122" s="22">
        <f t="shared" si="33"/>
        <v>0</v>
      </c>
      <c r="I122" s="22">
        <f t="shared" si="33"/>
        <v>0</v>
      </c>
      <c r="J122" s="22">
        <f t="shared" si="33"/>
        <v>0</v>
      </c>
      <c r="K122" s="22">
        <f t="shared" si="33"/>
        <v>0</v>
      </c>
      <c r="L122" s="22">
        <f t="shared" si="33"/>
        <v>0</v>
      </c>
      <c r="M122" s="22">
        <f t="shared" si="33"/>
        <v>0</v>
      </c>
      <c r="N122" s="22">
        <f t="shared" si="33"/>
        <v>0</v>
      </c>
      <c r="O122" s="22">
        <f t="shared" si="33"/>
        <v>0</v>
      </c>
      <c r="P122" s="22">
        <f t="shared" si="33"/>
        <v>0</v>
      </c>
      <c r="Q122" s="22">
        <f t="shared" si="33"/>
        <v>0</v>
      </c>
    </row>
    <row r="123" spans="1:17" x14ac:dyDescent="0.25">
      <c r="A123" s="47"/>
      <c r="B123" s="67"/>
      <c r="C123" s="47"/>
      <c r="D123" s="5" t="s">
        <v>67</v>
      </c>
      <c r="E123" s="21">
        <f t="shared" si="30"/>
        <v>0</v>
      </c>
      <c r="F123" s="22">
        <f t="shared" si="33"/>
        <v>0</v>
      </c>
      <c r="G123" s="22">
        <f t="shared" si="33"/>
        <v>0</v>
      </c>
      <c r="H123" s="22">
        <f t="shared" si="33"/>
        <v>0</v>
      </c>
      <c r="I123" s="22">
        <f t="shared" si="33"/>
        <v>0</v>
      </c>
      <c r="J123" s="22">
        <f t="shared" si="33"/>
        <v>0</v>
      </c>
      <c r="K123" s="22">
        <f t="shared" si="33"/>
        <v>0</v>
      </c>
      <c r="L123" s="22">
        <f t="shared" si="33"/>
        <v>0</v>
      </c>
      <c r="M123" s="22">
        <f t="shared" si="33"/>
        <v>0</v>
      </c>
      <c r="N123" s="22">
        <f t="shared" si="33"/>
        <v>0</v>
      </c>
      <c r="O123" s="22">
        <f t="shared" si="33"/>
        <v>0</v>
      </c>
      <c r="P123" s="22">
        <f t="shared" si="33"/>
        <v>0</v>
      </c>
      <c r="Q123" s="22">
        <f t="shared" si="33"/>
        <v>0</v>
      </c>
    </row>
    <row r="124" spans="1:17" x14ac:dyDescent="0.25">
      <c r="A124" s="47" t="s">
        <v>45</v>
      </c>
      <c r="B124" s="68" t="s">
        <v>47</v>
      </c>
      <c r="C124" s="47" t="s">
        <v>72</v>
      </c>
      <c r="D124" s="15" t="s">
        <v>23</v>
      </c>
      <c r="E124" s="19">
        <f>E125+E126+E127+E128+E129+E130</f>
        <v>499.43199999999996</v>
      </c>
      <c r="F124" s="20">
        <f>F125+F126+F127+F128+F129+F130</f>
        <v>0</v>
      </c>
      <c r="G124" s="20">
        <f t="shared" ref="G124:Q124" si="34">G125+G126+G127+G128+G129+G130</f>
        <v>0</v>
      </c>
      <c r="H124" s="20">
        <f t="shared" si="34"/>
        <v>0</v>
      </c>
      <c r="I124" s="20">
        <f t="shared" si="34"/>
        <v>0</v>
      </c>
      <c r="J124" s="20">
        <f t="shared" si="34"/>
        <v>393.96</v>
      </c>
      <c r="K124" s="20">
        <f t="shared" si="34"/>
        <v>0</v>
      </c>
      <c r="L124" s="20">
        <f t="shared" si="34"/>
        <v>0</v>
      </c>
      <c r="M124" s="20">
        <f t="shared" si="34"/>
        <v>0</v>
      </c>
      <c r="N124" s="20">
        <f t="shared" si="34"/>
        <v>105.47199999999999</v>
      </c>
      <c r="O124" s="20">
        <f t="shared" si="34"/>
        <v>0</v>
      </c>
      <c r="P124" s="20">
        <f t="shared" si="34"/>
        <v>0</v>
      </c>
      <c r="Q124" s="20">
        <f t="shared" si="34"/>
        <v>0</v>
      </c>
    </row>
    <row r="125" spans="1:17" x14ac:dyDescent="0.25">
      <c r="A125" s="47"/>
      <c r="B125" s="68"/>
      <c r="C125" s="47"/>
      <c r="D125" s="14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47"/>
      <c r="B126" s="68"/>
      <c r="C126" s="47"/>
      <c r="D126" s="14" t="s">
        <v>8</v>
      </c>
      <c r="E126" s="21">
        <f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47"/>
      <c r="B127" s="68"/>
      <c r="C127" s="47"/>
      <c r="D127" s="14" t="s">
        <v>9</v>
      </c>
      <c r="E127" s="21">
        <f>F127+G127+H127+I127+J127+K127+L127+M127+N127+O127+P127+Q127</f>
        <v>499.43199999999996</v>
      </c>
      <c r="F127" s="22">
        <v>0</v>
      </c>
      <c r="G127" s="22">
        <v>0</v>
      </c>
      <c r="H127" s="22">
        <v>0</v>
      </c>
      <c r="I127" s="29">
        <v>0</v>
      </c>
      <c r="J127" s="29">
        <v>393.96</v>
      </c>
      <c r="K127" s="29">
        <v>0</v>
      </c>
      <c r="L127" s="29">
        <v>0</v>
      </c>
      <c r="M127" s="29">
        <v>0</v>
      </c>
      <c r="N127" s="29">
        <v>105.47199999999999</v>
      </c>
      <c r="O127" s="29">
        <v>0</v>
      </c>
      <c r="P127" s="29">
        <v>0</v>
      </c>
      <c r="Q127" s="26">
        <v>0</v>
      </c>
    </row>
    <row r="128" spans="1:17" ht="60" x14ac:dyDescent="0.25">
      <c r="A128" s="47"/>
      <c r="B128" s="68"/>
      <c r="C128" s="47"/>
      <c r="D128" s="5" t="s">
        <v>30</v>
      </c>
      <c r="E128" s="21">
        <f>F128+G128+H128+I128+J128+K128+L128+M128+N128+O128+P128+Q128</f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47"/>
      <c r="B129" s="68"/>
      <c r="C129" s="47"/>
      <c r="D129" s="5" t="s">
        <v>66</v>
      </c>
      <c r="E129" s="21">
        <f>F129+G129+H129+I129+J129+K129+L129+M129+N129+O129+P129+Q129</f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ht="28.5" customHeight="1" x14ac:dyDescent="0.25">
      <c r="A130" s="47"/>
      <c r="B130" s="68"/>
      <c r="C130" s="47"/>
      <c r="D130" s="5" t="s">
        <v>67</v>
      </c>
      <c r="E130" s="21">
        <f>I130+J130+K130+F130+G130+H130+L130+M130+N130+O130+P130+Q130</f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30">
        <v>0</v>
      </c>
    </row>
    <row r="131" spans="1:17" ht="20.25" customHeight="1" x14ac:dyDescent="0.25">
      <c r="A131" s="41" t="s">
        <v>46</v>
      </c>
      <c r="B131" s="59" t="s">
        <v>48</v>
      </c>
      <c r="C131" s="41" t="s">
        <v>72</v>
      </c>
      <c r="D131" s="15" t="s">
        <v>23</v>
      </c>
      <c r="E131" s="19">
        <f>E132+E133+E134+E135+E136+E137</f>
        <v>1500</v>
      </c>
      <c r="F131" s="20">
        <f>F132+F133+F134+F135+F136+F137</f>
        <v>0</v>
      </c>
      <c r="G131" s="20">
        <f t="shared" ref="G131:Q131" si="35">G132+G133+G134+G135+G136+G137</f>
        <v>0</v>
      </c>
      <c r="H131" s="20">
        <f>H132+H133+H134+H135+H136+H137</f>
        <v>0</v>
      </c>
      <c r="I131" s="20">
        <f t="shared" si="35"/>
        <v>1500</v>
      </c>
      <c r="J131" s="20">
        <f t="shared" si="35"/>
        <v>0</v>
      </c>
      <c r="K131" s="20">
        <f t="shared" si="35"/>
        <v>0</v>
      </c>
      <c r="L131" s="20">
        <f t="shared" si="35"/>
        <v>0</v>
      </c>
      <c r="M131" s="20">
        <f t="shared" si="35"/>
        <v>0</v>
      </c>
      <c r="N131" s="20">
        <f t="shared" si="35"/>
        <v>0</v>
      </c>
      <c r="O131" s="20">
        <f t="shared" si="35"/>
        <v>0</v>
      </c>
      <c r="P131" s="20">
        <f t="shared" si="35"/>
        <v>0</v>
      </c>
      <c r="Q131" s="20">
        <f t="shared" si="35"/>
        <v>0</v>
      </c>
    </row>
    <row r="132" spans="1:17" ht="21.75" customHeight="1" x14ac:dyDescent="0.25">
      <c r="A132" s="42"/>
      <c r="B132" s="60"/>
      <c r="C132" s="42"/>
      <c r="D132" s="14" t="s">
        <v>7</v>
      </c>
      <c r="E132" s="21">
        <f>F132+G132+H132+I132+J132+K132+L132+M132+N132+O132+P132+Q132</f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</row>
    <row r="133" spans="1:17" ht="19.5" customHeight="1" x14ac:dyDescent="0.25">
      <c r="A133" s="42"/>
      <c r="B133" s="60"/>
      <c r="C133" s="42"/>
      <c r="D133" s="14" t="s">
        <v>8</v>
      </c>
      <c r="E133" s="21">
        <f>F133+G133+H133+I133+J133+K133+L133+M133+N133+O133+P133+Q133</f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</row>
    <row r="134" spans="1:17" ht="16.5" customHeight="1" x14ac:dyDescent="0.25">
      <c r="A134" s="42"/>
      <c r="B134" s="60"/>
      <c r="C134" s="42"/>
      <c r="D134" s="14" t="s">
        <v>9</v>
      </c>
      <c r="E134" s="21">
        <f>F134+G134+H134+I134+J134+K134+L134+M134+N134+O134+P134+Q134</f>
        <v>1500</v>
      </c>
      <c r="F134" s="22">
        <v>0</v>
      </c>
      <c r="G134" s="22">
        <v>0</v>
      </c>
      <c r="H134" s="22">
        <v>0</v>
      </c>
      <c r="I134" s="29">
        <v>1500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6">
        <v>0</v>
      </c>
    </row>
    <row r="135" spans="1:17" ht="48" customHeight="1" x14ac:dyDescent="0.25">
      <c r="A135" s="42"/>
      <c r="B135" s="60"/>
      <c r="C135" s="42"/>
      <c r="D135" s="5" t="s">
        <v>30</v>
      </c>
      <c r="E135" s="21">
        <f>F135+G135+H135+I135+J135+K135+L135+M135+N135+O135+P135+Q135</f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</row>
    <row r="136" spans="1:17" ht="22.5" customHeight="1" x14ac:dyDescent="0.25">
      <c r="A136" s="42"/>
      <c r="B136" s="60"/>
      <c r="C136" s="42"/>
      <c r="D136" s="5" t="s">
        <v>66</v>
      </c>
      <c r="E136" s="21">
        <f>F136+G136+H136+I136+J136+K136+L136+M136+N136+O136+P136+Q136</f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</row>
    <row r="137" spans="1:17" ht="19.5" customHeight="1" x14ac:dyDescent="0.25">
      <c r="A137" s="43"/>
      <c r="B137" s="61"/>
      <c r="C137" s="43"/>
      <c r="D137" s="5" t="s">
        <v>67</v>
      </c>
      <c r="E137" s="21">
        <f>I137+J137+K137+F137+G137+H137+L137+M137+N137+O137+P137+Q137</f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f>8500-8500</f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30">
        <f>8500-8500</f>
        <v>0</v>
      </c>
    </row>
    <row r="138" spans="1:17" s="8" customFormat="1" x14ac:dyDescent="0.25">
      <c r="A138" s="62" t="s">
        <v>49</v>
      </c>
      <c r="B138" s="63" t="s">
        <v>44</v>
      </c>
      <c r="C138" s="62" t="s">
        <v>73</v>
      </c>
      <c r="D138" s="7" t="s">
        <v>23</v>
      </c>
      <c r="E138" s="31">
        <f>E139+E140+E141+E142+E143+E144</f>
        <v>270</v>
      </c>
      <c r="F138" s="32">
        <f>F139+F140+F141+F142+F143+F144</f>
        <v>0</v>
      </c>
      <c r="G138" s="32">
        <f>G139+G140+G141+G142+G143+G144</f>
        <v>0</v>
      </c>
      <c r="H138" s="32">
        <f t="shared" ref="H138:Q138" si="36">H139+H140+H141+H142+H143+H144</f>
        <v>0</v>
      </c>
      <c r="I138" s="32">
        <f t="shared" si="36"/>
        <v>140</v>
      </c>
      <c r="J138" s="32">
        <f t="shared" si="36"/>
        <v>130</v>
      </c>
      <c r="K138" s="32">
        <f t="shared" si="36"/>
        <v>0</v>
      </c>
      <c r="L138" s="32">
        <f t="shared" si="36"/>
        <v>0</v>
      </c>
      <c r="M138" s="32">
        <f t="shared" si="36"/>
        <v>0</v>
      </c>
      <c r="N138" s="32">
        <f t="shared" si="36"/>
        <v>0</v>
      </c>
      <c r="O138" s="32">
        <f t="shared" si="36"/>
        <v>0</v>
      </c>
      <c r="P138" s="32">
        <f t="shared" si="36"/>
        <v>0</v>
      </c>
      <c r="Q138" s="32">
        <f t="shared" si="36"/>
        <v>0</v>
      </c>
    </row>
    <row r="139" spans="1:17" s="8" customFormat="1" x14ac:dyDescent="0.25">
      <c r="A139" s="62"/>
      <c r="B139" s="63"/>
      <c r="C139" s="62"/>
      <c r="D139" s="18" t="s">
        <v>7</v>
      </c>
      <c r="E139" s="28">
        <f t="shared" ref="E139:E144" si="37">F139+G139+H139+I139+J139+K139+L139+M139+N139+O139+P139+Q139</f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</row>
    <row r="140" spans="1:17" s="8" customFormat="1" x14ac:dyDescent="0.25">
      <c r="A140" s="62"/>
      <c r="B140" s="63"/>
      <c r="C140" s="62"/>
      <c r="D140" s="18" t="s">
        <v>8</v>
      </c>
      <c r="E140" s="28">
        <f t="shared" si="37"/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</row>
    <row r="141" spans="1:17" s="8" customFormat="1" x14ac:dyDescent="0.25">
      <c r="A141" s="62"/>
      <c r="B141" s="63"/>
      <c r="C141" s="62"/>
      <c r="D141" s="18" t="s">
        <v>9</v>
      </c>
      <c r="E141" s="28">
        <f t="shared" si="37"/>
        <v>270</v>
      </c>
      <c r="F141" s="33">
        <v>0</v>
      </c>
      <c r="G141" s="33">
        <v>0</v>
      </c>
      <c r="H141" s="26">
        <v>0</v>
      </c>
      <c r="I141" s="33">
        <v>140</v>
      </c>
      <c r="J141" s="33">
        <v>130</v>
      </c>
      <c r="K141" s="33"/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</row>
    <row r="142" spans="1:17" s="8" customFormat="1" ht="60" x14ac:dyDescent="0.25">
      <c r="A142" s="62"/>
      <c r="B142" s="63"/>
      <c r="C142" s="62"/>
      <c r="D142" s="9" t="s">
        <v>30</v>
      </c>
      <c r="E142" s="28">
        <f t="shared" si="37"/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</row>
    <row r="143" spans="1:17" s="8" customFormat="1" ht="30" x14ac:dyDescent="0.25">
      <c r="A143" s="62"/>
      <c r="B143" s="63"/>
      <c r="C143" s="62"/>
      <c r="D143" s="9" t="s">
        <v>66</v>
      </c>
      <c r="E143" s="28">
        <f t="shared" si="37"/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</row>
    <row r="144" spans="1:17" s="8" customFormat="1" x14ac:dyDescent="0.25">
      <c r="A144" s="62"/>
      <c r="B144" s="63"/>
      <c r="C144" s="62"/>
      <c r="D144" s="9" t="s">
        <v>67</v>
      </c>
      <c r="E144" s="28">
        <f t="shared" si="37"/>
        <v>0</v>
      </c>
      <c r="F144" s="33">
        <v>0</v>
      </c>
      <c r="G144" s="33">
        <v>0</v>
      </c>
      <c r="H144" s="33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34">
        <v>0</v>
      </c>
    </row>
    <row r="145" spans="1:17" s="8" customFormat="1" x14ac:dyDescent="0.25">
      <c r="A145" s="53" t="s">
        <v>63</v>
      </c>
      <c r="B145" s="56" t="s">
        <v>64</v>
      </c>
      <c r="C145" s="53" t="s">
        <v>65</v>
      </c>
      <c r="D145" s="7" t="s">
        <v>23</v>
      </c>
      <c r="E145" s="33">
        <f>E146+E147+E148+E149+E150+E151</f>
        <v>0</v>
      </c>
      <c r="F145" s="33">
        <f t="shared" ref="F145:Q145" si="38">F146+F147+F148+F149+F150+F151</f>
        <v>0</v>
      </c>
      <c r="G145" s="33">
        <f t="shared" si="38"/>
        <v>0</v>
      </c>
      <c r="H145" s="33">
        <f t="shared" si="38"/>
        <v>0</v>
      </c>
      <c r="I145" s="33">
        <f t="shared" si="38"/>
        <v>0</v>
      </c>
      <c r="J145" s="33">
        <f t="shared" si="38"/>
        <v>0</v>
      </c>
      <c r="K145" s="33">
        <f t="shared" si="38"/>
        <v>0</v>
      </c>
      <c r="L145" s="33">
        <f t="shared" si="38"/>
        <v>0</v>
      </c>
      <c r="M145" s="33">
        <f t="shared" si="38"/>
        <v>0</v>
      </c>
      <c r="N145" s="33">
        <f t="shared" si="38"/>
        <v>0</v>
      </c>
      <c r="O145" s="33">
        <f t="shared" si="38"/>
        <v>0</v>
      </c>
      <c r="P145" s="33">
        <f t="shared" si="38"/>
        <v>0</v>
      </c>
      <c r="Q145" s="33">
        <f t="shared" si="38"/>
        <v>0</v>
      </c>
    </row>
    <row r="146" spans="1:17" s="8" customFormat="1" x14ac:dyDescent="0.25">
      <c r="A146" s="54"/>
      <c r="B146" s="57"/>
      <c r="C146" s="54"/>
      <c r="D146" s="36" t="s">
        <v>7</v>
      </c>
      <c r="E146" s="33">
        <f t="shared" ref="E146:E151" si="39">F146+G146+H146+I146+J146+K146+L146+M146+N146+O146+P146+Q146</f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</row>
    <row r="147" spans="1:17" s="8" customFormat="1" x14ac:dyDescent="0.25">
      <c r="A147" s="54"/>
      <c r="B147" s="57"/>
      <c r="C147" s="54"/>
      <c r="D147" s="36" t="s">
        <v>8</v>
      </c>
      <c r="E147" s="33">
        <f t="shared" si="39"/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</row>
    <row r="148" spans="1:17" s="8" customFormat="1" x14ac:dyDescent="0.25">
      <c r="A148" s="54"/>
      <c r="B148" s="57"/>
      <c r="C148" s="54"/>
      <c r="D148" s="36" t="s">
        <v>9</v>
      </c>
      <c r="E148" s="33">
        <f t="shared" si="39"/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</row>
    <row r="149" spans="1:17" s="8" customFormat="1" ht="60" x14ac:dyDescent="0.25">
      <c r="A149" s="54"/>
      <c r="B149" s="57"/>
      <c r="C149" s="54"/>
      <c r="D149" s="9" t="s">
        <v>30</v>
      </c>
      <c r="E149" s="33">
        <f t="shared" si="39"/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</row>
    <row r="150" spans="1:17" s="8" customFormat="1" ht="30" x14ac:dyDescent="0.25">
      <c r="A150" s="54"/>
      <c r="B150" s="57"/>
      <c r="C150" s="54"/>
      <c r="D150" s="9" t="s">
        <v>66</v>
      </c>
      <c r="E150" s="33">
        <f t="shared" si="39"/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</row>
    <row r="151" spans="1:17" s="8" customFormat="1" x14ac:dyDescent="0.25">
      <c r="A151" s="55"/>
      <c r="B151" s="58"/>
      <c r="C151" s="55"/>
      <c r="D151" s="9" t="s">
        <v>67</v>
      </c>
      <c r="E151" s="33">
        <f t="shared" si="39"/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</row>
    <row r="152" spans="1:17" x14ac:dyDescent="0.25">
      <c r="A152" s="52" t="s">
        <v>25</v>
      </c>
      <c r="B152" s="52"/>
      <c r="C152" s="52"/>
      <c r="D152" s="15" t="s">
        <v>23</v>
      </c>
      <c r="E152" s="20">
        <f>E153+E154+E155+E156+E157+E158</f>
        <v>7654.5450000000001</v>
      </c>
      <c r="F152" s="20">
        <f>F153+F154+F155+F156+F157+F158</f>
        <v>12</v>
      </c>
      <c r="G152" s="20">
        <f t="shared" ref="G152:Q152" si="40">G153+G154+G155+G156+G157+G158</f>
        <v>500</v>
      </c>
      <c r="H152" s="20">
        <f t="shared" si="40"/>
        <v>108.57600000000001</v>
      </c>
      <c r="I152" s="20">
        <f>I153+I154+I155+I156+I157+I158</f>
        <v>2455</v>
      </c>
      <c r="J152" s="20">
        <f t="shared" si="40"/>
        <v>612.96</v>
      </c>
      <c r="K152" s="20">
        <f t="shared" si="40"/>
        <v>629.06700000000001</v>
      </c>
      <c r="L152" s="20">
        <f t="shared" si="40"/>
        <v>910.87</v>
      </c>
      <c r="M152" s="20">
        <f t="shared" si="40"/>
        <v>520</v>
      </c>
      <c r="N152" s="20">
        <f t="shared" si="40"/>
        <v>831.072</v>
      </c>
      <c r="O152" s="20">
        <f t="shared" si="40"/>
        <v>500</v>
      </c>
      <c r="P152" s="20">
        <f t="shared" si="40"/>
        <v>200</v>
      </c>
      <c r="Q152" s="20">
        <f t="shared" si="40"/>
        <v>375</v>
      </c>
    </row>
    <row r="153" spans="1:17" x14ac:dyDescent="0.25">
      <c r="A153" s="52"/>
      <c r="B153" s="52"/>
      <c r="C153" s="52"/>
      <c r="D153" s="15" t="s">
        <v>7</v>
      </c>
      <c r="E153" s="20">
        <f t="shared" ref="E153:E158" si="41">F153+G153+H153+I153+J153+K153+L153+M153+N153+O153+P153+Q153</f>
        <v>0</v>
      </c>
      <c r="F153" s="35">
        <f t="shared" ref="F153:Q153" si="42">F118+F75+F54+F19</f>
        <v>0</v>
      </c>
      <c r="G153" s="35">
        <f t="shared" si="42"/>
        <v>0</v>
      </c>
      <c r="H153" s="35">
        <f t="shared" si="42"/>
        <v>0</v>
      </c>
      <c r="I153" s="35">
        <f t="shared" si="42"/>
        <v>0</v>
      </c>
      <c r="J153" s="35">
        <f t="shared" si="42"/>
        <v>0</v>
      </c>
      <c r="K153" s="35">
        <f t="shared" si="42"/>
        <v>0</v>
      </c>
      <c r="L153" s="35">
        <f t="shared" si="42"/>
        <v>0</v>
      </c>
      <c r="M153" s="35">
        <f t="shared" si="42"/>
        <v>0</v>
      </c>
      <c r="N153" s="35">
        <f t="shared" si="42"/>
        <v>0</v>
      </c>
      <c r="O153" s="35">
        <f t="shared" si="42"/>
        <v>0</v>
      </c>
      <c r="P153" s="35">
        <f t="shared" ref="P153:P158" si="43">P118+P75+P54+P19+P146</f>
        <v>0</v>
      </c>
      <c r="Q153" s="35">
        <f t="shared" si="42"/>
        <v>0</v>
      </c>
    </row>
    <row r="154" spans="1:17" x14ac:dyDescent="0.25">
      <c r="A154" s="52"/>
      <c r="B154" s="52"/>
      <c r="C154" s="52"/>
      <c r="D154" s="15" t="s">
        <v>8</v>
      </c>
      <c r="E154" s="20">
        <f t="shared" si="41"/>
        <v>1505.3000000000002</v>
      </c>
      <c r="F154" s="35">
        <f t="shared" ref="F154:Q154" si="44">F119+F76+F55+F20</f>
        <v>12</v>
      </c>
      <c r="G154" s="35">
        <f t="shared" si="44"/>
        <v>0</v>
      </c>
      <c r="H154" s="35">
        <f t="shared" si="44"/>
        <v>63.7</v>
      </c>
      <c r="I154" s="35">
        <f t="shared" si="44"/>
        <v>120</v>
      </c>
      <c r="J154" s="35">
        <f t="shared" si="44"/>
        <v>14</v>
      </c>
      <c r="K154" s="35">
        <f t="shared" si="44"/>
        <v>100</v>
      </c>
      <c r="L154" s="35">
        <f t="shared" si="44"/>
        <v>375</v>
      </c>
      <c r="M154" s="35">
        <f t="shared" si="44"/>
        <v>20</v>
      </c>
      <c r="N154" s="35">
        <f t="shared" si="44"/>
        <v>225.6</v>
      </c>
      <c r="O154" s="35">
        <f t="shared" si="44"/>
        <v>0</v>
      </c>
      <c r="P154" s="35">
        <f t="shared" si="43"/>
        <v>200</v>
      </c>
      <c r="Q154" s="35">
        <f t="shared" si="44"/>
        <v>375</v>
      </c>
    </row>
    <row r="155" spans="1:17" x14ac:dyDescent="0.25">
      <c r="A155" s="52"/>
      <c r="B155" s="52"/>
      <c r="C155" s="52"/>
      <c r="D155" s="15" t="s">
        <v>9</v>
      </c>
      <c r="E155" s="20">
        <f t="shared" si="41"/>
        <v>4649.2449999999999</v>
      </c>
      <c r="F155" s="35">
        <f t="shared" ref="F155:Q155" si="45">F120+F77+F56+F21</f>
        <v>0</v>
      </c>
      <c r="G155" s="35">
        <f t="shared" si="45"/>
        <v>500</v>
      </c>
      <c r="H155" s="35">
        <f t="shared" si="45"/>
        <v>44.876000000000005</v>
      </c>
      <c r="I155" s="35">
        <f t="shared" si="45"/>
        <v>2335</v>
      </c>
      <c r="J155" s="35">
        <f t="shared" si="45"/>
        <v>598.96</v>
      </c>
      <c r="K155" s="35">
        <f t="shared" si="45"/>
        <v>529.06700000000001</v>
      </c>
      <c r="L155" s="35">
        <f t="shared" si="45"/>
        <v>535.87</v>
      </c>
      <c r="M155" s="35">
        <f t="shared" si="45"/>
        <v>0</v>
      </c>
      <c r="N155" s="35">
        <f t="shared" si="45"/>
        <v>105.47199999999999</v>
      </c>
      <c r="O155" s="35">
        <f t="shared" si="45"/>
        <v>0</v>
      </c>
      <c r="P155" s="35">
        <f t="shared" si="43"/>
        <v>0</v>
      </c>
      <c r="Q155" s="35">
        <f t="shared" si="45"/>
        <v>0</v>
      </c>
    </row>
    <row r="156" spans="1:17" ht="57" x14ac:dyDescent="0.25">
      <c r="A156" s="52"/>
      <c r="B156" s="52"/>
      <c r="C156" s="52"/>
      <c r="D156" s="6" t="s">
        <v>30</v>
      </c>
      <c r="E156" s="20">
        <f t="shared" si="41"/>
        <v>0</v>
      </c>
      <c r="F156" s="35">
        <f t="shared" ref="F156:Q156" si="46">F121+F78+F57+F22</f>
        <v>0</v>
      </c>
      <c r="G156" s="35">
        <f t="shared" si="46"/>
        <v>0</v>
      </c>
      <c r="H156" s="35">
        <f t="shared" si="46"/>
        <v>0</v>
      </c>
      <c r="I156" s="35">
        <f t="shared" si="46"/>
        <v>0</v>
      </c>
      <c r="J156" s="35">
        <f t="shared" si="46"/>
        <v>0</v>
      </c>
      <c r="K156" s="35">
        <f t="shared" si="46"/>
        <v>0</v>
      </c>
      <c r="L156" s="35">
        <f t="shared" si="46"/>
        <v>0</v>
      </c>
      <c r="M156" s="35">
        <f t="shared" si="46"/>
        <v>0</v>
      </c>
      <c r="N156" s="35">
        <f t="shared" si="46"/>
        <v>0</v>
      </c>
      <c r="O156" s="35">
        <f t="shared" si="46"/>
        <v>0</v>
      </c>
      <c r="P156" s="35">
        <f t="shared" si="43"/>
        <v>0</v>
      </c>
      <c r="Q156" s="35">
        <f t="shared" si="46"/>
        <v>0</v>
      </c>
    </row>
    <row r="157" spans="1:17" ht="28.5" x14ac:dyDescent="0.25">
      <c r="A157" s="52"/>
      <c r="B157" s="52"/>
      <c r="C157" s="52"/>
      <c r="D157" s="6" t="s">
        <v>66</v>
      </c>
      <c r="E157" s="20">
        <f t="shared" si="41"/>
        <v>0</v>
      </c>
      <c r="F157" s="35">
        <f t="shared" ref="F157:Q157" si="47">F122+F79+F58+F23</f>
        <v>0</v>
      </c>
      <c r="G157" s="35">
        <f t="shared" si="47"/>
        <v>0</v>
      </c>
      <c r="H157" s="35">
        <f t="shared" si="47"/>
        <v>0</v>
      </c>
      <c r="I157" s="35">
        <f t="shared" si="47"/>
        <v>0</v>
      </c>
      <c r="J157" s="35">
        <f t="shared" si="47"/>
        <v>0</v>
      </c>
      <c r="K157" s="35">
        <f t="shared" si="47"/>
        <v>0</v>
      </c>
      <c r="L157" s="35">
        <f t="shared" si="47"/>
        <v>0</v>
      </c>
      <c r="M157" s="35">
        <f t="shared" si="47"/>
        <v>0</v>
      </c>
      <c r="N157" s="35">
        <f t="shared" si="47"/>
        <v>0</v>
      </c>
      <c r="O157" s="35">
        <f t="shared" si="47"/>
        <v>0</v>
      </c>
      <c r="P157" s="35">
        <f t="shared" si="43"/>
        <v>0</v>
      </c>
      <c r="Q157" s="35">
        <f t="shared" si="47"/>
        <v>0</v>
      </c>
    </row>
    <row r="158" spans="1:17" ht="28.5" x14ac:dyDescent="0.25">
      <c r="A158" s="52"/>
      <c r="B158" s="52"/>
      <c r="C158" s="52"/>
      <c r="D158" s="6" t="s">
        <v>67</v>
      </c>
      <c r="E158" s="20">
        <f t="shared" si="41"/>
        <v>1500</v>
      </c>
      <c r="F158" s="35">
        <f t="shared" ref="F158:Q158" si="48">F123+F24+F80+F59</f>
        <v>0</v>
      </c>
      <c r="G158" s="35">
        <f t="shared" si="48"/>
        <v>0</v>
      </c>
      <c r="H158" s="35">
        <f t="shared" si="48"/>
        <v>0</v>
      </c>
      <c r="I158" s="35">
        <f t="shared" si="48"/>
        <v>0</v>
      </c>
      <c r="J158" s="35">
        <f t="shared" si="48"/>
        <v>0</v>
      </c>
      <c r="K158" s="35">
        <f t="shared" si="48"/>
        <v>0</v>
      </c>
      <c r="L158" s="35">
        <f t="shared" si="48"/>
        <v>0</v>
      </c>
      <c r="M158" s="35">
        <f t="shared" si="48"/>
        <v>500</v>
      </c>
      <c r="N158" s="35">
        <f t="shared" si="48"/>
        <v>500</v>
      </c>
      <c r="O158" s="35">
        <f t="shared" si="48"/>
        <v>500</v>
      </c>
      <c r="P158" s="35">
        <f t="shared" si="43"/>
        <v>0</v>
      </c>
      <c r="Q158" s="35">
        <f t="shared" si="48"/>
        <v>0</v>
      </c>
    </row>
    <row r="159" spans="1:17" ht="28.5" customHeight="1" x14ac:dyDescent="0.25">
      <c r="A159" s="48" t="s">
        <v>68</v>
      </c>
      <c r="B159" s="49"/>
      <c r="C159" s="49"/>
      <c r="D159" s="49"/>
      <c r="E159" s="49"/>
      <c r="F159" s="49"/>
    </row>
    <row r="160" spans="1:17" ht="16.5" customHeight="1" x14ac:dyDescent="0.25">
      <c r="A160" s="50"/>
      <c r="B160" s="50"/>
      <c r="C160" s="50"/>
      <c r="D160" s="50"/>
      <c r="E160" s="50"/>
      <c r="F160" s="50"/>
    </row>
    <row r="161" spans="1:13" ht="16.5" customHeight="1" x14ac:dyDescent="0.25">
      <c r="A161" s="50"/>
      <c r="B161" s="50"/>
      <c r="C161" s="50"/>
      <c r="D161" s="50"/>
      <c r="E161" s="50"/>
      <c r="F161" s="50"/>
      <c r="G161" s="65"/>
      <c r="H161" s="65"/>
      <c r="I161" s="65"/>
      <c r="M161" s="10"/>
    </row>
    <row r="162" spans="1:13" ht="16.5" customHeight="1" x14ac:dyDescent="0.25">
      <c r="A162" s="50"/>
      <c r="B162" s="50"/>
      <c r="C162" s="50"/>
      <c r="D162" s="50"/>
      <c r="E162" s="50"/>
      <c r="F162" s="50"/>
    </row>
    <row r="163" spans="1:13" ht="16.5" customHeight="1" x14ac:dyDescent="0.25">
      <c r="A163" s="50"/>
      <c r="B163" s="50"/>
      <c r="C163" s="50"/>
      <c r="D163" s="50"/>
      <c r="E163" s="50"/>
      <c r="F163" s="50"/>
    </row>
    <row r="164" spans="1:13" ht="16.5" customHeight="1" x14ac:dyDescent="0.25">
      <c r="A164" s="50"/>
      <c r="B164" s="50"/>
      <c r="C164" s="50"/>
      <c r="D164" s="50"/>
      <c r="E164" s="50"/>
      <c r="F164" s="50"/>
      <c r="G164" s="64"/>
      <c r="H164" s="64"/>
      <c r="I164" s="64"/>
    </row>
    <row r="165" spans="1:13" ht="16.5" customHeight="1" x14ac:dyDescent="0.25">
      <c r="A165" s="50"/>
      <c r="B165" s="50"/>
      <c r="C165" s="50"/>
      <c r="D165" s="50"/>
      <c r="E165" s="50"/>
      <c r="F165" s="50"/>
      <c r="G165" s="16"/>
      <c r="H165" s="16"/>
      <c r="I165" s="16"/>
    </row>
    <row r="166" spans="1:13" ht="56.25" customHeight="1" x14ac:dyDescent="0.25">
      <c r="A166" s="50"/>
      <c r="B166" s="50"/>
      <c r="C166" s="50"/>
      <c r="D166" s="50"/>
      <c r="E166" s="50"/>
      <c r="F166" s="50"/>
      <c r="G166" s="64"/>
      <c r="H166" s="66"/>
      <c r="I166" s="16"/>
    </row>
    <row r="167" spans="1:13" ht="18" customHeight="1" x14ac:dyDescent="0.25">
      <c r="B167" s="40" t="s">
        <v>74</v>
      </c>
      <c r="C167" s="3"/>
      <c r="D167" s="51" t="s">
        <v>75</v>
      </c>
      <c r="E167" s="51"/>
      <c r="F167" s="51"/>
    </row>
    <row r="168" spans="1:13" ht="16.5" x14ac:dyDescent="0.25">
      <c r="B168" s="3"/>
      <c r="C168" s="3"/>
      <c r="D168" s="37"/>
      <c r="E168" s="37"/>
      <c r="F168" s="37"/>
      <c r="G168" s="64"/>
      <c r="H168" s="64"/>
      <c r="I168" s="64"/>
    </row>
    <row r="169" spans="1:13" ht="22.5" customHeight="1" x14ac:dyDescent="0.25">
      <c r="B169" s="11"/>
      <c r="D169" s="51"/>
      <c r="E169" s="51"/>
      <c r="F169" s="51"/>
    </row>
    <row r="172" spans="1:13" x14ac:dyDescent="0.25">
      <c r="B172" s="1" t="s">
        <v>76</v>
      </c>
    </row>
  </sheetData>
  <mergeCells count="85"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  <mergeCell ref="P14:Q14"/>
    <mergeCell ref="A15:A16"/>
    <mergeCell ref="B15:B16"/>
    <mergeCell ref="C15:C16"/>
    <mergeCell ref="D15:D16"/>
    <mergeCell ref="E15:E16"/>
    <mergeCell ref="F15:Q15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74:A80"/>
    <mergeCell ref="B74:B80"/>
    <mergeCell ref="C74:C80"/>
    <mergeCell ref="A95:A101"/>
    <mergeCell ref="B95:B101"/>
    <mergeCell ref="C95:C101"/>
    <mergeCell ref="A81:A87"/>
    <mergeCell ref="B81:B87"/>
    <mergeCell ref="C81:C87"/>
    <mergeCell ref="A88:A94"/>
    <mergeCell ref="B88:B94"/>
    <mergeCell ref="C88:C94"/>
    <mergeCell ref="A102:A108"/>
    <mergeCell ref="B102:B108"/>
    <mergeCell ref="C102:C108"/>
    <mergeCell ref="A110:A116"/>
    <mergeCell ref="B110:B116"/>
    <mergeCell ref="C110:C116"/>
    <mergeCell ref="A117:A123"/>
    <mergeCell ref="B117:B123"/>
    <mergeCell ref="C117:C123"/>
    <mergeCell ref="A124:A130"/>
    <mergeCell ref="B124:B130"/>
    <mergeCell ref="C124:C130"/>
    <mergeCell ref="G168:I168"/>
    <mergeCell ref="D169:F169"/>
    <mergeCell ref="G161:I161"/>
    <mergeCell ref="G164:I164"/>
    <mergeCell ref="G166:H166"/>
    <mergeCell ref="A46:A52"/>
    <mergeCell ref="B46:B52"/>
    <mergeCell ref="C46:C52"/>
    <mergeCell ref="A159:F166"/>
    <mergeCell ref="D167:F167"/>
    <mergeCell ref="A152:B158"/>
    <mergeCell ref="C152:C158"/>
    <mergeCell ref="A145:A151"/>
    <mergeCell ref="B145:B151"/>
    <mergeCell ref="C145:C151"/>
    <mergeCell ref="A131:A137"/>
    <mergeCell ref="B131:B137"/>
    <mergeCell ref="C131:C137"/>
    <mergeCell ref="A138:A144"/>
    <mergeCell ref="B138:B144"/>
    <mergeCell ref="C138:C144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94" max="16" man="1"/>
    <brk id="1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</vt:lpstr>
      <vt:lpstr>январь!Заголовки_для_печати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2023-12-27T04:12:02Z</dcterms:modified>
</cp:coreProperties>
</file>