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40" windowHeight="12570"/>
  </bookViews>
  <sheets>
    <sheet name="2020-2022" sheetId="1" r:id="rId1"/>
  </sheets>
  <definedNames>
    <definedName name="_xlnm._FilterDatabase" localSheetId="0" hidden="1">'2020-2022'!$A$7:$S$88</definedName>
    <definedName name="Z_008B0B62_252E_4CFA_B36F_1BCE8CADA03C_.wvu.FilterData" localSheetId="0" hidden="1">'2020-2022'!$A$7:$S$88</definedName>
    <definedName name="Z_02548410_48BC_4E2B_B1C4_1F30DC1C318B_.wvu.FilterData" localSheetId="0" hidden="1">'2020-2022'!$A$7:$S$88</definedName>
    <definedName name="Z_03EE7CC4_776E_44B3_8053_3C3B2834CB32_.wvu.FilterData" localSheetId="0" hidden="1">'2020-2022'!$A$7:$S$86</definedName>
    <definedName name="Z_0E6D90DA_7E05_4B2F_B5D2_8D199B297495_.wvu.FilterData" localSheetId="0" hidden="1">'2020-2022'!$A$7:$S$88</definedName>
    <definedName name="Z_0EE2082C_54C0_42B4_82B1_00451051B8CD_.wvu.FilterData" localSheetId="0" hidden="1">'2020-2022'!$A$7:$S$86</definedName>
    <definedName name="Z_1549D184_BF92_43A5_8387_352CDB9790AF_.wvu.FilterData" localSheetId="0" hidden="1">'2020-2022'!$A$7:$S$88</definedName>
    <definedName name="Z_160742A4_49A0_4DC9_9E84_664DD73CAA2B_.wvu.FilterData" localSheetId="0" hidden="1">'2020-2022'!$A$7:$S$86</definedName>
    <definedName name="Z_16CA92FC_9731_4543_9E6C_C0A89B8F793A_.wvu.FilterData" localSheetId="0" hidden="1">'2020-2022'!$A$7:$S$86</definedName>
    <definedName name="Z_17265B16_9693_4C7B_B4D1_6245F5260F7B_.wvu.FilterData" localSheetId="0" hidden="1">'2020-2022'!$A$7:$S$88</definedName>
    <definedName name="Z_1D03558F_F0B9_4B3F_B523_2EF8817314DA_.wvu.FilterData" localSheetId="0" hidden="1">'2020-2022'!$A$7:$S$86</definedName>
    <definedName name="Z_1D8A0EF4_0E96_44E1_94AA_1869343D6018_.wvu.FilterData" localSheetId="0" hidden="1">'2020-2022'!$A$7:$S$88</definedName>
    <definedName name="Z_1FABE638_2550_4DD0_95CA_FC9883358159_.wvu.FilterData" localSheetId="0" hidden="1">'2020-2022'!$A$7:$S$88</definedName>
    <definedName name="Z_1FFA0E0D_F6C4_46B6_9F73_FDDC9DC247CD_.wvu.FilterData" localSheetId="0" hidden="1">'2020-2022'!$A$7:$S$88</definedName>
    <definedName name="Z_264EC013_9A1D_4F27_8CA7_D9DAD0D51CE2_.wvu.FilterData" localSheetId="0" hidden="1">'2020-2022'!$A$7:$S$86</definedName>
    <definedName name="Z_28716AB1_E5A0_42E5_8E03_1F80B9C3EA60_.wvu.FilterData" localSheetId="0" hidden="1">'2020-2022'!$A$7:$S$86</definedName>
    <definedName name="Z_2C3C4360_506B_444F_89FB_8979EDF8664B_.wvu.FilterData" localSheetId="0" hidden="1">'2020-2022'!$A$7:$S$88</definedName>
    <definedName name="Z_30456D15_312C_4B5C_9374_319761398094_.wvu.FilterData" localSheetId="0" hidden="1">'2020-2022'!$A$7:$S$88</definedName>
    <definedName name="Z_33EA15D8_A14F_4406_A50F_50140D296A52_.wvu.FilterData" localSheetId="0" hidden="1">'2020-2022'!$A$7:$S$88</definedName>
    <definedName name="Z_340DC04D_4E9D_4137_A913_CAA01E3309F3_.wvu.FilterData" localSheetId="0" hidden="1">'2020-2022'!$A$7:$S$86</definedName>
    <definedName name="Z_37165194_FF5C_4726_B903_7FD4801FE576_.wvu.FilterData" localSheetId="0" hidden="1">'2020-2022'!$A$7:$S$86</definedName>
    <definedName name="Z_377C2FC9_5767_4513_B913_BBC7C67C5216_.wvu.FilterData" localSheetId="0" hidden="1">'2020-2022'!$A$7:$S$88</definedName>
    <definedName name="Z_393F718E_107E_486A_B868_A843E7E114B8_.wvu.FilterData" localSheetId="0" hidden="1">'2020-2022'!$A$7:$S$86</definedName>
    <definedName name="Z_3C354498_5A15_4848_8B80_B375F8C72683_.wvu.FilterData" localSheetId="0" hidden="1">'2020-2022'!$A$7:$S$86</definedName>
    <definedName name="Z_3FDC251C_9D4A_4011_871A_BED6BE8992B2_.wvu.FilterData" localSheetId="0" hidden="1">'2020-2022'!$A$7:$S$88</definedName>
    <definedName name="Z_41A952DE_9AF5_4447_8F78_14C9ADCBCB7C_.wvu.FilterData" localSheetId="0" hidden="1">'2020-2022'!$A$7:$S$88</definedName>
    <definedName name="Z_428CF51E_7204_4813_80B2_21F5590D8453_.wvu.FilterData" localSheetId="0" hidden="1">'2020-2022'!$A$7:$S$88</definedName>
    <definedName name="Z_445FCA62_AE0B_4CD3_8AE8_1788EF9713AE_.wvu.FilterData" localSheetId="0" hidden="1">'2020-2022'!$A$7:$S$86</definedName>
    <definedName name="Z_45DA5A30_07AF_42E6_AB12_DFCF3774044E_.wvu.FilterData" localSheetId="0" hidden="1">'2020-2022'!$A$7:$S$88</definedName>
    <definedName name="Z_4987CEA7_7A3B_46DF_8D5F_215E03F19FF1_.wvu.FilterData" localSheetId="0" hidden="1">'2020-2022'!$A$7:$S$88</definedName>
    <definedName name="Z_4C366FAD_0F8B_42BF_B559_196F30664273_.wvu.FilterData" localSheetId="0" hidden="1">'2020-2022'!$A$7:$S$88</definedName>
    <definedName name="Z_4E563121_35AB_4046_8F1B_68AF1E18B10E_.wvu.FilterData" localSheetId="0" hidden="1">'2020-2022'!$A$7:$S$86</definedName>
    <definedName name="Z_4F91A9CD_97C3_46A6_860F_7E950E0B7776_.wvu.FilterData" localSheetId="0" hidden="1">'2020-2022'!$A$7:$S$88</definedName>
    <definedName name="Z_50F9DE5B_5A94_40F5_872B_76971A291F21_.wvu.FilterData" localSheetId="0" hidden="1">'2020-2022'!$A$7:$S$86</definedName>
    <definedName name="Z_588C31BA_C36B_4B9E_AE8B_D926F1C5CA78_.wvu.FilterData" localSheetId="0" hidden="1">'2020-2022'!$A$7:$S$88</definedName>
    <definedName name="Z_5AADBD6D_D45D_4A3C_A633_3515D9E6457E_.wvu.FilterData" localSheetId="0" hidden="1">'2020-2022'!$A$7:$S$86</definedName>
    <definedName name="Z_5CB0BDF8_65D4_4C92_AF6B_CE18FE8D74F9_.wvu.FilterData" localSheetId="0" hidden="1">'2020-2022'!$A$7:$S$88</definedName>
    <definedName name="Z_5D7C1208_B8C6_4C02_9C0B_DB7077DBFF41_.wvu.FilterData" localSheetId="0" hidden="1">'2020-2022'!$A$7:$S$88</definedName>
    <definedName name="Z_5E7B941C_FD28_4614_918A_F24C62370786_.wvu.FilterData" localSheetId="0" hidden="1">'2020-2022'!$A$7:$S$88</definedName>
    <definedName name="Z_644D0FD6_C6FC_401C_9D01_5A5D25C7F86A_.wvu.FilterData" localSheetId="0" hidden="1">'2020-2022'!$A$7:$S$88</definedName>
    <definedName name="Z_6462DA5E_F5DE_4B87_8DA2_29A57F241DA6_.wvu.FilterData" localSheetId="0" hidden="1">'2020-2022'!$A$7:$S$86</definedName>
    <definedName name="Z_65BA4E2A_C8EE_4AB9_9D90_9C34C202FA22_.wvu.FilterData" localSheetId="0" hidden="1">'2020-2022'!$A$7:$S$88</definedName>
    <definedName name="Z_66E444A0_FD6A_448C_B387_E79994D3DD51_.wvu.FilterData" localSheetId="0" hidden="1">'2020-2022'!$A$7:$S$86</definedName>
    <definedName name="Z_674398AD_6A55_49A8_8025_B33E81AC13E6_.wvu.FilterData" localSheetId="0" hidden="1">'2020-2022'!$A$7:$S$86</definedName>
    <definedName name="Z_69DCB8DF_E3DD_43AE_9658_662ACA79F892_.wvu.FilterData" localSheetId="0" hidden="1">'2020-2022'!$A$7:$S$86</definedName>
    <definedName name="Z_6BD3D018_1BDF_4869_8BEC_F2600447FE0D_.wvu.FilterData" localSheetId="0" hidden="1">'2020-2022'!$A$7:$S$86</definedName>
    <definedName name="Z_6D200CCA_F4AE_476E_B5DA_668782E930E1_.wvu.FilterData" localSheetId="0" hidden="1">'2020-2022'!$A$7:$S$88</definedName>
    <definedName name="Z_6E3926F0_23C3_4A54_A9BF_B3D43E310A52_.wvu.FilterData" localSheetId="0" hidden="1">'2020-2022'!$A$7:$S$86</definedName>
    <definedName name="Z_6EF6EC8B_67AE_4AD6_A90C_ED13AFDCB754_.wvu.FilterData" localSheetId="0" hidden="1">'2020-2022'!$A$7:$S$86</definedName>
    <definedName name="Z_70C734AA_0A0B_42ED_80B3_DAF7F7F2528E_.wvu.FilterData" localSheetId="0" hidden="1">'2020-2022'!$A$7:$S$86</definedName>
    <definedName name="Z_7161164B_D24D_4F1E_AF5B_C0AFB9313101_.wvu.FilterData" localSheetId="0" hidden="1">'2020-2022'!$A$7:$S$88</definedName>
    <definedName name="Z_719B17F0_50A7_4876_A650_FF64AE965779_.wvu.FilterData" localSheetId="0" hidden="1">'2020-2022'!$A$7:$S$88</definedName>
    <definedName name="Z_728A14A6_E825_4925_A0EF_CF0704085992_.wvu.FilterData" localSheetId="0" hidden="1">'2020-2022'!$A$7:$S$86</definedName>
    <definedName name="Z_72A6B5C7_0FCA_4D07_AA9F_E6F8BEF7AA75_.wvu.FilterData" localSheetId="0" hidden="1">'2020-2022'!$A$7:$S$88</definedName>
    <definedName name="Z_786ED349_6DB8_4086_A37C_859A0CF5F5AA_.wvu.FilterData" localSheetId="0" hidden="1">'2020-2022'!$A$7:$S$86</definedName>
    <definedName name="Z_7AAF0770_0603_4400_83FC_E435D8DA54CC_.wvu.FilterData" localSheetId="0" hidden="1">'2020-2022'!$A$7:$S$88</definedName>
    <definedName name="Z_7CD6268C_1437_4536_97EA_0AA933B7F22D_.wvu.FilterData" localSheetId="0" hidden="1">'2020-2022'!$A$7:$S$88</definedName>
    <definedName name="Z_7D4C4625_BABF_4488_99AE_EEBF2B266413_.wvu.FilterData" localSheetId="0" hidden="1">'2020-2022'!$A$7:$S$88</definedName>
    <definedName name="Z_7E32449E_FD00_40DF_8B16_293BA966CC81_.wvu.FilterData" localSheetId="0" hidden="1">'2020-2022'!$A$7:$S$88</definedName>
    <definedName name="Z_7F8C83C7_2232_4C39_903C_8288B6DD46FC_.wvu.FilterData" localSheetId="0" hidden="1">'2020-2022'!$A$7:$S$88</definedName>
    <definedName name="Z_8017AB8B_30BE_4C44_82DE_482769E95479_.wvu.FilterData" localSheetId="0" hidden="1">'2020-2022'!$A$7:$S$86</definedName>
    <definedName name="Z_807A5197_5A83_4516_8316_3FE3119D11D6_.wvu.FilterData" localSheetId="0" hidden="1">'2020-2022'!$A$7:$S$88</definedName>
    <definedName name="Z_80B49383_3F91_409A_996F_34ABFA0932ED_.wvu.FilterData" localSheetId="0" hidden="1">'2020-2022'!$A$7:$S$88</definedName>
    <definedName name="Z_80B49383_3F91_409A_996F_34ABFA0932ED_.wvu.PrintArea" localSheetId="0" hidden="1">'2020-2022'!$2:$7</definedName>
    <definedName name="Z_80B49383_3F91_409A_996F_34ABFA0932ED_.wvu.PrintTitles" localSheetId="0" hidden="1">'2020-2022'!$2:$7</definedName>
    <definedName name="Z_84954793_7B63_4DDE_8CDA_F11DD91E8BEE_.wvu.FilterData" localSheetId="0" hidden="1">'2020-2022'!$A$7:$S$86</definedName>
    <definedName name="Z_8901A1B7_7886_4B75_BE83_3E87ECE26741_.wvu.FilterData" localSheetId="0" hidden="1">'2020-2022'!$A$7:$S$86</definedName>
    <definedName name="Z_890DAC5F_EC93_4C7C_86D4_3DE9EE7DD5EA_.wvu.FilterData" localSheetId="0" hidden="1">'2020-2022'!$A$7:$S$88</definedName>
    <definedName name="Z_8C90971A_C5E7_4093_AFFD_6E6994D0CA95_.wvu.FilterData" localSheetId="0" hidden="1">'2020-2022'!$A$7:$S$88</definedName>
    <definedName name="Z_8DCB5C7E_09E6_4B14_B0C5_5C8ED00CBFC1_.wvu.FilterData" localSheetId="0" hidden="1">'2020-2022'!$A$7:$S$88</definedName>
    <definedName name="Z_93165A5A_0EFD_4957_A977_34EF21EBD5C2_.wvu.FilterData" localSheetId="0" hidden="1">'2020-2022'!$A$7:$S$88</definedName>
    <definedName name="Z_93182887_3072_498E_B907_D799CEFEAC86_.wvu.FilterData" localSheetId="0" hidden="1">'2020-2022'!$A$7:$S$88</definedName>
    <definedName name="Z_9595E341_47B0_4869_BE47_43740FED65BC_.wvu.FilterData" localSheetId="0" hidden="1">'2020-2022'!$A$7:$S$88</definedName>
    <definedName name="Z_95B45164_2B22_4B3E_9BF2_B5657F4E1DD7_.wvu.FilterData" localSheetId="0" hidden="1">'2020-2022'!$A$7:$S$86</definedName>
    <definedName name="Z_99CE5CA3_FC44_4098_9D93_140EAE44D419_.wvu.FilterData" localSheetId="0" hidden="1">'2020-2022'!$A$7:$S$88</definedName>
    <definedName name="Z_9A943439_F664_43C2_949A_487E1A5DB2A1_.wvu.FilterData" localSheetId="0" hidden="1">'2020-2022'!$A$7:$S$86</definedName>
    <definedName name="Z_9D4F81B0_E63F_4FE1_A5F3_64B773A521AD_.wvu.FilterData" localSheetId="0" hidden="1">'2020-2022'!$A$7:$S$88</definedName>
    <definedName name="Z_9EFDCBD6_7E4E_43D9_A3FF_37C7ACC5C574_.wvu.FilterData" localSheetId="0" hidden="1">'2020-2022'!$A$7:$S$88</definedName>
    <definedName name="Z_A084906C_EFFE_4BF3_AD02_AAFE3A8C74D7_.wvu.FilterData" localSheetId="0" hidden="1">'2020-2022'!$A$7:$S$86</definedName>
    <definedName name="Z_A299C84D_C097_439E_954D_685D90CA46C9_.wvu.FilterData" localSheetId="0" hidden="1">'2020-2022'!$A$7:$S$88</definedName>
    <definedName name="Z_A2B50165_EA00_4826_B3AB_BCBD4C6A71CA_.wvu.FilterData" localSheetId="0" hidden="1">'2020-2022'!$A$7:$S$88</definedName>
    <definedName name="Z_A2CBB7B6_A1E0_49E8_841D_65429DFBB894_.wvu.FilterData" localSheetId="0" hidden="1">'2020-2022'!$A$7:$S$88</definedName>
    <definedName name="Z_A706B126_7820_4AE0_8E14_ABB31EAE6F8F_.wvu.FilterData" localSheetId="0" hidden="1">'2020-2022'!$A$7:$S$86</definedName>
    <definedName name="Z_ACBF8DEB_E400_4AB7_BB8D_B14008C2F0EF_.wvu.FilterData" localSheetId="0" hidden="1">'2020-2022'!$A$7:$S$86</definedName>
    <definedName name="Z_AE11CE85_6201_446F_A6EA_EE5CFF7DDF5A_.wvu.FilterData" localSheetId="0" hidden="1">'2020-2022'!$A$7:$S$88</definedName>
    <definedName name="Z_AE8AFD0D_CFB3_452B_9CC8_FE6A3778ED69_.wvu.FilterData" localSheetId="0" hidden="1">'2020-2022'!$A$7:$S$88</definedName>
    <definedName name="Z_B0F4771D_10AE_4682_B133_B132772D8631_.wvu.FilterData" localSheetId="0" hidden="1">'2020-2022'!$A$7:$S$86</definedName>
    <definedName name="Z_B263DC1C_24C3_4C79_9A3B_5BDB059CD27D_.wvu.FilterData" localSheetId="0" hidden="1">'2020-2022'!$A$7:$S$88</definedName>
    <definedName name="Z_B315306D_026D_41AB_AEED_FCD2516BB4D7_.wvu.FilterData" localSheetId="0" hidden="1">'2020-2022'!$A$7:$S$88</definedName>
    <definedName name="Z_B3CA4255_AA72_4595_B330_71BA54CB2B27_.wvu.FilterData" localSheetId="0" hidden="1">'2020-2022'!$A$7:$S$88</definedName>
    <definedName name="Z_B40A38A3_27F0_45AF_8A1F_D05F4BF8C5F8_.wvu.FilterData" localSheetId="0" hidden="1">'2020-2022'!$A$7:$S$88</definedName>
    <definedName name="Z_B4A9845A_A91C_4314_A026_832CA8366950_.wvu.FilterData" localSheetId="0" hidden="1">'2020-2022'!$A$7:$S$88</definedName>
    <definedName name="Z_B6CFCCD1_C0A8_47CE_AC19_B14DA6160762_.wvu.FilterData" localSheetId="0" hidden="1">'2020-2022'!$A$7:$S$86</definedName>
    <definedName name="Z_B880E734_0EAC_47B1_8796_9F82D1027FAC_.wvu.FilterData" localSheetId="0" hidden="1">'2020-2022'!$A$7:$S$86</definedName>
    <definedName name="Z_BAD53998_9EF8_4AB6_AE90_3AB4A088C2EE_.wvu.FilterData" localSheetId="0" hidden="1">'2020-2022'!$A$7:$S$86</definedName>
    <definedName name="Z_BC73A013_3643_4829_B1A4_2C889342176B_.wvu.FilterData" localSheetId="0" hidden="1">'2020-2022'!$A$7:$S$86</definedName>
    <definedName name="Z_BCB25F59_C425_4C86_8F74_F8AB142D2D58_.wvu.FilterData" localSheetId="0" hidden="1">'2020-2022'!$A$7:$S$88</definedName>
    <definedName name="Z_BEDA8022_AC7E_4CA2_8AE4_D7A5003B8F28_.wvu.FilterData" localSheetId="0" hidden="1">'2020-2022'!$A$7:$S$88</definedName>
    <definedName name="Z_BF7021BF_F3EF_4829_ADA1_6193F660E23F_.wvu.FilterData" localSheetId="0" hidden="1">'2020-2022'!$A$7:$S$86</definedName>
    <definedName name="Z_C2BC3CC9_5A33_4838_B0C9_765C41E09E42_.wvu.FilterData" localSheetId="0" hidden="1">'2020-2022'!$A$7:$S$86</definedName>
    <definedName name="Z_C3D390E5_0F13_4875_9F1D_879F09C88916_.wvu.FilterData" localSheetId="0" hidden="1">'2020-2022'!$A$7:$S$86</definedName>
    <definedName name="Z_C6B003FD_B9AC_456D_8642_7F5EB48848F5_.wvu.FilterData" localSheetId="0" hidden="1">'2020-2022'!$A$7:$S$86</definedName>
    <definedName name="Z_C6F24245_0558_4D8D_8C7B_A176478D1494_.wvu.FilterData" localSheetId="0" hidden="1">'2020-2022'!$A$7:$S$86</definedName>
    <definedName name="Z_C86C2D17_73F1_4255_BBF8_F8E4CC5F701E_.wvu.FilterData" localSheetId="0" hidden="1">'2020-2022'!$A$7:$S$88</definedName>
    <definedName name="Z_C9377F56_E549_4701_A8AD_7625126A6986_.wvu.FilterData" localSheetId="0" hidden="1">'2020-2022'!$A$7:$S$86</definedName>
    <definedName name="Z_CB2629FD_0013_46E8_8ADE_00CC1266F388_.wvu.FilterData" localSheetId="0" hidden="1">'2020-2022'!$A$7:$S$88</definedName>
    <definedName name="Z_CC0B14FE_FE4E_4AA7_81DD_DEB86EDD2118_.wvu.FilterData" localSheetId="0" hidden="1">'2020-2022'!$A$7:$S$86</definedName>
    <definedName name="Z_CE258E8A_C41F_4032_821F_1F22D30ACEB8_.wvu.FilterData" localSheetId="0" hidden="1">'2020-2022'!$A$7:$S$88</definedName>
    <definedName name="Z_D1DB80C4_E629_4478_B23B_2439C775C479_.wvu.FilterData" localSheetId="0" hidden="1">'2020-2022'!$A$7:$S$86</definedName>
    <definedName name="Z_D31AE9E4_D825_4015_BFDF_AE99C69DD5BD_.wvu.FilterData" localSheetId="0" hidden="1">'2020-2022'!$A$7:$S$86</definedName>
    <definedName name="Z_D42D9651_C0D2_4346_9E1D_375932EB6E07_.wvu.FilterData" localSheetId="0" hidden="1">'2020-2022'!$A$7:$S$86</definedName>
    <definedName name="Z_D712E07D_6B0E_47DA_A335_1332F0CE03DA_.wvu.FilterData" localSheetId="0" hidden="1">'2020-2022'!$A$7:$S$88</definedName>
    <definedName name="Z_D7EB5E5F_F11E_4F31_9C79_68036DAA6684_.wvu.FilterData" localSheetId="0" hidden="1">'2020-2022'!$A$7:$S$88</definedName>
    <definedName name="Z_D965B6A5_43CB_4576_906D_05F1851524BB_.wvu.FilterData" localSheetId="0" hidden="1">'2020-2022'!$A$7:$S$86</definedName>
    <definedName name="Z_DEB19373_437A_4B05_9C1C_722BD698C887_.wvu.FilterData" localSheetId="0" hidden="1">'2020-2022'!$A$7:$S$88</definedName>
    <definedName name="Z_DF619A4D_D07A_4655_AD55_D355C2D695E2_.wvu.FilterData" localSheetId="0" hidden="1">'2020-2022'!$A$7:$S$86</definedName>
    <definedName name="Z_E4958E11_E6A8_4566_8ECC_D9485645E397_.wvu.FilterData" localSheetId="0" hidden="1">'2020-2022'!$A$7:$S$86</definedName>
    <definedName name="Z_E88F357C_8B96_4CED_8AB0_61FBD82B72EC_.wvu.FilterData" localSheetId="0" hidden="1">'2020-2022'!$A$7:$S$88</definedName>
    <definedName name="Z_E97083F0_953A_4BBB_AE5F_5C8EECE95553_.wvu.FilterData" localSheetId="0" hidden="1">'2020-2022'!$A$7:$S$86</definedName>
    <definedName name="Z_E9C101E7_73A4_4D77_BFC9_00481D069531_.wvu.FilterData" localSheetId="0" hidden="1">'2020-2022'!$A$7:$S$88</definedName>
    <definedName name="Z_EC829802_E729_4DB8_91F1_CDA82A6C3240_.wvu.FilterData" localSheetId="0" hidden="1">'2020-2022'!$A$7:$S$86</definedName>
    <definedName name="Z_EC849AC7_6218_4CD5_85F7_2A6CA6C184D4_.wvu.FilterData" localSheetId="0" hidden="1">'2020-2022'!$A$7:$S$86</definedName>
    <definedName name="Z_EEB9C789_7C9F_42B9_AB72_F28612C9DE45_.wvu.FilterData" localSheetId="0" hidden="1">'2020-2022'!$A$7:$S$86</definedName>
    <definedName name="Z_EF814872_1491_4A56_9509_FBD378622643_.wvu.FilterData" localSheetId="0" hidden="1">'2020-2022'!$A$7:$S$86</definedName>
    <definedName name="Z_F3BBE83F_7914_4F70_BCA7_E831ABF280F2_.wvu.FilterData" localSheetId="0" hidden="1">'2020-2022'!$A$7:$S$86</definedName>
    <definedName name="Z_F3BD0846_5350_43E0_A047_E38AD74A38D1_.wvu.FilterData" localSheetId="0" hidden="1">'2020-2022'!$A$7:$S$88</definedName>
    <definedName name="Z_F69F470B_1FA6_4B72_A749_81B698926443_.wvu.FilterData" localSheetId="0" hidden="1">'2020-2022'!$A$7:$S$88</definedName>
    <definedName name="Z_F795B5EC_BAE9_4AA2_BEF5_2879A88BE6A4_.wvu.FilterData" localSheetId="0" hidden="1">'2020-2022'!$A$7:$S$88</definedName>
    <definedName name="Z_F95BD715_A3E2_4069_9DD7_1CB2FF3B9633_.wvu.FilterData" localSheetId="0" hidden="1">'2020-2022'!$A$7:$S$86</definedName>
    <definedName name="Z_FACF99E7_8E1C_4733_8A47_A19034AD29CB_.wvu.FilterData" localSheetId="0" hidden="1">'2020-2022'!$A$7:$S$88</definedName>
    <definedName name="Z_FAD836EA_920A_4F0E_B224_4FB7AAA2CBB8_.wvu.FilterData" localSheetId="0" hidden="1">'2020-2022'!$A$7:$S$88</definedName>
    <definedName name="Z_FB800E5F_B90F_4A3C_8477_80EAC67A269F_.wvu.FilterData" localSheetId="0" hidden="1">'2020-2022'!$A$7:$S$88</definedName>
  </definedNames>
  <calcPr calcId="144525"/>
  <customWorkbookViews>
    <customWorkbookView name="Шелепова Анастасия Михайловна - Личное представление" guid="{588C31BA-C36B-4B9E-AE8B-D926F1C5CA78}" mergeInterval="0" personalView="1" maximized="1" xWindow="-8" yWindow="-8" windowWidth="1936" windowHeight="1056" activeSheetId="1"/>
    <customWorkbookView name="Хорошавина Вероника Евгеньевна - Личное представление" guid="{80B49383-3F91-409A-996F-34ABFA0932ED}" mergeInterval="0" personalView="1" xWindow="2" yWindow="3" windowWidth="1216" windowHeight="1040" activeSheetId="1"/>
    <customWorkbookView name="Аплакова Виктория Николаевна - Личное представление" guid="{9595E341-47B0-4869-BE47-43740FED65BC}" mergeInterval="0" personalView="1" xWindow="31" yWindow="17" windowWidth="1638" windowHeight="1032" activeSheetId="1"/>
    <customWorkbookView name="Andrey Pellinen - Личное представление" guid="{9A943439-F664-43C2-949A-487E1A5DB2A1}" mergeInterval="0" personalView="1" maximized="1" xWindow="-8" yWindow="-8" windowWidth="1936" windowHeight="1066" activeSheetId="1" showComments="commIndAndComment"/>
    <customWorkbookView name="Савосина Ирина Викторовна - Личное представление" guid="{95B45164-2B22-4B3E-9BF2-B5657F4E1DD7}" mergeInterval="0" personalView="1" xWindow="960" windowWidth="960" windowHeight="1040" activeSheetId="2"/>
    <customWorkbookView name="Тимонина Ксения Юрьевна - Личное представление" guid="{CC0B14FE-FE4E-4AA7-81DD-DEB86EDD2118}" mergeInterval="0" personalView="1" maximized="1" xWindow="-8" yWindow="-8" windowWidth="1936" windowHeight="1056" activeSheetId="1"/>
    <customWorkbookView name="Седунова Александра Аркадьевна - Личное представление" guid="{C2BC3CC9-5A33-4838-B0C9-765C41E09E42}" mergeInterval="0" personalView="1" maximized="1" windowWidth="1588" windowHeight="663" activeSheetId="1"/>
    <customWorkbookView name="Корчагина София Александровна - Личное представление" guid="{A299C84D-C097-439E-954D-685D90CA46C9}" mergeInterval="0" personalView="1" maximized="1" xWindow="-9" yWindow="-9" windowWidth="1938" windowHeight="104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9" i="1" l="1"/>
  <c r="C69" i="1" s="1"/>
  <c r="C55" i="1" l="1"/>
  <c r="S86" i="1" l="1"/>
  <c r="R86" i="1"/>
  <c r="Q86" i="1"/>
  <c r="P86" i="1"/>
  <c r="O86" i="1"/>
  <c r="M86" i="1"/>
  <c r="L86" i="1"/>
  <c r="K86" i="1"/>
  <c r="J86" i="1"/>
  <c r="I86" i="1"/>
  <c r="H86" i="1"/>
  <c r="G86" i="1"/>
  <c r="F86" i="1"/>
  <c r="E86" i="1"/>
  <c r="D85" i="1"/>
  <c r="C85" i="1" s="1"/>
  <c r="D84" i="1"/>
  <c r="C84" i="1" s="1"/>
  <c r="D83" i="1"/>
  <c r="C83" i="1" s="1"/>
  <c r="D82" i="1"/>
  <c r="C82" i="1" s="1"/>
  <c r="D81" i="1"/>
  <c r="C81" i="1" s="1"/>
  <c r="D80" i="1"/>
  <c r="C80" i="1" s="1"/>
  <c r="D79" i="1"/>
  <c r="C79" i="1" s="1"/>
  <c r="D78" i="1"/>
  <c r="C78" i="1" s="1"/>
  <c r="D77" i="1"/>
  <c r="C77" i="1" s="1"/>
  <c r="D76" i="1"/>
  <c r="C76" i="1" s="1"/>
  <c r="D70" i="1"/>
  <c r="C70" i="1" s="1"/>
  <c r="D67" i="1"/>
  <c r="C67" i="1" s="1"/>
  <c r="D66" i="1"/>
  <c r="C66" i="1" s="1"/>
  <c r="D65" i="1"/>
  <c r="C65" i="1" s="1"/>
  <c r="D64" i="1"/>
  <c r="C64" i="1" s="1"/>
  <c r="D63" i="1"/>
  <c r="C63" i="1" s="1"/>
  <c r="D62" i="1"/>
  <c r="C62" i="1" s="1"/>
  <c r="D61" i="1"/>
  <c r="S58" i="1"/>
  <c r="R58" i="1"/>
  <c r="Q58" i="1"/>
  <c r="P58" i="1"/>
  <c r="O58" i="1"/>
  <c r="M58" i="1"/>
  <c r="L58" i="1"/>
  <c r="K58" i="1"/>
  <c r="J58" i="1"/>
  <c r="I58" i="1"/>
  <c r="H58" i="1"/>
  <c r="G58" i="1"/>
  <c r="F58" i="1"/>
  <c r="C57" i="1"/>
  <c r="C56" i="1"/>
  <c r="C54" i="1"/>
  <c r="C53" i="1"/>
  <c r="C52" i="1"/>
  <c r="C51" i="1"/>
  <c r="C50" i="1"/>
  <c r="C49" i="1"/>
  <c r="C48" i="1"/>
  <c r="D75" i="1"/>
  <c r="C75" i="1" s="1"/>
  <c r="C47" i="1"/>
  <c r="D74" i="1"/>
  <c r="C74" i="1" s="1"/>
  <c r="D73" i="1"/>
  <c r="C73" i="1" s="1"/>
  <c r="D72" i="1"/>
  <c r="C72" i="1" s="1"/>
  <c r="D71" i="1"/>
  <c r="C71" i="1" s="1"/>
  <c r="C45" i="1"/>
  <c r="D68" i="1"/>
  <c r="C68" i="1" s="1"/>
  <c r="C44" i="1"/>
  <c r="C43" i="1"/>
  <c r="C42" i="1"/>
  <c r="C41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C37" i="1"/>
  <c r="C36" i="1"/>
  <c r="D35" i="1"/>
  <c r="C35" i="1" s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E38" i="1"/>
  <c r="C13" i="1"/>
  <c r="C12" i="1"/>
  <c r="C11" i="1"/>
  <c r="C10" i="1"/>
  <c r="C14" i="1" l="1"/>
  <c r="D38" i="1"/>
  <c r="C38" i="1" s="1"/>
  <c r="D58" i="1"/>
  <c r="C61" i="1"/>
  <c r="D86" i="1"/>
  <c r="C86" i="1" s="1"/>
  <c r="C46" i="1" l="1"/>
  <c r="E58" i="1"/>
  <c r="C58" i="1" l="1"/>
</calcChain>
</file>

<file path=xl/sharedStrings.xml><?xml version="1.0" encoding="utf-8"?>
<sst xmlns="http://schemas.openxmlformats.org/spreadsheetml/2006/main" count="131" uniqueCount="73">
  <si>
    <t>II. Перечень работ по капитальному ремонту общего имущества в многоквартирных домах</t>
  </si>
  <si>
    <t>Адрес МКД</t>
  </si>
  <si>
    <t>Стоимость капитального ремонта ВСЕГО</t>
  </si>
  <si>
    <t>виды, установленные ч.1 ст.166 Жилищного Кодекса РФ</t>
  </si>
  <si>
    <t>ремонт крыши</t>
  </si>
  <si>
    <t>ремонт подвальных помещений</t>
  </si>
  <si>
    <t>ремонт фасада</t>
  </si>
  <si>
    <t>ремонт фасада с утеплением</t>
  </si>
  <si>
    <t>ремонт фундамента</t>
  </si>
  <si>
    <t>электроснабжение</t>
  </si>
  <si>
    <t>теплоснабжение</t>
  </si>
  <si>
    <t>горячее водоснабжение</t>
  </si>
  <si>
    <t>холодное водоснабжение</t>
  </si>
  <si>
    <t>водоотведение</t>
  </si>
  <si>
    <t>газоснабжение</t>
  </si>
  <si>
    <t>руб.</t>
  </si>
  <si>
    <t>ед.</t>
  </si>
  <si>
    <t>тип</t>
  </si>
  <si>
    <t>-</t>
  </si>
  <si>
    <t>2020 год</t>
  </si>
  <si>
    <t>плоская</t>
  </si>
  <si>
    <t>скатная</t>
  </si>
  <si>
    <t>п. Каркатеевы, ул. Центральная, д. 13</t>
  </si>
  <si>
    <t>п. Каркатеевы, ул. Центральная, д. 31</t>
  </si>
  <si>
    <t>п. Каркатеевы, ул. Центральная, д. 32</t>
  </si>
  <si>
    <t>п. Каркатеевы, ул. Центральная, д. 33</t>
  </si>
  <si>
    <t>п. Каркатеевы, ул. Центральная, д. 34</t>
  </si>
  <si>
    <t>п. Куть-Ях, д. 10</t>
  </si>
  <si>
    <t>п. Куть-Ях, д. 11</t>
  </si>
  <si>
    <t>п. Куть-Ях, д. 12</t>
  </si>
  <si>
    <t>п. Куть-Ях, д. 3</t>
  </si>
  <si>
    <t>п. Куть-Ях, д. 9</t>
  </si>
  <si>
    <t>п. Сингапай, ул. Круг Б-3, д. 39</t>
  </si>
  <si>
    <t>п. Сингапай, ул. Круг Б-3, д. 40</t>
  </si>
  <si>
    <t>п. Сингапай, ул. Круг Б-3, д. 43</t>
  </si>
  <si>
    <t>п. Сингапай, ул. Круг Б-4, д. 28</t>
  </si>
  <si>
    <t>п. Сингапай, ул. Круг Б-4, д. 29</t>
  </si>
  <si>
    <t>п. Сингапай, ул. Круг Б-4, д. 32</t>
  </si>
  <si>
    <t>п. Сингапай, ул. Круг Б-4, д. 33</t>
  </si>
  <si>
    <t>п. Сингапай, ул. Круг Б-4, д. 34</t>
  </si>
  <si>
    <t>п. Сингапай, ул. Круг В-1, д. 44</t>
  </si>
  <si>
    <t>пгт. Пойковский, мкр. 1-й, д. 63</t>
  </si>
  <si>
    <t>пгт. Пойковский, мкр. 1-й, д. 64</t>
  </si>
  <si>
    <t>пгт. Пойковский, мкр. 2-й, д. 25</t>
  </si>
  <si>
    <t>пгт. Пойковский, мкр. 2-й, д. 29</t>
  </si>
  <si>
    <t>пгт. Пойковский, мкр. 2-й, д. 8</t>
  </si>
  <si>
    <t>пгт. Пойковский, мкр. 3-й, д. 120</t>
  </si>
  <si>
    <t>пгт. Пойковский, мкр. 3-й, д. 22</t>
  </si>
  <si>
    <t>пгт. Пойковский, мкр. 3-й, д. 4</t>
  </si>
  <si>
    <t>пгт. Пойковский, мкр. 3-й, д. 73</t>
  </si>
  <si>
    <t>2021 год</t>
  </si>
  <si>
    <t>пгт. Пойковский, мкр. 4-й, д. 1</t>
  </si>
  <si>
    <t>пгт. Пойковский, мкр. 4-й, д. 18</t>
  </si>
  <si>
    <t>пгт. Пойковский, мкр. 4-й, д. 2</t>
  </si>
  <si>
    <t>пгт. Пойковский, мкр. 4-й, д. 3</t>
  </si>
  <si>
    <t>пгт. Пойковский, мкр. 6-й, д. 1</t>
  </si>
  <si>
    <t>пгт. Пойковский, мкр. 7-й, д. 1/2</t>
  </si>
  <si>
    <t>пгт. Пойковский, мкр. 7-й, д. 21/22</t>
  </si>
  <si>
    <t>пгт. Пойковский, мкр. Дорожник, д. 4</t>
  </si>
  <si>
    <t>пгт. Пойковский, мкр. Дорожник, д. 6</t>
  </si>
  <si>
    <t>2022 год</t>
  </si>
  <si>
    <t>п. Сингапай, ул. Круг В-1, д. 55*</t>
  </si>
  <si>
    <t>ГОД</t>
  </si>
  <si>
    <t>ремонт внутридомовых инженерных систем</t>
  </si>
  <si>
    <t>Разработка проектной документации</t>
  </si>
  <si>
    <t>Осуществление строительного контроля</t>
  </si>
  <si>
    <t>ремонт, замена, модернизация лифтов, ремонт лифтовых шахт, машинных и блочных помещений</t>
  </si>
  <si>
    <t xml:space="preserve"> Нефтеюганский муниципальный район</t>
  </si>
  <si>
    <t>Нефтеюганский муниципальный район</t>
  </si>
  <si>
    <t>Итого по Нефтеюганскому мун. району</t>
  </si>
  <si>
    <t>пгт. Пойковский, мкр. 7-й, д. 10/11/11а*</t>
  </si>
  <si>
    <t>п. Сингапай, ул. Круг В-1, д. 45</t>
  </si>
  <si>
    <t>пгт. Пойковский, мкр. 4-й, д. 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</si>
</sst>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#\ ###\ ###\ ##0.00"/>
    <numFmt numFmtId="166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6" fontId="1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164" fontId="2" fillId="0" borderId="0" xfId="0" applyNumberFormat="1" applyFont="1" applyFill="1"/>
    <xf numFmtId="2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left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5" fontId="6" fillId="0" borderId="6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1" fontId="7" fillId="0" borderId="7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1" fontId="7" fillId="0" borderId="11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3" xfId="8"/>
    <cellStyle name="Обычный 5" xfId="2"/>
    <cellStyle name="Обычный 6" xfId="3"/>
    <cellStyle name="Обычный 7" xfId="4"/>
    <cellStyle name="Обычный 8" xfId="5"/>
    <cellStyle name="Обычный 9" xfId="6"/>
    <cellStyle name="Финансовый 2" xfId="7"/>
    <cellStyle name="Финансовый 3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9"/>
  <sheetViews>
    <sheetView tabSelected="1" zoomScale="70" zoomScaleNormal="70" workbookViewId="0">
      <pane xSplit="2" ySplit="7" topLeftCell="C56" activePane="bottomRight" state="frozen"/>
      <selection pane="topRight" activeCell="C1" sqref="C1"/>
      <selection pane="bottomLeft" activeCell="A8" sqref="A8"/>
      <selection pane="bottomRight" activeCell="B80" sqref="B80"/>
    </sheetView>
  </sheetViews>
  <sheetFormatPr defaultColWidth="9.140625" defaultRowHeight="15" x14ac:dyDescent="0.25"/>
  <cols>
    <col min="1" max="1" width="9.140625" style="2"/>
    <col min="2" max="2" width="32.42578125" style="2" customWidth="1"/>
    <col min="3" max="3" width="20.140625" style="2" customWidth="1"/>
    <col min="4" max="4" width="15.7109375" style="2" customWidth="1"/>
    <col min="5" max="5" width="15" style="2" customWidth="1"/>
    <col min="6" max="6" width="15.28515625" style="2" customWidth="1"/>
    <col min="7" max="7" width="18.7109375" style="2" customWidth="1"/>
    <col min="8" max="8" width="18.28515625" style="2" bestFit="1" customWidth="1"/>
    <col min="9" max="9" width="19.140625" style="2" bestFit="1" customWidth="1"/>
    <col min="10" max="10" width="16.28515625" style="2" customWidth="1"/>
    <col min="11" max="11" width="15.5703125" style="2" customWidth="1"/>
    <col min="12" max="12" width="10.7109375" style="2" customWidth="1"/>
    <col min="13" max="13" width="17.7109375" style="2" customWidth="1"/>
    <col min="14" max="14" width="11.140625" style="2" customWidth="1"/>
    <col min="15" max="15" width="18.140625" style="2" customWidth="1"/>
    <col min="16" max="16" width="18" style="2" customWidth="1"/>
    <col min="17" max="17" width="19.140625" style="2" customWidth="1"/>
    <col min="18" max="18" width="15.5703125" style="2" customWidth="1"/>
    <col min="19" max="19" width="15" style="2" customWidth="1"/>
    <col min="20" max="20" width="12.42578125" style="2" bestFit="1" customWidth="1"/>
    <col min="21" max="16384" width="9.140625" style="2"/>
  </cols>
  <sheetData>
    <row r="1" spans="1:19" x14ac:dyDescent="0.25">
      <c r="A1" s="1"/>
      <c r="C1" s="3"/>
      <c r="D1" s="3"/>
      <c r="E1" s="3"/>
      <c r="F1" s="4"/>
      <c r="G1" s="4"/>
      <c r="H1" s="4"/>
      <c r="I1" s="4"/>
      <c r="J1" s="4"/>
      <c r="K1" s="4"/>
      <c r="L1" s="5"/>
      <c r="M1" s="4"/>
      <c r="N1" s="4"/>
      <c r="O1" s="6"/>
      <c r="P1" s="6"/>
      <c r="Q1" s="6"/>
      <c r="R1" s="6"/>
      <c r="S1" s="7"/>
    </row>
    <row r="2" spans="1:19" ht="20.25" customHeight="1" x14ac:dyDescent="0.25">
      <c r="A2" s="48" t="s">
        <v>0</v>
      </c>
      <c r="B2" s="48"/>
      <c r="C2" s="49"/>
      <c r="D2" s="48"/>
      <c r="E2" s="48"/>
      <c r="F2" s="48"/>
      <c r="G2" s="48"/>
      <c r="H2" s="48"/>
      <c r="I2" s="48"/>
      <c r="J2" s="48"/>
      <c r="K2" s="48"/>
      <c r="L2" s="50"/>
      <c r="M2" s="48"/>
      <c r="N2" s="50"/>
      <c r="O2" s="51"/>
      <c r="P2" s="51"/>
      <c r="Q2" s="51"/>
      <c r="R2" s="51"/>
      <c r="S2" s="51"/>
    </row>
    <row r="3" spans="1:19" x14ac:dyDescent="0.25">
      <c r="A3" s="52" t="s">
        <v>62</v>
      </c>
      <c r="B3" s="54" t="s">
        <v>1</v>
      </c>
      <c r="C3" s="56" t="s">
        <v>2</v>
      </c>
      <c r="D3" s="58" t="s">
        <v>65</v>
      </c>
      <c r="E3" s="56" t="s">
        <v>64</v>
      </c>
      <c r="F3" s="59" t="s">
        <v>3</v>
      </c>
      <c r="G3" s="60"/>
      <c r="H3" s="60"/>
      <c r="I3" s="60"/>
      <c r="J3" s="60"/>
      <c r="K3" s="60"/>
      <c r="L3" s="61"/>
      <c r="M3" s="60"/>
      <c r="N3" s="61"/>
      <c r="O3" s="62"/>
      <c r="P3" s="62"/>
      <c r="Q3" s="62"/>
      <c r="R3" s="62"/>
      <c r="S3" s="63"/>
    </row>
    <row r="4" spans="1:19" x14ac:dyDescent="0.25">
      <c r="A4" s="52"/>
      <c r="B4" s="54"/>
      <c r="C4" s="56"/>
      <c r="D4" s="56"/>
      <c r="E4" s="56"/>
      <c r="F4" s="64" t="s">
        <v>63</v>
      </c>
      <c r="G4" s="65"/>
      <c r="H4" s="65"/>
      <c r="I4" s="65"/>
      <c r="J4" s="65"/>
      <c r="K4" s="66"/>
      <c r="L4" s="67" t="s">
        <v>66</v>
      </c>
      <c r="M4" s="68"/>
      <c r="N4" s="71" t="s">
        <v>4</v>
      </c>
      <c r="O4" s="72"/>
      <c r="P4" s="42" t="s">
        <v>5</v>
      </c>
      <c r="Q4" s="43" t="s">
        <v>6</v>
      </c>
      <c r="R4" s="43" t="s">
        <v>7</v>
      </c>
      <c r="S4" s="43" t="s">
        <v>8</v>
      </c>
    </row>
    <row r="5" spans="1:19" ht="22.15" customHeight="1" x14ac:dyDescent="0.25">
      <c r="A5" s="52"/>
      <c r="B5" s="54"/>
      <c r="C5" s="57"/>
      <c r="D5" s="57"/>
      <c r="E5" s="57"/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  <c r="L5" s="69"/>
      <c r="M5" s="70"/>
      <c r="N5" s="71"/>
      <c r="O5" s="72"/>
      <c r="P5" s="42"/>
      <c r="Q5" s="44"/>
      <c r="R5" s="44"/>
      <c r="S5" s="44"/>
    </row>
    <row r="6" spans="1:19" x14ac:dyDescent="0.25">
      <c r="A6" s="53"/>
      <c r="B6" s="55"/>
      <c r="C6" s="9" t="s">
        <v>15</v>
      </c>
      <c r="D6" s="9"/>
      <c r="E6" s="9" t="s">
        <v>15</v>
      </c>
      <c r="F6" s="40" t="s">
        <v>15</v>
      </c>
      <c r="G6" s="40" t="s">
        <v>15</v>
      </c>
      <c r="H6" s="40" t="s">
        <v>15</v>
      </c>
      <c r="I6" s="40" t="s">
        <v>15</v>
      </c>
      <c r="J6" s="40" t="s">
        <v>15</v>
      </c>
      <c r="K6" s="40" t="s">
        <v>15</v>
      </c>
      <c r="L6" s="10" t="s">
        <v>16</v>
      </c>
      <c r="M6" s="40" t="s">
        <v>15</v>
      </c>
      <c r="N6" s="40" t="s">
        <v>17</v>
      </c>
      <c r="O6" s="41" t="s">
        <v>15</v>
      </c>
      <c r="P6" s="41" t="s">
        <v>15</v>
      </c>
      <c r="Q6" s="41" t="s">
        <v>15</v>
      </c>
      <c r="R6" s="41" t="s">
        <v>15</v>
      </c>
      <c r="S6" s="41" t="s">
        <v>15</v>
      </c>
    </row>
    <row r="7" spans="1:19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2">
        <v>12</v>
      </c>
      <c r="M7" s="11">
        <v>13</v>
      </c>
      <c r="N7" s="11">
        <v>14</v>
      </c>
      <c r="O7" s="11">
        <v>15</v>
      </c>
      <c r="P7" s="11">
        <v>16</v>
      </c>
      <c r="Q7" s="11">
        <v>17</v>
      </c>
      <c r="R7" s="11">
        <v>18</v>
      </c>
      <c r="S7" s="11">
        <v>19</v>
      </c>
    </row>
    <row r="8" spans="1:19" ht="15.75" x14ac:dyDescent="0.25">
      <c r="A8" s="80" t="s">
        <v>19</v>
      </c>
      <c r="B8" s="81"/>
      <c r="C8" s="82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3"/>
    </row>
    <row r="9" spans="1:19" ht="15.75" x14ac:dyDescent="0.25">
      <c r="A9" s="45" t="s">
        <v>67</v>
      </c>
      <c r="B9" s="46"/>
      <c r="C9" s="47"/>
      <c r="D9" s="15"/>
      <c r="E9" s="32"/>
      <c r="F9" s="32"/>
      <c r="G9" s="32"/>
      <c r="H9" s="32"/>
      <c r="I9" s="32"/>
      <c r="J9" s="32"/>
      <c r="K9" s="32"/>
      <c r="L9" s="12"/>
      <c r="M9" s="32"/>
      <c r="N9" s="33"/>
      <c r="O9" s="32"/>
      <c r="P9" s="32"/>
      <c r="Q9" s="32"/>
      <c r="R9" s="32"/>
      <c r="S9" s="32"/>
    </row>
    <row r="10" spans="1:19" x14ac:dyDescent="0.25">
      <c r="A10" s="16">
        <v>1</v>
      </c>
      <c r="B10" s="17" t="s">
        <v>22</v>
      </c>
      <c r="C10" s="18">
        <f t="shared" ref="C10:C37" si="0">ROUND(SUM(D10+E10+F10+G10+H10+I10+J10+K10+M10+O10+P10+Q10+R10+S10),2)</f>
        <v>38401.800000000003</v>
      </c>
      <c r="D10" s="19"/>
      <c r="E10" s="20">
        <v>38401.800000000003</v>
      </c>
      <c r="F10" s="20"/>
      <c r="G10" s="20"/>
      <c r="H10" s="20"/>
      <c r="I10" s="20"/>
      <c r="J10" s="20"/>
      <c r="K10" s="20"/>
      <c r="L10" s="21"/>
      <c r="M10" s="20"/>
      <c r="N10" s="20"/>
      <c r="O10" s="22"/>
      <c r="P10" s="20"/>
      <c r="Q10" s="20"/>
      <c r="R10" s="20"/>
      <c r="S10" s="20"/>
    </row>
    <row r="11" spans="1:19" x14ac:dyDescent="0.25">
      <c r="A11" s="16">
        <v>2</v>
      </c>
      <c r="B11" s="23" t="s">
        <v>23</v>
      </c>
      <c r="C11" s="18">
        <f t="shared" si="0"/>
        <v>101759.53</v>
      </c>
      <c r="D11" s="24"/>
      <c r="E11" s="25">
        <v>101759.53</v>
      </c>
      <c r="F11" s="25"/>
      <c r="G11" s="25"/>
      <c r="H11" s="25"/>
      <c r="I11" s="25"/>
      <c r="J11" s="25"/>
      <c r="K11" s="25"/>
      <c r="L11" s="26"/>
      <c r="M11" s="25"/>
      <c r="N11" s="25"/>
      <c r="O11" s="27"/>
      <c r="P11" s="25"/>
      <c r="Q11" s="27"/>
      <c r="R11" s="25"/>
      <c r="S11" s="25"/>
    </row>
    <row r="12" spans="1:19" x14ac:dyDescent="0.25">
      <c r="A12" s="16">
        <v>3</v>
      </c>
      <c r="B12" s="23" t="s">
        <v>24</v>
      </c>
      <c r="C12" s="18">
        <f t="shared" si="0"/>
        <v>90625.46</v>
      </c>
      <c r="D12" s="24"/>
      <c r="E12" s="25">
        <v>90625.46</v>
      </c>
      <c r="F12" s="25"/>
      <c r="G12" s="25"/>
      <c r="H12" s="25"/>
      <c r="I12" s="25"/>
      <c r="J12" s="25"/>
      <c r="K12" s="25"/>
      <c r="L12" s="26"/>
      <c r="M12" s="25"/>
      <c r="N12" s="25"/>
      <c r="O12" s="27"/>
      <c r="P12" s="25"/>
      <c r="Q12" s="27"/>
      <c r="R12" s="25"/>
      <c r="S12" s="25"/>
    </row>
    <row r="13" spans="1:19" x14ac:dyDescent="0.25">
      <c r="A13" s="16">
        <v>4</v>
      </c>
      <c r="B13" s="23" t="s">
        <v>25</v>
      </c>
      <c r="C13" s="18">
        <f t="shared" si="0"/>
        <v>103098.47</v>
      </c>
      <c r="D13" s="24"/>
      <c r="E13" s="25">
        <v>103098.47</v>
      </c>
      <c r="F13" s="25"/>
      <c r="G13" s="25"/>
      <c r="H13" s="25"/>
      <c r="I13" s="25"/>
      <c r="J13" s="25"/>
      <c r="K13" s="25"/>
      <c r="L13" s="26"/>
      <c r="M13" s="25"/>
      <c r="N13" s="25"/>
      <c r="O13" s="27"/>
      <c r="P13" s="25"/>
      <c r="Q13" s="27"/>
      <c r="R13" s="25"/>
      <c r="S13" s="25"/>
    </row>
    <row r="14" spans="1:19" x14ac:dyDescent="0.25">
      <c r="A14" s="16">
        <v>5</v>
      </c>
      <c r="B14" s="23" t="s">
        <v>26</v>
      </c>
      <c r="C14" s="18">
        <f t="shared" si="0"/>
        <v>139167.41</v>
      </c>
      <c r="D14" s="24"/>
      <c r="E14" s="25">
        <v>139167.41</v>
      </c>
      <c r="F14" s="25"/>
      <c r="G14" s="25"/>
      <c r="H14" s="25"/>
      <c r="I14" s="25"/>
      <c r="J14" s="25"/>
      <c r="K14" s="25"/>
      <c r="L14" s="26"/>
      <c r="M14" s="25"/>
      <c r="N14" s="25"/>
      <c r="O14" s="27"/>
      <c r="P14" s="25"/>
      <c r="Q14" s="27"/>
      <c r="R14" s="25"/>
      <c r="S14" s="25"/>
    </row>
    <row r="15" spans="1:19" x14ac:dyDescent="0.25">
      <c r="A15" s="16">
        <v>6</v>
      </c>
      <c r="B15" s="23" t="s">
        <v>27</v>
      </c>
      <c r="C15" s="18">
        <f t="shared" si="0"/>
        <v>4978105.7</v>
      </c>
      <c r="D15" s="24">
        <v>83261.3</v>
      </c>
      <c r="E15" s="25"/>
      <c r="F15" s="25"/>
      <c r="G15" s="25">
        <v>1097787.6000000001</v>
      </c>
      <c r="H15" s="25">
        <v>802500</v>
      </c>
      <c r="I15" s="25">
        <v>264470.40000000002</v>
      </c>
      <c r="J15" s="25">
        <v>824652</v>
      </c>
      <c r="K15" s="25"/>
      <c r="L15" s="26"/>
      <c r="M15" s="25"/>
      <c r="N15" s="25"/>
      <c r="O15" s="27"/>
      <c r="P15" s="25"/>
      <c r="Q15" s="27">
        <v>1905434.4</v>
      </c>
      <c r="R15" s="25"/>
      <c r="S15" s="25"/>
    </row>
    <row r="16" spans="1:19" x14ac:dyDescent="0.25">
      <c r="A16" s="16">
        <v>7</v>
      </c>
      <c r="B16" s="23" t="s">
        <v>28</v>
      </c>
      <c r="C16" s="18">
        <f t="shared" si="0"/>
        <v>118329.92</v>
      </c>
      <c r="D16" s="24"/>
      <c r="E16" s="25">
        <v>118329.92</v>
      </c>
      <c r="F16" s="25"/>
      <c r="G16" s="25"/>
      <c r="H16" s="25"/>
      <c r="I16" s="25"/>
      <c r="J16" s="25"/>
      <c r="K16" s="25"/>
      <c r="L16" s="26"/>
      <c r="M16" s="25"/>
      <c r="N16" s="25"/>
      <c r="O16" s="27"/>
      <c r="P16" s="25"/>
      <c r="Q16" s="27"/>
      <c r="R16" s="25"/>
      <c r="S16" s="25"/>
    </row>
    <row r="17" spans="1:19" x14ac:dyDescent="0.25">
      <c r="A17" s="16">
        <v>8</v>
      </c>
      <c r="B17" s="23" t="s">
        <v>29</v>
      </c>
      <c r="C17" s="18">
        <f t="shared" si="0"/>
        <v>117996.44</v>
      </c>
      <c r="D17" s="24"/>
      <c r="E17" s="25">
        <v>117996.44</v>
      </c>
      <c r="F17" s="25"/>
      <c r="G17" s="25"/>
      <c r="H17" s="25"/>
      <c r="I17" s="25"/>
      <c r="J17" s="25"/>
      <c r="K17" s="25"/>
      <c r="L17" s="26"/>
      <c r="M17" s="25"/>
      <c r="N17" s="25"/>
      <c r="O17" s="27"/>
      <c r="P17" s="25"/>
      <c r="Q17" s="27"/>
      <c r="R17" s="25"/>
      <c r="S17" s="25"/>
    </row>
    <row r="18" spans="1:19" x14ac:dyDescent="0.25">
      <c r="A18" s="16">
        <v>9</v>
      </c>
      <c r="B18" s="23" t="s">
        <v>30</v>
      </c>
      <c r="C18" s="18">
        <f t="shared" si="0"/>
        <v>463643.06</v>
      </c>
      <c r="D18" s="24">
        <v>7754.66</v>
      </c>
      <c r="E18" s="25"/>
      <c r="F18" s="25">
        <v>455888.4</v>
      </c>
      <c r="G18" s="25"/>
      <c r="H18" s="25"/>
      <c r="I18" s="25"/>
      <c r="J18" s="25"/>
      <c r="K18" s="25"/>
      <c r="L18" s="26"/>
      <c r="M18" s="25"/>
      <c r="N18" s="25"/>
      <c r="O18" s="27"/>
      <c r="P18" s="25"/>
      <c r="Q18" s="27"/>
      <c r="R18" s="25"/>
      <c r="S18" s="25"/>
    </row>
    <row r="19" spans="1:19" x14ac:dyDescent="0.25">
      <c r="A19" s="16">
        <v>10</v>
      </c>
      <c r="B19" s="23" t="s">
        <v>31</v>
      </c>
      <c r="C19" s="18">
        <f t="shared" si="0"/>
        <v>4465989.09</v>
      </c>
      <c r="D19" s="24">
        <v>74695.89</v>
      </c>
      <c r="E19" s="25"/>
      <c r="F19" s="25"/>
      <c r="G19" s="25">
        <v>992786.8</v>
      </c>
      <c r="H19" s="25">
        <v>630663.19999999995</v>
      </c>
      <c r="I19" s="25">
        <v>201988.8</v>
      </c>
      <c r="J19" s="25">
        <v>682628.4</v>
      </c>
      <c r="K19" s="25"/>
      <c r="L19" s="26"/>
      <c r="M19" s="25"/>
      <c r="N19" s="25"/>
      <c r="O19" s="27"/>
      <c r="P19" s="25"/>
      <c r="Q19" s="27">
        <v>1883226</v>
      </c>
      <c r="R19" s="25"/>
      <c r="S19" s="25"/>
    </row>
    <row r="20" spans="1:19" ht="28.5" customHeight="1" x14ac:dyDescent="0.25">
      <c r="A20" s="16">
        <v>11</v>
      </c>
      <c r="B20" s="23" t="s">
        <v>32</v>
      </c>
      <c r="C20" s="18">
        <f t="shared" si="0"/>
        <v>113512.32000000001</v>
      </c>
      <c r="D20" s="24"/>
      <c r="E20" s="25">
        <v>113512.32000000001</v>
      </c>
      <c r="F20" s="25"/>
      <c r="G20" s="25"/>
      <c r="H20" s="25"/>
      <c r="I20" s="25"/>
      <c r="J20" s="25"/>
      <c r="K20" s="25"/>
      <c r="L20" s="26"/>
      <c r="M20" s="25"/>
      <c r="N20" s="25"/>
      <c r="O20" s="27"/>
      <c r="P20" s="25"/>
      <c r="Q20" s="27"/>
      <c r="R20" s="25"/>
      <c r="S20" s="25"/>
    </row>
    <row r="21" spans="1:19" ht="32.25" customHeight="1" x14ac:dyDescent="0.25">
      <c r="A21" s="16">
        <v>12</v>
      </c>
      <c r="B21" s="23" t="s">
        <v>33</v>
      </c>
      <c r="C21" s="18">
        <f t="shared" si="0"/>
        <v>113452.77</v>
      </c>
      <c r="D21" s="24"/>
      <c r="E21" s="25">
        <v>113452.77</v>
      </c>
      <c r="F21" s="25"/>
      <c r="G21" s="25"/>
      <c r="H21" s="25"/>
      <c r="I21" s="25"/>
      <c r="J21" s="25"/>
      <c r="K21" s="25"/>
      <c r="L21" s="26"/>
      <c r="M21" s="25"/>
      <c r="N21" s="25"/>
      <c r="O21" s="27"/>
      <c r="P21" s="25"/>
      <c r="Q21" s="27"/>
      <c r="R21" s="25"/>
      <c r="S21" s="25"/>
    </row>
    <row r="22" spans="1:19" ht="36" customHeight="1" x14ac:dyDescent="0.25">
      <c r="A22" s="16">
        <v>13</v>
      </c>
      <c r="B22" s="23" t="s">
        <v>34</v>
      </c>
      <c r="C22" s="18">
        <f t="shared" si="0"/>
        <v>115213.48</v>
      </c>
      <c r="D22" s="24"/>
      <c r="E22" s="25">
        <v>115213.48</v>
      </c>
      <c r="F22" s="25"/>
      <c r="G22" s="25"/>
      <c r="H22" s="25"/>
      <c r="I22" s="25"/>
      <c r="J22" s="25"/>
      <c r="K22" s="25"/>
      <c r="L22" s="26"/>
      <c r="M22" s="25"/>
      <c r="N22" s="25"/>
      <c r="O22" s="27"/>
      <c r="P22" s="25"/>
      <c r="Q22" s="27"/>
      <c r="R22" s="25"/>
      <c r="S22" s="25"/>
    </row>
    <row r="23" spans="1:19" ht="28.5" customHeight="1" x14ac:dyDescent="0.25">
      <c r="A23" s="16">
        <v>14</v>
      </c>
      <c r="B23" s="23" t="s">
        <v>35</v>
      </c>
      <c r="C23" s="18">
        <f t="shared" si="0"/>
        <v>115440.85</v>
      </c>
      <c r="D23" s="24"/>
      <c r="E23" s="25">
        <v>115440.85</v>
      </c>
      <c r="F23" s="25"/>
      <c r="G23" s="25"/>
      <c r="H23" s="25"/>
      <c r="I23" s="25"/>
      <c r="J23" s="25"/>
      <c r="K23" s="25"/>
      <c r="L23" s="26"/>
      <c r="M23" s="25"/>
      <c r="N23" s="25"/>
      <c r="O23" s="27"/>
      <c r="P23" s="25"/>
      <c r="Q23" s="27"/>
      <c r="R23" s="25"/>
      <c r="S23" s="25"/>
    </row>
    <row r="24" spans="1:19" ht="32.25" customHeight="1" x14ac:dyDescent="0.25">
      <c r="A24" s="16">
        <v>15</v>
      </c>
      <c r="B24" s="28" t="s">
        <v>36</v>
      </c>
      <c r="C24" s="18">
        <f t="shared" si="0"/>
        <v>2877604.43</v>
      </c>
      <c r="D24" s="24">
        <v>43247.37</v>
      </c>
      <c r="E24" s="25"/>
      <c r="F24" s="25"/>
      <c r="G24" s="25"/>
      <c r="H24" s="25"/>
      <c r="I24" s="25"/>
      <c r="J24" s="25"/>
      <c r="K24" s="25"/>
      <c r="L24" s="26"/>
      <c r="M24" s="25"/>
      <c r="N24" s="25"/>
      <c r="O24" s="27"/>
      <c r="P24" s="25"/>
      <c r="Q24" s="27"/>
      <c r="R24" s="25">
        <v>2834357.06</v>
      </c>
      <c r="S24" s="25"/>
    </row>
    <row r="25" spans="1:19" ht="30" customHeight="1" x14ac:dyDescent="0.25">
      <c r="A25" s="16">
        <v>16</v>
      </c>
      <c r="B25" s="23" t="s">
        <v>37</v>
      </c>
      <c r="C25" s="18">
        <f t="shared" si="0"/>
        <v>99402.05</v>
      </c>
      <c r="D25" s="24"/>
      <c r="E25" s="25">
        <v>99402.05</v>
      </c>
      <c r="F25" s="25"/>
      <c r="G25" s="25"/>
      <c r="H25" s="25"/>
      <c r="I25" s="25"/>
      <c r="J25" s="25"/>
      <c r="K25" s="25"/>
      <c r="L25" s="26"/>
      <c r="M25" s="25"/>
      <c r="N25" s="25"/>
      <c r="O25" s="27"/>
      <c r="P25" s="25"/>
      <c r="Q25" s="27"/>
      <c r="R25" s="25"/>
      <c r="S25" s="25"/>
    </row>
    <row r="26" spans="1:19" ht="22.5" customHeight="1" x14ac:dyDescent="0.25">
      <c r="A26" s="16">
        <v>17</v>
      </c>
      <c r="B26" s="23" t="s">
        <v>38</v>
      </c>
      <c r="C26" s="18">
        <f t="shared" si="0"/>
        <v>606881.81000000006</v>
      </c>
      <c r="D26" s="24">
        <v>10150.4</v>
      </c>
      <c r="E26" s="25"/>
      <c r="F26" s="25">
        <v>437402.64</v>
      </c>
      <c r="G26" s="25"/>
      <c r="H26" s="30">
        <v>72425.350000000006</v>
      </c>
      <c r="I26" s="25">
        <v>86903.42</v>
      </c>
      <c r="J26" s="25"/>
      <c r="K26" s="25"/>
      <c r="L26" s="26"/>
      <c r="M26" s="25"/>
      <c r="N26" s="25"/>
      <c r="O26" s="27"/>
      <c r="P26" s="25"/>
      <c r="Q26" s="27"/>
      <c r="R26" s="25"/>
      <c r="S26" s="25"/>
    </row>
    <row r="27" spans="1:19" ht="26.25" customHeight="1" x14ac:dyDescent="0.25">
      <c r="A27" s="16">
        <v>18</v>
      </c>
      <c r="B27" s="23" t="s">
        <v>39</v>
      </c>
      <c r="C27" s="18">
        <f t="shared" si="0"/>
        <v>3016808.63</v>
      </c>
      <c r="D27" s="24">
        <v>40193.589999999997</v>
      </c>
      <c r="E27" s="25"/>
      <c r="F27" s="25"/>
      <c r="G27" s="25"/>
      <c r="H27" s="25"/>
      <c r="I27" s="25"/>
      <c r="J27" s="25"/>
      <c r="K27" s="25"/>
      <c r="L27" s="26"/>
      <c r="M27" s="25"/>
      <c r="N27" s="25" t="s">
        <v>21</v>
      </c>
      <c r="O27" s="27">
        <v>2976615.04</v>
      </c>
      <c r="P27" s="25"/>
      <c r="Q27" s="27"/>
      <c r="R27" s="25"/>
      <c r="S27" s="25"/>
    </row>
    <row r="28" spans="1:19" ht="33" customHeight="1" x14ac:dyDescent="0.25">
      <c r="A28" s="16">
        <v>19</v>
      </c>
      <c r="B28" s="28" t="s">
        <v>40</v>
      </c>
      <c r="C28" s="18">
        <f t="shared" si="0"/>
        <v>115592.43</v>
      </c>
      <c r="D28" s="24"/>
      <c r="E28" s="25">
        <v>115592.43</v>
      </c>
      <c r="F28" s="29"/>
      <c r="G28" s="25"/>
      <c r="H28" s="29"/>
      <c r="I28" s="29"/>
      <c r="J28" s="29"/>
      <c r="K28" s="25"/>
      <c r="L28" s="26"/>
      <c r="M28" s="25"/>
      <c r="N28" s="25"/>
      <c r="O28" s="27"/>
      <c r="P28" s="25"/>
      <c r="Q28" s="27"/>
      <c r="R28" s="25"/>
      <c r="S28" s="25"/>
    </row>
    <row r="29" spans="1:19" ht="30" customHeight="1" x14ac:dyDescent="0.25">
      <c r="A29" s="16">
        <v>20</v>
      </c>
      <c r="B29" s="23" t="s">
        <v>41</v>
      </c>
      <c r="C29" s="18">
        <f t="shared" si="0"/>
        <v>257424.53</v>
      </c>
      <c r="D29" s="24"/>
      <c r="E29" s="25">
        <v>257424.53</v>
      </c>
      <c r="F29" s="25"/>
      <c r="G29" s="25"/>
      <c r="H29" s="25"/>
      <c r="I29" s="25"/>
      <c r="J29" s="25"/>
      <c r="K29" s="25"/>
      <c r="L29" s="26"/>
      <c r="M29" s="25"/>
      <c r="N29" s="25"/>
      <c r="O29" s="27"/>
      <c r="P29" s="25"/>
      <c r="Q29" s="27"/>
      <c r="R29" s="25"/>
      <c r="S29" s="25"/>
    </row>
    <row r="30" spans="1:19" ht="24.75" customHeight="1" x14ac:dyDescent="0.25">
      <c r="A30" s="16">
        <v>21</v>
      </c>
      <c r="B30" s="23" t="s">
        <v>42</v>
      </c>
      <c r="C30" s="18">
        <f t="shared" si="0"/>
        <v>3058920.56</v>
      </c>
      <c r="D30" s="24">
        <v>40721.39</v>
      </c>
      <c r="E30" s="25"/>
      <c r="F30" s="25"/>
      <c r="G30" s="25"/>
      <c r="H30" s="25"/>
      <c r="I30" s="25"/>
      <c r="J30" s="25"/>
      <c r="K30" s="25"/>
      <c r="L30" s="26"/>
      <c r="M30" s="25"/>
      <c r="N30" s="25" t="s">
        <v>21</v>
      </c>
      <c r="O30" s="27">
        <v>3018199.17</v>
      </c>
      <c r="P30" s="25"/>
      <c r="Q30" s="27"/>
      <c r="R30" s="25"/>
      <c r="S30" s="25"/>
    </row>
    <row r="31" spans="1:19" ht="24.75" customHeight="1" x14ac:dyDescent="0.25">
      <c r="A31" s="16">
        <v>22</v>
      </c>
      <c r="B31" s="23" t="s">
        <v>43</v>
      </c>
      <c r="C31" s="18">
        <f t="shared" si="0"/>
        <v>93879.52</v>
      </c>
      <c r="D31" s="24"/>
      <c r="E31" s="25">
        <v>93879.52</v>
      </c>
      <c r="F31" s="25"/>
      <c r="G31" s="25"/>
      <c r="H31" s="25"/>
      <c r="I31" s="25"/>
      <c r="J31" s="25"/>
      <c r="K31" s="25"/>
      <c r="L31" s="26"/>
      <c r="M31" s="25"/>
      <c r="N31" s="25"/>
      <c r="O31" s="27"/>
      <c r="P31" s="25"/>
      <c r="Q31" s="27"/>
      <c r="R31" s="25"/>
      <c r="S31" s="25"/>
    </row>
    <row r="32" spans="1:19" ht="27" customHeight="1" x14ac:dyDescent="0.25">
      <c r="A32" s="16">
        <v>23</v>
      </c>
      <c r="B32" s="23" t="s">
        <v>44</v>
      </c>
      <c r="C32" s="18">
        <f t="shared" si="0"/>
        <v>157666.68</v>
      </c>
      <c r="D32" s="24"/>
      <c r="E32" s="25">
        <v>157666.68</v>
      </c>
      <c r="F32" s="25"/>
      <c r="G32" s="25"/>
      <c r="H32" s="25"/>
      <c r="I32" s="25"/>
      <c r="J32" s="25"/>
      <c r="K32" s="25"/>
      <c r="L32" s="26"/>
      <c r="M32" s="25"/>
      <c r="N32" s="25"/>
      <c r="O32" s="27"/>
      <c r="P32" s="25"/>
      <c r="Q32" s="27"/>
      <c r="R32" s="25"/>
      <c r="S32" s="25"/>
    </row>
    <row r="33" spans="1:19" ht="33" customHeight="1" x14ac:dyDescent="0.25">
      <c r="A33" s="16">
        <v>24</v>
      </c>
      <c r="B33" s="23" t="s">
        <v>45</v>
      </c>
      <c r="C33" s="18">
        <f t="shared" si="0"/>
        <v>65775.360000000001</v>
      </c>
      <c r="D33" s="24"/>
      <c r="E33" s="25">
        <v>65775.360000000001</v>
      </c>
      <c r="F33" s="25"/>
      <c r="G33" s="25"/>
      <c r="H33" s="25"/>
      <c r="I33" s="25"/>
      <c r="J33" s="25"/>
      <c r="K33" s="25"/>
      <c r="L33" s="26"/>
      <c r="M33" s="25"/>
      <c r="N33" s="25"/>
      <c r="O33" s="27"/>
      <c r="P33" s="25"/>
      <c r="Q33" s="27"/>
      <c r="R33" s="25"/>
      <c r="S33" s="25"/>
    </row>
    <row r="34" spans="1:19" ht="30" customHeight="1" x14ac:dyDescent="0.25">
      <c r="A34" s="16">
        <v>25</v>
      </c>
      <c r="B34" s="23" t="s">
        <v>46</v>
      </c>
      <c r="C34" s="18">
        <f t="shared" si="0"/>
        <v>88063.13</v>
      </c>
      <c r="D34" s="24"/>
      <c r="E34" s="25">
        <v>88063.13</v>
      </c>
      <c r="F34" s="25"/>
      <c r="G34" s="25"/>
      <c r="H34" s="25"/>
      <c r="I34" s="25"/>
      <c r="J34" s="25"/>
      <c r="K34" s="25"/>
      <c r="L34" s="26"/>
      <c r="M34" s="25"/>
      <c r="N34" s="25"/>
      <c r="O34" s="27"/>
      <c r="P34" s="25"/>
      <c r="Q34" s="27"/>
      <c r="R34" s="25"/>
      <c r="S34" s="25"/>
    </row>
    <row r="35" spans="1:19" ht="29.25" customHeight="1" x14ac:dyDescent="0.25">
      <c r="A35" s="16">
        <v>26</v>
      </c>
      <c r="B35" s="23" t="s">
        <v>47</v>
      </c>
      <c r="C35" s="18">
        <f t="shared" si="0"/>
        <v>2954062.08</v>
      </c>
      <c r="D35" s="24">
        <f>ROUND((F35+G35+H35+I35+J35+K35+M35+O35+P35+Q35+R35+S35)*0.0214,2)</f>
        <v>61892.43</v>
      </c>
      <c r="E35" s="25"/>
      <c r="F35" s="25"/>
      <c r="G35" s="25"/>
      <c r="H35" s="25"/>
      <c r="I35" s="25"/>
      <c r="J35" s="25"/>
      <c r="K35" s="25"/>
      <c r="L35" s="26"/>
      <c r="M35" s="25"/>
      <c r="N35" s="25"/>
      <c r="O35" s="27"/>
      <c r="P35" s="25"/>
      <c r="Q35" s="27">
        <v>2892169.65</v>
      </c>
      <c r="R35" s="25"/>
      <c r="S35" s="25"/>
    </row>
    <row r="36" spans="1:19" ht="29.25" customHeight="1" x14ac:dyDescent="0.25">
      <c r="A36" s="16">
        <v>27</v>
      </c>
      <c r="B36" s="23" t="s">
        <v>48</v>
      </c>
      <c r="C36" s="18">
        <f t="shared" si="0"/>
        <v>106529.67</v>
      </c>
      <c r="D36" s="24"/>
      <c r="E36" s="25">
        <v>106529.67</v>
      </c>
      <c r="F36" s="25"/>
      <c r="G36" s="25"/>
      <c r="H36" s="25"/>
      <c r="I36" s="25"/>
      <c r="J36" s="25"/>
      <c r="K36" s="25"/>
      <c r="L36" s="26"/>
      <c r="M36" s="25"/>
      <c r="N36" s="25"/>
      <c r="O36" s="27"/>
      <c r="P36" s="25"/>
      <c r="Q36" s="27"/>
      <c r="R36" s="25"/>
      <c r="S36" s="25"/>
    </row>
    <row r="37" spans="1:19" ht="33" customHeight="1" x14ac:dyDescent="0.25">
      <c r="A37" s="16">
        <v>28</v>
      </c>
      <c r="B37" s="23" t="s">
        <v>49</v>
      </c>
      <c r="C37" s="18">
        <f t="shared" si="0"/>
        <v>86819.69</v>
      </c>
      <c r="D37" s="24"/>
      <c r="E37" s="25">
        <v>86819.69</v>
      </c>
      <c r="F37" s="30"/>
      <c r="G37" s="25"/>
      <c r="H37" s="30"/>
      <c r="I37" s="30"/>
      <c r="J37" s="30"/>
      <c r="K37" s="25"/>
      <c r="L37" s="26"/>
      <c r="M37" s="25"/>
      <c r="N37" s="25"/>
      <c r="O37" s="27"/>
      <c r="P37" s="25"/>
      <c r="Q37" s="27"/>
      <c r="R37" s="25"/>
      <c r="S37" s="25"/>
    </row>
    <row r="38" spans="1:19" x14ac:dyDescent="0.25">
      <c r="A38" s="73" t="s">
        <v>69</v>
      </c>
      <c r="B38" s="73"/>
      <c r="C38" s="13">
        <f>ROUND(SUM(E38+F38+G38+H38+I38+J38+K38+M38+O38+P38+Q38+S38+D38+R38),2)</f>
        <v>24660166.870000001</v>
      </c>
      <c r="D38" s="39">
        <f t="shared" ref="D38:S38" si="1">ROUND(SUM(D10:D37),2)</f>
        <v>361917.03</v>
      </c>
      <c r="E38" s="39">
        <f t="shared" si="1"/>
        <v>2238151.5099999998</v>
      </c>
      <c r="F38" s="39">
        <f t="shared" si="1"/>
        <v>893291.04</v>
      </c>
      <c r="G38" s="39">
        <f t="shared" si="1"/>
        <v>2090574.4</v>
      </c>
      <c r="H38" s="39">
        <f t="shared" si="1"/>
        <v>1505588.55</v>
      </c>
      <c r="I38" s="39">
        <f t="shared" si="1"/>
        <v>553362.62</v>
      </c>
      <c r="J38" s="39">
        <f t="shared" si="1"/>
        <v>1507280.4</v>
      </c>
      <c r="K38" s="39">
        <f t="shared" si="1"/>
        <v>0</v>
      </c>
      <c r="L38" s="39">
        <f t="shared" si="1"/>
        <v>0</v>
      </c>
      <c r="M38" s="39">
        <f t="shared" si="1"/>
        <v>0</v>
      </c>
      <c r="N38" s="39">
        <f t="shared" si="1"/>
        <v>0</v>
      </c>
      <c r="O38" s="39">
        <f t="shared" si="1"/>
        <v>5994814.21</v>
      </c>
      <c r="P38" s="39">
        <f t="shared" si="1"/>
        <v>0</v>
      </c>
      <c r="Q38" s="39">
        <f t="shared" si="1"/>
        <v>6680830.0499999998</v>
      </c>
      <c r="R38" s="39">
        <f t="shared" si="1"/>
        <v>2834357.06</v>
      </c>
      <c r="S38" s="39">
        <f t="shared" si="1"/>
        <v>0</v>
      </c>
    </row>
    <row r="39" spans="1:19" ht="15.75" x14ac:dyDescent="0.25">
      <c r="A39" s="81" t="s">
        <v>50</v>
      </c>
      <c r="B39" s="81"/>
      <c r="C39" s="82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3"/>
    </row>
    <row r="40" spans="1:19" ht="15.75" x14ac:dyDescent="0.25">
      <c r="A40" s="74" t="s">
        <v>68</v>
      </c>
      <c r="B40" s="75"/>
      <c r="C40" s="76"/>
      <c r="D40" s="35"/>
      <c r="E40" s="25"/>
      <c r="F40" s="25"/>
      <c r="G40" s="25"/>
      <c r="H40" s="25"/>
      <c r="I40" s="25"/>
      <c r="J40" s="25"/>
      <c r="K40" s="25"/>
      <c r="L40" s="14"/>
      <c r="M40" s="25"/>
      <c r="N40" s="31"/>
      <c r="O40" s="25"/>
      <c r="P40" s="25"/>
      <c r="Q40" s="25"/>
      <c r="R40" s="25"/>
      <c r="S40" s="25"/>
    </row>
    <row r="41" spans="1:19" x14ac:dyDescent="0.25">
      <c r="A41" s="16">
        <v>1</v>
      </c>
      <c r="B41" s="23" t="s">
        <v>32</v>
      </c>
      <c r="C41" s="37">
        <f t="shared" ref="C41:C58" si="2">ROUND(SUM(D41+E41+F41+G41+H41+I41+J41+K41+M41+O41+P41+Q41+R41+S41),2)</f>
        <v>3532158.98</v>
      </c>
      <c r="D41" s="24">
        <v>22287.68</v>
      </c>
      <c r="E41" s="25"/>
      <c r="F41" s="29"/>
      <c r="G41" s="29"/>
      <c r="H41" s="29"/>
      <c r="I41" s="29"/>
      <c r="J41" s="29"/>
      <c r="K41" s="25"/>
      <c r="L41" s="26"/>
      <c r="M41" s="25"/>
      <c r="N41" s="25" t="s">
        <v>21</v>
      </c>
      <c r="O41" s="30">
        <v>3509871.3</v>
      </c>
      <c r="P41" s="25"/>
      <c r="Q41" s="25"/>
      <c r="R41" s="25"/>
      <c r="S41" s="25"/>
    </row>
    <row r="42" spans="1:19" x14ac:dyDescent="0.25">
      <c r="A42" s="16">
        <v>2</v>
      </c>
      <c r="B42" s="23" t="s">
        <v>33</v>
      </c>
      <c r="C42" s="37">
        <f t="shared" si="2"/>
        <v>3532158.98</v>
      </c>
      <c r="D42" s="24">
        <v>22287.68</v>
      </c>
      <c r="E42" s="25"/>
      <c r="F42" s="29"/>
      <c r="G42" s="29"/>
      <c r="H42" s="29"/>
      <c r="I42" s="29"/>
      <c r="J42" s="29"/>
      <c r="K42" s="25"/>
      <c r="L42" s="26"/>
      <c r="M42" s="25"/>
      <c r="N42" s="25" t="s">
        <v>21</v>
      </c>
      <c r="O42" s="30">
        <v>3509871.3</v>
      </c>
      <c r="P42" s="25"/>
      <c r="Q42" s="25"/>
      <c r="R42" s="25"/>
      <c r="S42" s="25"/>
    </row>
    <row r="43" spans="1:19" x14ac:dyDescent="0.25">
      <c r="A43" s="16">
        <v>3</v>
      </c>
      <c r="B43" s="23" t="s">
        <v>34</v>
      </c>
      <c r="C43" s="37">
        <f t="shared" si="2"/>
        <v>3484506.86</v>
      </c>
      <c r="D43" s="24">
        <v>21987</v>
      </c>
      <c r="E43" s="25"/>
      <c r="F43" s="29"/>
      <c r="G43" s="29"/>
      <c r="H43" s="29"/>
      <c r="I43" s="29"/>
      <c r="J43" s="29"/>
      <c r="K43" s="25"/>
      <c r="L43" s="26"/>
      <c r="M43" s="25"/>
      <c r="N43" s="25" t="s">
        <v>21</v>
      </c>
      <c r="O43" s="30">
        <v>3462519.86</v>
      </c>
      <c r="P43" s="25"/>
      <c r="Q43" s="25"/>
      <c r="R43" s="25"/>
      <c r="S43" s="25"/>
    </row>
    <row r="44" spans="1:19" x14ac:dyDescent="0.25">
      <c r="A44" s="16">
        <v>4</v>
      </c>
      <c r="B44" s="23" t="s">
        <v>35</v>
      </c>
      <c r="C44" s="37">
        <f t="shared" si="2"/>
        <v>3509369.9</v>
      </c>
      <c r="D44" s="24">
        <v>22143.89</v>
      </c>
      <c r="E44" s="25"/>
      <c r="F44" s="29"/>
      <c r="G44" s="29"/>
      <c r="H44" s="29"/>
      <c r="I44" s="29"/>
      <c r="J44" s="29"/>
      <c r="K44" s="25"/>
      <c r="L44" s="26"/>
      <c r="M44" s="25"/>
      <c r="N44" s="25" t="s">
        <v>21</v>
      </c>
      <c r="O44" s="30">
        <v>3487226.01</v>
      </c>
      <c r="P44" s="25"/>
      <c r="Q44" s="25"/>
      <c r="R44" s="25"/>
      <c r="S44" s="25"/>
    </row>
    <row r="45" spans="1:19" x14ac:dyDescent="0.25">
      <c r="A45" s="16">
        <v>5</v>
      </c>
      <c r="B45" s="23" t="s">
        <v>40</v>
      </c>
      <c r="C45" s="37">
        <f t="shared" si="2"/>
        <v>3532158.98</v>
      </c>
      <c r="D45" s="24">
        <v>22287.68</v>
      </c>
      <c r="E45" s="25"/>
      <c r="F45" s="29"/>
      <c r="G45" s="29"/>
      <c r="H45" s="29"/>
      <c r="I45" s="29"/>
      <c r="J45" s="29"/>
      <c r="K45" s="25"/>
      <c r="L45" s="26"/>
      <c r="M45" s="25"/>
      <c r="N45" s="25" t="s">
        <v>21</v>
      </c>
      <c r="O45" s="30">
        <v>3509871.3</v>
      </c>
      <c r="P45" s="25"/>
      <c r="Q45" s="25"/>
      <c r="R45" s="25"/>
      <c r="S45" s="25"/>
    </row>
    <row r="46" spans="1:19" x14ac:dyDescent="0.25">
      <c r="A46" s="16">
        <v>6</v>
      </c>
      <c r="B46" s="23" t="s">
        <v>45</v>
      </c>
      <c r="C46" s="37">
        <f t="shared" si="2"/>
        <v>1061785.93</v>
      </c>
      <c r="D46" s="24">
        <v>6699.8</v>
      </c>
      <c r="E46" s="25"/>
      <c r="F46" s="29"/>
      <c r="G46" s="29">
        <v>591919.11</v>
      </c>
      <c r="H46" s="29">
        <v>298404.99</v>
      </c>
      <c r="I46" s="29">
        <v>164762.03</v>
      </c>
      <c r="J46" s="29"/>
      <c r="K46" s="25"/>
      <c r="L46" s="26"/>
      <c r="M46" s="25"/>
      <c r="N46" s="25"/>
      <c r="O46" s="30"/>
      <c r="P46" s="25"/>
      <c r="Q46" s="25"/>
      <c r="R46" s="25"/>
      <c r="S46" s="25"/>
    </row>
    <row r="47" spans="1:19" x14ac:dyDescent="0.25">
      <c r="A47" s="16">
        <v>7</v>
      </c>
      <c r="B47" s="23" t="s">
        <v>48</v>
      </c>
      <c r="C47" s="37">
        <f t="shared" si="2"/>
        <v>1312208.32</v>
      </c>
      <c r="D47" s="24">
        <v>8279.9500000000007</v>
      </c>
      <c r="E47" s="25"/>
      <c r="F47" s="29"/>
      <c r="G47" s="29">
        <v>929890.54</v>
      </c>
      <c r="H47" s="29">
        <v>219629.78</v>
      </c>
      <c r="I47" s="29">
        <v>154408.04999999999</v>
      </c>
      <c r="J47" s="29"/>
      <c r="K47" s="25"/>
      <c r="L47" s="26"/>
      <c r="M47" s="25"/>
      <c r="N47" s="25"/>
      <c r="O47" s="30"/>
      <c r="P47" s="25"/>
      <c r="Q47" s="25"/>
      <c r="R47" s="25"/>
      <c r="S47" s="25"/>
    </row>
    <row r="48" spans="1:19" x14ac:dyDescent="0.25">
      <c r="A48" s="16">
        <v>8</v>
      </c>
      <c r="B48" s="23" t="s">
        <v>51</v>
      </c>
      <c r="C48" s="37">
        <f t="shared" si="2"/>
        <v>289954.82</v>
      </c>
      <c r="D48" s="24"/>
      <c r="E48" s="25">
        <v>289954.82</v>
      </c>
      <c r="F48" s="29"/>
      <c r="G48" s="29"/>
      <c r="H48" s="29"/>
      <c r="I48" s="29"/>
      <c r="J48" s="29"/>
      <c r="K48" s="25"/>
      <c r="L48" s="26"/>
      <c r="M48" s="25"/>
      <c r="N48" s="25"/>
      <c r="O48" s="30"/>
      <c r="P48" s="25"/>
      <c r="Q48" s="25"/>
      <c r="R48" s="25"/>
      <c r="S48" s="25"/>
    </row>
    <row r="49" spans="1:19" x14ac:dyDescent="0.25">
      <c r="A49" s="16">
        <v>9</v>
      </c>
      <c r="B49" s="23" t="s">
        <v>52</v>
      </c>
      <c r="C49" s="37">
        <f t="shared" si="2"/>
        <v>165307.57</v>
      </c>
      <c r="D49" s="24"/>
      <c r="E49" s="25">
        <v>165307.57</v>
      </c>
      <c r="F49" s="29"/>
      <c r="G49" s="29"/>
      <c r="H49" s="29"/>
      <c r="I49" s="29"/>
      <c r="J49" s="29"/>
      <c r="K49" s="25"/>
      <c r="L49" s="26"/>
      <c r="M49" s="25"/>
      <c r="N49" s="25"/>
      <c r="O49" s="30"/>
      <c r="P49" s="25"/>
      <c r="Q49" s="25"/>
      <c r="R49" s="25"/>
      <c r="S49" s="25"/>
    </row>
    <row r="50" spans="1:19" x14ac:dyDescent="0.25">
      <c r="A50" s="16">
        <v>10</v>
      </c>
      <c r="B50" s="23" t="s">
        <v>53</v>
      </c>
      <c r="C50" s="37">
        <f t="shared" si="2"/>
        <v>292851.75</v>
      </c>
      <c r="D50" s="24"/>
      <c r="E50" s="25">
        <v>292851.75</v>
      </c>
      <c r="F50" s="29"/>
      <c r="G50" s="29"/>
      <c r="H50" s="29"/>
      <c r="I50" s="29"/>
      <c r="J50" s="29"/>
      <c r="K50" s="25"/>
      <c r="L50" s="26"/>
      <c r="M50" s="25"/>
      <c r="N50" s="25"/>
      <c r="O50" s="30"/>
      <c r="P50" s="25"/>
      <c r="Q50" s="25"/>
      <c r="R50" s="25"/>
      <c r="S50" s="25"/>
    </row>
    <row r="51" spans="1:19" x14ac:dyDescent="0.25">
      <c r="A51" s="16">
        <v>11</v>
      </c>
      <c r="B51" s="23" t="s">
        <v>54</v>
      </c>
      <c r="C51" s="37">
        <f t="shared" si="2"/>
        <v>291068.36</v>
      </c>
      <c r="D51" s="24"/>
      <c r="E51" s="25">
        <v>291068.36</v>
      </c>
      <c r="F51" s="29"/>
      <c r="G51" s="29"/>
      <c r="H51" s="29"/>
      <c r="I51" s="29"/>
      <c r="J51" s="29"/>
      <c r="K51" s="25"/>
      <c r="L51" s="26"/>
      <c r="M51" s="25"/>
      <c r="N51" s="25"/>
      <c r="O51" s="30"/>
      <c r="P51" s="25"/>
      <c r="Q51" s="25"/>
      <c r="R51" s="25"/>
      <c r="S51" s="25"/>
    </row>
    <row r="52" spans="1:19" x14ac:dyDescent="0.25">
      <c r="A52" s="16">
        <v>12</v>
      </c>
      <c r="B52" s="23" t="s">
        <v>55</v>
      </c>
      <c r="C52" s="37">
        <f t="shared" si="2"/>
        <v>207252.3</v>
      </c>
      <c r="D52" s="24"/>
      <c r="E52" s="25">
        <v>207252.3</v>
      </c>
      <c r="F52" s="29"/>
      <c r="G52" s="29"/>
      <c r="H52" s="29"/>
      <c r="I52" s="29"/>
      <c r="J52" s="29"/>
      <c r="K52" s="25"/>
      <c r="L52" s="26"/>
      <c r="M52" s="25"/>
      <c r="N52" s="25"/>
      <c r="O52" s="30"/>
      <c r="P52" s="25"/>
      <c r="Q52" s="25"/>
      <c r="R52" s="25"/>
      <c r="S52" s="25"/>
    </row>
    <row r="53" spans="1:19" x14ac:dyDescent="0.25">
      <c r="A53" s="16">
        <v>13</v>
      </c>
      <c r="B53" s="23" t="s">
        <v>56</v>
      </c>
      <c r="C53" s="37">
        <f t="shared" si="2"/>
        <v>278144.18</v>
      </c>
      <c r="D53" s="24"/>
      <c r="E53" s="25">
        <v>278144.18</v>
      </c>
      <c r="F53" s="29"/>
      <c r="G53" s="29"/>
      <c r="H53" s="29"/>
      <c r="I53" s="29"/>
      <c r="J53" s="29"/>
      <c r="K53" s="25"/>
      <c r="L53" s="26"/>
      <c r="M53" s="25"/>
      <c r="N53" s="25"/>
      <c r="O53" s="30"/>
      <c r="P53" s="25"/>
      <c r="Q53" s="25"/>
      <c r="R53" s="25"/>
      <c r="S53" s="25"/>
    </row>
    <row r="54" spans="1:19" x14ac:dyDescent="0.25">
      <c r="A54" s="16">
        <v>14</v>
      </c>
      <c r="B54" s="23" t="s">
        <v>57</v>
      </c>
      <c r="C54" s="37">
        <f t="shared" si="2"/>
        <v>311760.65000000002</v>
      </c>
      <c r="D54" s="24"/>
      <c r="E54" s="25">
        <v>311760.65000000002</v>
      </c>
      <c r="F54" s="29"/>
      <c r="G54" s="29"/>
      <c r="H54" s="29"/>
      <c r="I54" s="29"/>
      <c r="J54" s="29"/>
      <c r="K54" s="25"/>
      <c r="L54" s="26"/>
      <c r="M54" s="25"/>
      <c r="N54" s="25"/>
      <c r="O54" s="30"/>
      <c r="P54" s="25"/>
      <c r="Q54" s="25"/>
      <c r="R54" s="25"/>
      <c r="S54" s="25"/>
    </row>
    <row r="55" spans="1:19" ht="25.5" x14ac:dyDescent="0.25">
      <c r="A55" s="16">
        <v>15</v>
      </c>
      <c r="B55" s="23" t="s">
        <v>70</v>
      </c>
      <c r="C55" s="37">
        <f t="shared" si="2"/>
        <v>682820</v>
      </c>
      <c r="D55" s="24">
        <v>31000</v>
      </c>
      <c r="E55" s="25"/>
      <c r="F55" s="29">
        <v>278320</v>
      </c>
      <c r="G55" s="29"/>
      <c r="H55" s="29"/>
      <c r="I55" s="29"/>
      <c r="J55" s="29"/>
      <c r="K55" s="25"/>
      <c r="L55" s="26"/>
      <c r="M55" s="25"/>
      <c r="N55" s="25"/>
      <c r="O55" s="30"/>
      <c r="P55" s="25"/>
      <c r="Q55" s="25">
        <v>373500</v>
      </c>
      <c r="R55" s="25"/>
      <c r="S55" s="25"/>
    </row>
    <row r="56" spans="1:19" ht="25.5" customHeight="1" x14ac:dyDescent="0.25">
      <c r="A56" s="16">
        <v>16</v>
      </c>
      <c r="B56" s="23" t="s">
        <v>58</v>
      </c>
      <c r="C56" s="37">
        <f t="shared" si="2"/>
        <v>170524.37</v>
      </c>
      <c r="D56" s="24"/>
      <c r="E56" s="25">
        <v>170524.37</v>
      </c>
      <c r="F56" s="29"/>
      <c r="G56" s="29"/>
      <c r="H56" s="29"/>
      <c r="I56" s="29"/>
      <c r="J56" s="29"/>
      <c r="K56" s="25"/>
      <c r="L56" s="26"/>
      <c r="M56" s="25"/>
      <c r="N56" s="25"/>
      <c r="O56" s="30"/>
      <c r="P56" s="25"/>
      <c r="Q56" s="25"/>
      <c r="R56" s="25"/>
      <c r="S56" s="25"/>
    </row>
    <row r="57" spans="1:19" ht="25.15" customHeight="1" x14ac:dyDescent="0.25">
      <c r="A57" s="16">
        <v>17</v>
      </c>
      <c r="B57" s="23" t="s">
        <v>59</v>
      </c>
      <c r="C57" s="37">
        <f t="shared" si="2"/>
        <v>205277.47</v>
      </c>
      <c r="D57" s="24"/>
      <c r="E57" s="25">
        <v>205277.47</v>
      </c>
      <c r="F57" s="29"/>
      <c r="G57" s="29"/>
      <c r="H57" s="29"/>
      <c r="I57" s="29"/>
      <c r="J57" s="29"/>
      <c r="K57" s="25"/>
      <c r="L57" s="26"/>
      <c r="M57" s="25"/>
      <c r="N57" s="25"/>
      <c r="O57" s="30"/>
      <c r="P57" s="25"/>
      <c r="Q57" s="25"/>
      <c r="R57" s="25"/>
      <c r="S57" s="25"/>
    </row>
    <row r="58" spans="1:19" x14ac:dyDescent="0.25">
      <c r="A58" s="73" t="s">
        <v>69</v>
      </c>
      <c r="B58" s="73"/>
      <c r="C58" s="34">
        <f t="shared" si="2"/>
        <v>22859309.420000002</v>
      </c>
      <c r="D58" s="31">
        <f t="shared" ref="D58:M58" si="3">ROUND(SUM(D41:D57),2)</f>
        <v>156973.68</v>
      </c>
      <c r="E58" s="31">
        <f t="shared" si="3"/>
        <v>2212141.4700000002</v>
      </c>
      <c r="F58" s="31">
        <f t="shared" si="3"/>
        <v>278320</v>
      </c>
      <c r="G58" s="31">
        <f t="shared" si="3"/>
        <v>1521809.65</v>
      </c>
      <c r="H58" s="31">
        <f t="shared" si="3"/>
        <v>518034.77</v>
      </c>
      <c r="I58" s="31">
        <f t="shared" si="3"/>
        <v>319170.08</v>
      </c>
      <c r="J58" s="31">
        <f t="shared" si="3"/>
        <v>0</v>
      </c>
      <c r="K58" s="31">
        <f t="shared" si="3"/>
        <v>0</v>
      </c>
      <c r="L58" s="31">
        <f t="shared" si="3"/>
        <v>0</v>
      </c>
      <c r="M58" s="31">
        <f t="shared" si="3"/>
        <v>0</v>
      </c>
      <c r="N58" s="39" t="s">
        <v>18</v>
      </c>
      <c r="O58" s="31">
        <f>ROUND(SUM(O41:O57),2)</f>
        <v>17479359.77</v>
      </c>
      <c r="P58" s="31">
        <f>ROUND(SUM(P41:P57),2)</f>
        <v>0</v>
      </c>
      <c r="Q58" s="31">
        <f>ROUND(SUM(Q41:Q57),2)</f>
        <v>373500</v>
      </c>
      <c r="R58" s="31">
        <f>ROUND(SUM(R41:R57),2)</f>
        <v>0</v>
      </c>
      <c r="S58" s="31">
        <f>ROUND(SUM(S41:S57),2)</f>
        <v>0</v>
      </c>
    </row>
    <row r="59" spans="1:19" ht="15.75" x14ac:dyDescent="0.25">
      <c r="A59" s="80" t="s">
        <v>60</v>
      </c>
      <c r="B59" s="81"/>
      <c r="C59" s="82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3"/>
    </row>
    <row r="60" spans="1:19" ht="15.75" x14ac:dyDescent="0.25">
      <c r="A60" s="77" t="s">
        <v>68</v>
      </c>
      <c r="B60" s="78"/>
      <c r="C60" s="79"/>
      <c r="D60" s="38"/>
      <c r="E60" s="25"/>
      <c r="F60" s="25"/>
      <c r="G60" s="25"/>
      <c r="H60" s="25"/>
      <c r="I60" s="25"/>
      <c r="J60" s="25"/>
      <c r="K60" s="25"/>
      <c r="L60" s="12"/>
      <c r="M60" s="25"/>
      <c r="N60" s="30"/>
      <c r="O60" s="25"/>
      <c r="P60" s="25"/>
      <c r="Q60" s="25"/>
      <c r="R60" s="25"/>
      <c r="S60" s="25"/>
    </row>
    <row r="61" spans="1:19" ht="24.75" customHeight="1" x14ac:dyDescent="0.25">
      <c r="A61" s="16">
        <v>1</v>
      </c>
      <c r="B61" s="23" t="s">
        <v>22</v>
      </c>
      <c r="C61" s="37">
        <f t="shared" ref="C61:C86" si="4">ROUND(SUM(D61+E61+F61+G61+H61+I61+J61+K61+M61+O61+P61+Q61+R61+S61),2)</f>
        <v>1440484.73</v>
      </c>
      <c r="D61" s="24">
        <f t="shared" ref="D61:D85" si="5">ROUND((F61+G61+H61+I61+J61+K61+M61+O61+P61+Q61+R61+S61)*0.0214,2)</f>
        <v>30180.51</v>
      </c>
      <c r="E61" s="25"/>
      <c r="F61" s="29"/>
      <c r="G61" s="29">
        <v>1410304.22</v>
      </c>
      <c r="H61" s="29"/>
      <c r="I61" s="29"/>
      <c r="J61" s="29"/>
      <c r="K61" s="25"/>
      <c r="L61" s="26"/>
      <c r="M61" s="25"/>
      <c r="N61" s="25"/>
      <c r="O61" s="30"/>
      <c r="P61" s="25"/>
      <c r="Q61" s="30"/>
      <c r="R61" s="25"/>
      <c r="S61" s="25"/>
    </row>
    <row r="62" spans="1:19" ht="23.25" customHeight="1" x14ac:dyDescent="0.25">
      <c r="A62" s="16">
        <v>2</v>
      </c>
      <c r="B62" s="23" t="s">
        <v>23</v>
      </c>
      <c r="C62" s="37">
        <f t="shared" si="4"/>
        <v>8498495.8499999996</v>
      </c>
      <c r="D62" s="24">
        <f t="shared" si="5"/>
        <v>178057.38</v>
      </c>
      <c r="E62" s="25"/>
      <c r="F62" s="29"/>
      <c r="G62" s="29">
        <v>4958779.7699999996</v>
      </c>
      <c r="H62" s="29">
        <v>2274122.58</v>
      </c>
      <c r="I62" s="29">
        <v>1087536.1200000001</v>
      </c>
      <c r="J62" s="29"/>
      <c r="K62" s="25"/>
      <c r="L62" s="26"/>
      <c r="M62" s="25"/>
      <c r="N62" s="25"/>
      <c r="O62" s="25"/>
      <c r="P62" s="25"/>
      <c r="Q62" s="30"/>
      <c r="R62" s="25"/>
      <c r="S62" s="25"/>
    </row>
    <row r="63" spans="1:19" ht="17.25" customHeight="1" x14ac:dyDescent="0.25">
      <c r="A63" s="16">
        <v>3</v>
      </c>
      <c r="B63" s="23" t="s">
        <v>24</v>
      </c>
      <c r="C63" s="37">
        <f t="shared" si="4"/>
        <v>8834884.6099999994</v>
      </c>
      <c r="D63" s="24">
        <f t="shared" si="5"/>
        <v>185105.28</v>
      </c>
      <c r="E63" s="25"/>
      <c r="F63" s="29"/>
      <c r="G63" s="29">
        <v>3132939.48</v>
      </c>
      <c r="H63" s="29">
        <v>3732077.28</v>
      </c>
      <c r="I63" s="29">
        <v>1784762.57</v>
      </c>
      <c r="J63" s="29"/>
      <c r="K63" s="25"/>
      <c r="L63" s="26"/>
      <c r="M63" s="25"/>
      <c r="N63" s="25"/>
      <c r="O63" s="25"/>
      <c r="P63" s="25"/>
      <c r="Q63" s="30"/>
      <c r="R63" s="25"/>
      <c r="S63" s="25"/>
    </row>
    <row r="64" spans="1:19" x14ac:dyDescent="0.25">
      <c r="A64" s="16">
        <v>4</v>
      </c>
      <c r="B64" s="23" t="s">
        <v>25</v>
      </c>
      <c r="C64" s="37">
        <f t="shared" si="4"/>
        <v>9583139.7699999996</v>
      </c>
      <c r="D64" s="24">
        <f t="shared" si="5"/>
        <v>200782.45</v>
      </c>
      <c r="E64" s="25"/>
      <c r="F64" s="29"/>
      <c r="G64" s="29">
        <v>5141487.25</v>
      </c>
      <c r="H64" s="29">
        <v>1371947.59</v>
      </c>
      <c r="I64" s="29">
        <v>2868922.48</v>
      </c>
      <c r="J64" s="29"/>
      <c r="K64" s="25"/>
      <c r="L64" s="26"/>
      <c r="M64" s="25"/>
      <c r="N64" s="25"/>
      <c r="O64" s="25"/>
      <c r="P64" s="25"/>
      <c r="Q64" s="30"/>
      <c r="R64" s="25"/>
      <c r="S64" s="25"/>
    </row>
    <row r="65" spans="1:19" x14ac:dyDescent="0.25">
      <c r="A65" s="16">
        <v>5</v>
      </c>
      <c r="B65" s="23" t="s">
        <v>26</v>
      </c>
      <c r="C65" s="37">
        <f t="shared" si="4"/>
        <v>3169333.42</v>
      </c>
      <c r="D65" s="24">
        <f t="shared" si="5"/>
        <v>66402.720000000001</v>
      </c>
      <c r="E65" s="25"/>
      <c r="F65" s="29"/>
      <c r="G65" s="29"/>
      <c r="H65" s="29"/>
      <c r="I65" s="29"/>
      <c r="J65" s="29"/>
      <c r="K65" s="25"/>
      <c r="L65" s="26"/>
      <c r="M65" s="25"/>
      <c r="N65" s="25" t="s">
        <v>21</v>
      </c>
      <c r="O65" s="25">
        <v>3102930.7</v>
      </c>
      <c r="P65" s="25"/>
      <c r="Q65" s="30"/>
      <c r="R65" s="25"/>
      <c r="S65" s="25"/>
    </row>
    <row r="66" spans="1:19" x14ac:dyDescent="0.25">
      <c r="A66" s="16">
        <v>6</v>
      </c>
      <c r="B66" s="23" t="s">
        <v>28</v>
      </c>
      <c r="C66" s="37">
        <f t="shared" si="4"/>
        <v>3051179.55</v>
      </c>
      <c r="D66" s="24">
        <f t="shared" si="5"/>
        <v>63927.199999999997</v>
      </c>
      <c r="E66" s="25"/>
      <c r="F66" s="29"/>
      <c r="G66" s="29"/>
      <c r="H66" s="29"/>
      <c r="I66" s="29"/>
      <c r="J66" s="29"/>
      <c r="K66" s="25"/>
      <c r="L66" s="26"/>
      <c r="M66" s="25"/>
      <c r="N66" s="25" t="s">
        <v>21</v>
      </c>
      <c r="O66" s="25">
        <v>2987252.35</v>
      </c>
      <c r="P66" s="25"/>
      <c r="Q66" s="30"/>
      <c r="R66" s="25"/>
      <c r="S66" s="25"/>
    </row>
    <row r="67" spans="1:19" x14ac:dyDescent="0.25">
      <c r="A67" s="16">
        <v>7</v>
      </c>
      <c r="B67" s="23" t="s">
        <v>29</v>
      </c>
      <c r="C67" s="37">
        <f t="shared" si="4"/>
        <v>3044441.22</v>
      </c>
      <c r="D67" s="24">
        <f t="shared" si="5"/>
        <v>63786.02</v>
      </c>
      <c r="E67" s="25"/>
      <c r="F67" s="29"/>
      <c r="G67" s="29"/>
      <c r="H67" s="29"/>
      <c r="I67" s="29"/>
      <c r="J67" s="29"/>
      <c r="K67" s="25"/>
      <c r="L67" s="26"/>
      <c r="M67" s="25"/>
      <c r="N67" s="25" t="s">
        <v>21</v>
      </c>
      <c r="O67" s="25">
        <v>2980655.1999999997</v>
      </c>
      <c r="P67" s="25"/>
      <c r="Q67" s="30"/>
      <c r="R67" s="25"/>
      <c r="S67" s="25"/>
    </row>
    <row r="68" spans="1:19" x14ac:dyDescent="0.25">
      <c r="A68" s="16">
        <v>8</v>
      </c>
      <c r="B68" s="23" t="s">
        <v>37</v>
      </c>
      <c r="C68" s="37">
        <f>ROUND(SUM(D68+E68+F68+G68+H68+I68+J68+K68+M68+O68+P68+Q68+R68+S68),2)</f>
        <v>2694796.56</v>
      </c>
      <c r="D68" s="24">
        <f>ROUND((F68+G68+H68+I68+J68+K68+M68+O68+P68+Q68+R68+S68)*0.0214,2)</f>
        <v>56460.39</v>
      </c>
      <c r="E68" s="25"/>
      <c r="F68" s="29"/>
      <c r="G68" s="29"/>
      <c r="H68" s="29"/>
      <c r="I68" s="29"/>
      <c r="J68" s="29"/>
      <c r="K68" s="25"/>
      <c r="L68" s="26"/>
      <c r="M68" s="25"/>
      <c r="N68" s="25"/>
      <c r="O68" s="30"/>
      <c r="P68" s="25"/>
      <c r="Q68" s="25"/>
      <c r="R68" s="25">
        <v>2638336.1680000001</v>
      </c>
      <c r="S68" s="25"/>
    </row>
    <row r="69" spans="1:19" x14ac:dyDescent="0.25">
      <c r="A69" s="16">
        <v>9</v>
      </c>
      <c r="B69" s="23" t="s">
        <v>71</v>
      </c>
      <c r="C69" s="37">
        <f t="shared" si="4"/>
        <v>4202475.88</v>
      </c>
      <c r="D69" s="24">
        <f t="shared" si="5"/>
        <v>86389.75</v>
      </c>
      <c r="E69" s="25">
        <v>79182</v>
      </c>
      <c r="F69" s="29"/>
      <c r="G69" s="29">
        <v>2108041.12</v>
      </c>
      <c r="H69" s="29">
        <v>1385466.38</v>
      </c>
      <c r="I69" s="29">
        <v>543396.63</v>
      </c>
      <c r="J69" s="29"/>
      <c r="K69" s="25"/>
      <c r="L69" s="26"/>
      <c r="M69" s="25"/>
      <c r="N69" s="25"/>
      <c r="O69" s="25"/>
      <c r="P69" s="25"/>
      <c r="Q69" s="30"/>
      <c r="R69" s="25"/>
      <c r="S69" s="25"/>
    </row>
    <row r="70" spans="1:19" x14ac:dyDescent="0.25">
      <c r="A70" s="16">
        <v>10</v>
      </c>
      <c r="B70" s="23" t="s">
        <v>61</v>
      </c>
      <c r="C70" s="37">
        <f t="shared" si="4"/>
        <v>3186025.02</v>
      </c>
      <c r="D70" s="24">
        <f t="shared" si="5"/>
        <v>63637.24</v>
      </c>
      <c r="E70" s="25">
        <v>148685.13</v>
      </c>
      <c r="F70" s="29"/>
      <c r="G70" s="29">
        <v>1434493.28</v>
      </c>
      <c r="H70" s="29">
        <v>1041265.66</v>
      </c>
      <c r="I70" s="29">
        <v>497943.71</v>
      </c>
      <c r="J70" s="29"/>
      <c r="K70" s="25"/>
      <c r="L70" s="26"/>
      <c r="M70" s="25"/>
      <c r="N70" s="25"/>
      <c r="O70" s="25"/>
      <c r="P70" s="25"/>
      <c r="Q70" s="30"/>
      <c r="R70" s="25"/>
      <c r="S70" s="25"/>
    </row>
    <row r="71" spans="1:19" x14ac:dyDescent="0.25">
      <c r="A71" s="16">
        <v>11</v>
      </c>
      <c r="B71" s="23" t="s">
        <v>41</v>
      </c>
      <c r="C71" s="37">
        <f>ROUND(SUM(D71+E71+F71+G71+H71+I71+J71+K71+M71+O71+P71+Q71+R71+S71),2)</f>
        <v>5989224.1500000004</v>
      </c>
      <c r="D71" s="24">
        <f>ROUND((F71+G71+H71+I71+J71+K71+M71+O71+P71+Q71+R71+S71)*0.0214,2)</f>
        <v>125484.04</v>
      </c>
      <c r="E71" s="25"/>
      <c r="F71" s="29"/>
      <c r="G71" s="29"/>
      <c r="H71" s="29"/>
      <c r="I71" s="29"/>
      <c r="J71" s="29"/>
      <c r="K71" s="25"/>
      <c r="L71" s="26"/>
      <c r="M71" s="25"/>
      <c r="N71" s="25" t="s">
        <v>21</v>
      </c>
      <c r="O71" s="30">
        <v>2346386.35</v>
      </c>
      <c r="P71" s="25"/>
      <c r="Q71" s="25"/>
      <c r="R71" s="25">
        <v>3517353.76</v>
      </c>
      <c r="S71" s="25"/>
    </row>
    <row r="72" spans="1:19" x14ac:dyDescent="0.25">
      <c r="A72" s="16">
        <v>12</v>
      </c>
      <c r="B72" s="23" t="s">
        <v>43</v>
      </c>
      <c r="C72" s="37">
        <f>ROUND(SUM(D72+E72+F72+G72+H72+I72+J72+K72+M72+O72+P72+Q72+R72+S72),2)</f>
        <v>2452974.7999999998</v>
      </c>
      <c r="D72" s="24">
        <f>ROUND((F72+G72+H72+I72+J72+K72+M72+O72+P72+Q72+R72+S72)*0.0214,2)</f>
        <v>51393.83</v>
      </c>
      <c r="E72" s="25"/>
      <c r="F72" s="29"/>
      <c r="G72" s="29"/>
      <c r="H72" s="29"/>
      <c r="I72" s="29"/>
      <c r="J72" s="29"/>
      <c r="K72" s="25"/>
      <c r="L72" s="26"/>
      <c r="M72" s="25"/>
      <c r="N72" s="25"/>
      <c r="O72" s="30"/>
      <c r="P72" s="25"/>
      <c r="Q72" s="25"/>
      <c r="R72" s="25">
        <v>2401580.9700000002</v>
      </c>
      <c r="S72" s="25"/>
    </row>
    <row r="73" spans="1:19" x14ac:dyDescent="0.25">
      <c r="A73" s="16">
        <v>13</v>
      </c>
      <c r="B73" s="23" t="s">
        <v>44</v>
      </c>
      <c r="C73" s="37">
        <f>ROUND(SUM(D73+E73+F73+G73+H73+I73+J73+K73+M73+O73+P73+Q73+R73+S73),2)</f>
        <v>3586395.4</v>
      </c>
      <c r="D73" s="24">
        <f>ROUND((F73+G73+H73+I73+J73+K73+M73+O73+P73+Q73+R73+S73)*0.0214,2)</f>
        <v>75140.850000000006</v>
      </c>
      <c r="E73" s="25"/>
      <c r="F73" s="29"/>
      <c r="G73" s="29"/>
      <c r="H73" s="29"/>
      <c r="I73" s="29"/>
      <c r="J73" s="29"/>
      <c r="K73" s="25"/>
      <c r="L73" s="26"/>
      <c r="M73" s="25"/>
      <c r="N73" s="25" t="s">
        <v>21</v>
      </c>
      <c r="O73" s="30">
        <v>3511254.5500000003</v>
      </c>
      <c r="P73" s="25"/>
      <c r="Q73" s="25"/>
      <c r="R73" s="25"/>
      <c r="S73" s="25"/>
    </row>
    <row r="74" spans="1:19" x14ac:dyDescent="0.25">
      <c r="A74" s="16">
        <v>14</v>
      </c>
      <c r="B74" s="23" t="s">
        <v>46</v>
      </c>
      <c r="C74" s="37">
        <f>ROUND(SUM(D74+E74+F74+G74+H74+I74+J74+K74+M74+O74+P74+Q74+R74+S74),2)</f>
        <v>2437547.66</v>
      </c>
      <c r="D74" s="24">
        <f>ROUND((F74+G74+H74+I74+J74+K74+M74+O74+P74+Q74+R74+S74)*0.0214,2)</f>
        <v>51070.61</v>
      </c>
      <c r="E74" s="25"/>
      <c r="F74" s="29"/>
      <c r="G74" s="29">
        <v>1151219.77</v>
      </c>
      <c r="H74" s="29">
        <v>835643.94</v>
      </c>
      <c r="I74" s="29">
        <v>399613.34</v>
      </c>
      <c r="J74" s="29"/>
      <c r="K74" s="25"/>
      <c r="L74" s="26"/>
      <c r="M74" s="25"/>
      <c r="N74" s="25"/>
      <c r="O74" s="30"/>
      <c r="P74" s="25"/>
      <c r="Q74" s="25"/>
      <c r="R74" s="25"/>
      <c r="S74" s="25"/>
    </row>
    <row r="75" spans="1:19" x14ac:dyDescent="0.25">
      <c r="A75" s="16">
        <v>15</v>
      </c>
      <c r="B75" s="23" t="s">
        <v>49</v>
      </c>
      <c r="C75" s="37">
        <f>ROUND(SUM(D75+E75+F75+G75+H75+I75+J75+K75+M75+O75+P75+Q75+R75+S75),2)</f>
        <v>2858130.74</v>
      </c>
      <c r="D75" s="24">
        <f>ROUND((F75+G75+H75+I75+J75+K75+M75+O75+P75+Q75+R75+S75)*0.0214,2)</f>
        <v>59882.51</v>
      </c>
      <c r="E75" s="25"/>
      <c r="F75" s="29"/>
      <c r="G75" s="29"/>
      <c r="H75" s="29"/>
      <c r="I75" s="29"/>
      <c r="J75" s="29"/>
      <c r="K75" s="25"/>
      <c r="L75" s="26"/>
      <c r="M75" s="25"/>
      <c r="N75" s="25"/>
      <c r="O75" s="30"/>
      <c r="P75" s="25"/>
      <c r="Q75" s="25"/>
      <c r="R75" s="25">
        <v>2798248.23</v>
      </c>
      <c r="S75" s="25"/>
    </row>
    <row r="76" spans="1:19" x14ac:dyDescent="0.25">
      <c r="A76" s="16">
        <v>16</v>
      </c>
      <c r="B76" s="23" t="s">
        <v>51</v>
      </c>
      <c r="C76" s="37">
        <f t="shared" si="4"/>
        <v>19277342.870000001</v>
      </c>
      <c r="D76" s="24">
        <f t="shared" si="5"/>
        <v>403891.85</v>
      </c>
      <c r="E76" s="25"/>
      <c r="F76" s="29"/>
      <c r="G76" s="29">
        <v>9104420.2599999998</v>
      </c>
      <c r="H76" s="29">
        <v>6608689.1299999999</v>
      </c>
      <c r="I76" s="29">
        <v>3160341.63</v>
      </c>
      <c r="J76" s="29"/>
      <c r="K76" s="25"/>
      <c r="L76" s="26"/>
      <c r="M76" s="25"/>
      <c r="N76" s="25"/>
      <c r="O76" s="25"/>
      <c r="P76" s="25"/>
      <c r="Q76" s="30"/>
      <c r="R76" s="25"/>
      <c r="S76" s="25"/>
    </row>
    <row r="77" spans="1:19" x14ac:dyDescent="0.25">
      <c r="A77" s="16">
        <v>17</v>
      </c>
      <c r="B77" s="23" t="s">
        <v>52</v>
      </c>
      <c r="C77" s="37">
        <f t="shared" si="4"/>
        <v>5358783.87</v>
      </c>
      <c r="D77" s="24">
        <f t="shared" si="5"/>
        <v>112275.28</v>
      </c>
      <c r="E77" s="25"/>
      <c r="F77" s="29"/>
      <c r="G77" s="29"/>
      <c r="H77" s="29">
        <v>3549230.74</v>
      </c>
      <c r="I77" s="29">
        <v>1697277.85</v>
      </c>
      <c r="J77" s="29"/>
      <c r="K77" s="25"/>
      <c r="L77" s="26"/>
      <c r="M77" s="25"/>
      <c r="N77" s="25"/>
      <c r="O77" s="25"/>
      <c r="P77" s="25"/>
      <c r="Q77" s="30"/>
      <c r="R77" s="25"/>
      <c r="S77" s="25"/>
    </row>
    <row r="78" spans="1:19" x14ac:dyDescent="0.25">
      <c r="A78" s="16">
        <v>18</v>
      </c>
      <c r="B78" s="23" t="s">
        <v>53</v>
      </c>
      <c r="C78" s="37">
        <f t="shared" si="4"/>
        <v>19734671.899999999</v>
      </c>
      <c r="D78" s="24">
        <f t="shared" si="5"/>
        <v>413473.64</v>
      </c>
      <c r="E78" s="25"/>
      <c r="F78" s="29"/>
      <c r="G78" s="29">
        <v>9320410.3900000006</v>
      </c>
      <c r="H78" s="29">
        <v>6765471.3899999997</v>
      </c>
      <c r="I78" s="29">
        <v>3235316.48</v>
      </c>
      <c r="J78" s="29"/>
      <c r="K78" s="25"/>
      <c r="L78" s="26"/>
      <c r="M78" s="25"/>
      <c r="N78" s="25"/>
      <c r="O78" s="25"/>
      <c r="P78" s="25"/>
      <c r="Q78" s="30"/>
      <c r="R78" s="25"/>
      <c r="S78" s="25"/>
    </row>
    <row r="79" spans="1:19" x14ac:dyDescent="0.25">
      <c r="A79" s="16">
        <v>19</v>
      </c>
      <c r="B79" s="23" t="s">
        <v>54</v>
      </c>
      <c r="C79" s="37">
        <f t="shared" si="4"/>
        <v>20475721.75</v>
      </c>
      <c r="D79" s="24">
        <f t="shared" si="5"/>
        <v>428999.85</v>
      </c>
      <c r="E79" s="25"/>
      <c r="F79" s="29"/>
      <c r="G79" s="29">
        <v>9670397.9000000004</v>
      </c>
      <c r="H79" s="29">
        <v>7019519.2699999996</v>
      </c>
      <c r="I79" s="29">
        <v>3356804.73</v>
      </c>
      <c r="J79" s="29"/>
      <c r="K79" s="25"/>
      <c r="L79" s="26"/>
      <c r="M79" s="25"/>
      <c r="N79" s="25"/>
      <c r="O79" s="25"/>
      <c r="P79" s="25"/>
      <c r="Q79" s="30"/>
      <c r="R79" s="25"/>
      <c r="S79" s="25"/>
    </row>
    <row r="80" spans="1:19" x14ac:dyDescent="0.25">
      <c r="A80" s="16">
        <v>20</v>
      </c>
      <c r="B80" s="23" t="s">
        <v>72</v>
      </c>
      <c r="C80" s="37">
        <f t="shared" si="4"/>
        <v>37590250.829999998</v>
      </c>
      <c r="D80" s="24">
        <f t="shared" si="5"/>
        <v>750822.63</v>
      </c>
      <c r="E80" s="25">
        <v>1754258.49</v>
      </c>
      <c r="F80" s="29"/>
      <c r="G80" s="29">
        <v>9329900.2899999991</v>
      </c>
      <c r="H80" s="29">
        <v>6772359.8899999997</v>
      </c>
      <c r="I80" s="29">
        <v>3238610.63</v>
      </c>
      <c r="J80" s="29">
        <v>3873276.66</v>
      </c>
      <c r="K80" s="25"/>
      <c r="L80" s="26"/>
      <c r="M80" s="25"/>
      <c r="N80" s="25" t="s">
        <v>20</v>
      </c>
      <c r="O80" s="25">
        <v>11871022.24</v>
      </c>
      <c r="P80" s="25"/>
      <c r="Q80" s="30"/>
      <c r="R80" s="25"/>
      <c r="S80" s="25"/>
    </row>
    <row r="81" spans="1:19" x14ac:dyDescent="0.25">
      <c r="A81" s="16">
        <v>21</v>
      </c>
      <c r="B81" s="23" t="s">
        <v>55</v>
      </c>
      <c r="C81" s="37">
        <f t="shared" si="4"/>
        <v>6012079.46</v>
      </c>
      <c r="D81" s="24">
        <f t="shared" si="5"/>
        <v>125962.89</v>
      </c>
      <c r="E81" s="25"/>
      <c r="F81" s="29"/>
      <c r="G81" s="29"/>
      <c r="H81" s="29"/>
      <c r="I81" s="29"/>
      <c r="J81" s="29"/>
      <c r="K81" s="25"/>
      <c r="L81" s="26"/>
      <c r="M81" s="25"/>
      <c r="N81" s="25"/>
      <c r="O81" s="25"/>
      <c r="P81" s="25"/>
      <c r="Q81" s="30"/>
      <c r="R81" s="25">
        <v>5886116.5700000003</v>
      </c>
      <c r="S81" s="25"/>
    </row>
    <row r="82" spans="1:19" x14ac:dyDescent="0.25">
      <c r="A82" s="16">
        <v>22</v>
      </c>
      <c r="B82" s="23" t="s">
        <v>56</v>
      </c>
      <c r="C82" s="37">
        <f t="shared" si="4"/>
        <v>5805128.0300000003</v>
      </c>
      <c r="D82" s="24">
        <f t="shared" si="5"/>
        <v>121626.92</v>
      </c>
      <c r="E82" s="25"/>
      <c r="F82" s="29"/>
      <c r="G82" s="29"/>
      <c r="H82" s="29"/>
      <c r="I82" s="29"/>
      <c r="J82" s="29"/>
      <c r="K82" s="25"/>
      <c r="L82" s="26"/>
      <c r="M82" s="25"/>
      <c r="N82" s="25"/>
      <c r="O82" s="25"/>
      <c r="P82" s="25"/>
      <c r="Q82" s="30"/>
      <c r="R82" s="29">
        <v>5683501.1100000003</v>
      </c>
      <c r="S82" s="25"/>
    </row>
    <row r="83" spans="1:19" x14ac:dyDescent="0.25">
      <c r="A83" s="16">
        <v>23</v>
      </c>
      <c r="B83" s="23" t="s">
        <v>57</v>
      </c>
      <c r="C83" s="37">
        <f t="shared" si="4"/>
        <v>4627208.58</v>
      </c>
      <c r="D83" s="24">
        <f t="shared" si="5"/>
        <v>96947.59</v>
      </c>
      <c r="E83" s="25"/>
      <c r="F83" s="29"/>
      <c r="G83" s="29"/>
      <c r="H83" s="29"/>
      <c r="I83" s="29"/>
      <c r="J83" s="29"/>
      <c r="K83" s="25"/>
      <c r="L83" s="26"/>
      <c r="M83" s="25"/>
      <c r="N83" s="25" t="s">
        <v>21</v>
      </c>
      <c r="O83" s="25">
        <v>4530260.99</v>
      </c>
      <c r="P83" s="25"/>
      <c r="Q83" s="30"/>
      <c r="R83" s="25"/>
      <c r="S83" s="25"/>
    </row>
    <row r="84" spans="1:19" ht="27.75" customHeight="1" x14ac:dyDescent="0.25">
      <c r="A84" s="16">
        <v>24</v>
      </c>
      <c r="B84" s="23" t="s">
        <v>58</v>
      </c>
      <c r="C84" s="37">
        <f t="shared" si="4"/>
        <v>1907581.7</v>
      </c>
      <c r="D84" s="24">
        <f t="shared" si="5"/>
        <v>39966.959999999999</v>
      </c>
      <c r="E84" s="25"/>
      <c r="F84" s="29"/>
      <c r="G84" s="29"/>
      <c r="H84" s="29"/>
      <c r="I84" s="29"/>
      <c r="J84" s="29"/>
      <c r="K84" s="25"/>
      <c r="L84" s="26"/>
      <c r="M84" s="25"/>
      <c r="N84" s="25"/>
      <c r="O84" s="25"/>
      <c r="P84" s="25"/>
      <c r="Q84" s="30"/>
      <c r="R84" s="25">
        <v>1867614.74</v>
      </c>
      <c r="S84" s="25"/>
    </row>
    <row r="85" spans="1:19" ht="23.25" customHeight="1" x14ac:dyDescent="0.25">
      <c r="A85" s="16">
        <v>25</v>
      </c>
      <c r="B85" s="23" t="s">
        <v>59</v>
      </c>
      <c r="C85" s="37">
        <f t="shared" si="4"/>
        <v>4333933.93</v>
      </c>
      <c r="D85" s="24">
        <f t="shared" si="5"/>
        <v>90803</v>
      </c>
      <c r="E85" s="25"/>
      <c r="F85" s="29"/>
      <c r="G85" s="29"/>
      <c r="H85" s="29"/>
      <c r="I85" s="29"/>
      <c r="J85" s="29"/>
      <c r="K85" s="25"/>
      <c r="L85" s="26"/>
      <c r="M85" s="25"/>
      <c r="N85" s="25"/>
      <c r="O85" s="25"/>
      <c r="P85" s="25"/>
      <c r="Q85" s="30"/>
      <c r="R85" s="25">
        <v>4243130.93</v>
      </c>
      <c r="S85" s="25"/>
    </row>
    <row r="86" spans="1:19" x14ac:dyDescent="0.25">
      <c r="A86" s="73" t="s">
        <v>69</v>
      </c>
      <c r="B86" s="73"/>
      <c r="C86" s="34">
        <f t="shared" si="4"/>
        <v>190152232.28</v>
      </c>
      <c r="D86" s="31">
        <f t="shared" ref="D86:M86" si="6">ROUND(SUM(D61:D85),2)</f>
        <v>3942471.39</v>
      </c>
      <c r="E86" s="31">
        <f t="shared" si="6"/>
        <v>1982125.62</v>
      </c>
      <c r="F86" s="31">
        <f t="shared" si="6"/>
        <v>0</v>
      </c>
      <c r="G86" s="31">
        <f t="shared" si="6"/>
        <v>56762393.729999997</v>
      </c>
      <c r="H86" s="31">
        <f t="shared" si="6"/>
        <v>41355793.850000001</v>
      </c>
      <c r="I86" s="31">
        <f t="shared" si="6"/>
        <v>21870526.170000002</v>
      </c>
      <c r="J86" s="31">
        <f t="shared" si="6"/>
        <v>3873276.66</v>
      </c>
      <c r="K86" s="31">
        <f t="shared" si="6"/>
        <v>0</v>
      </c>
      <c r="L86" s="31">
        <f t="shared" si="6"/>
        <v>0</v>
      </c>
      <c r="M86" s="31">
        <f t="shared" si="6"/>
        <v>0</v>
      </c>
      <c r="N86" s="39" t="s">
        <v>18</v>
      </c>
      <c r="O86" s="31">
        <f>ROUND(SUM(O61:O85),2)</f>
        <v>31329762.379999999</v>
      </c>
      <c r="P86" s="31">
        <f>ROUND(SUM(P61:P85),2)</f>
        <v>0</v>
      </c>
      <c r="Q86" s="31">
        <f>ROUND(SUM(Q61:Q85),2)</f>
        <v>0</v>
      </c>
      <c r="R86" s="31">
        <f>ROUND(SUM(R61:R85),2)</f>
        <v>29035882.48</v>
      </c>
      <c r="S86" s="31">
        <f>ROUND(SUM(S61:S85),2)</f>
        <v>0</v>
      </c>
    </row>
    <row r="89" spans="1:19" x14ac:dyDescent="0.25">
      <c r="C89" s="36"/>
    </row>
  </sheetData>
  <autoFilter ref="A7:S87"/>
  <sortState ref="B2081:T2101">
    <sortCondition ref="B2081"/>
  </sortState>
  <customSheetViews>
    <customSheetView guid="{588C31BA-C36B-4B9E-AE8B-D926F1C5CA78}" scale="80" showAutoFilter="1">
      <pane ySplit="10" topLeftCell="A1468" activePane="bottomLeft" state="frozen"/>
      <selection pane="bottomLeft" activeCell="E1488" sqref="E1488"/>
      <pageMargins left="0.7" right="0.7" top="0.75" bottom="0.75" header="0.3" footer="0.3"/>
      <pageSetup paperSize="9" orientation="portrait" r:id="rId1"/>
      <autoFilter ref="A7:S2103"/>
    </customSheetView>
    <customSheetView guid="{80B49383-3F91-409A-996F-34ABFA0932ED}" scale="80" showPageBreaks="1" fitToPage="1" printArea="1" showAutoFilter="1">
      <pane xSplit="2" ySplit="7" topLeftCell="J2016" activePane="bottomRight" state="frozen"/>
      <selection pane="bottomRight" activeCell="R2029" sqref="R2029"/>
      <pageMargins left="0.23622047244094491" right="0.23622047244094491" top="0.74803149606299213" bottom="0.74803149606299213" header="0.31496062992125984" footer="0.31496062992125984"/>
      <pageSetup paperSize="9" scale="44" fitToHeight="0" orientation="landscape" r:id="rId2"/>
      <autoFilter ref="A7:S2098"/>
    </customSheetView>
    <customSheetView guid="{9595E341-47B0-4869-BE47-43740FED65BC}" scale="80" showPageBreaks="1" filter="1" showAutoFilter="1">
      <selection activeCell="H1389" sqref="H1389"/>
      <pageMargins left="0.7" right="0.7" top="0.75" bottom="0.75" header="0.3" footer="0.3"/>
      <pageSetup paperSize="9" orientation="portrait" r:id="rId3"/>
      <autoFilter ref="A7:S2078">
        <filterColumn colId="1">
          <filters>
            <filter val="пгт. Белый Яр, мкр. 1-й, д. 7"/>
            <filter val="пгт. Белый Яр, ул. Ермака, д. 2"/>
            <filter val="пгт. Белый Яр, ул. Есенина, д. 37"/>
            <filter val="пгт. Белый Яр, ул. Кушникова, д. 66"/>
            <filter val="пгт. Белый Яр, ул. Лесная, д. 25"/>
            <filter val="пгт. Белый Яр, ул. Островского, д. 19"/>
            <filter val="пгт. Белый Яр, ул. Фадеева, д. 14/1"/>
            <filter val="пгт. Белый Яр, ул. Фадеева, д. 18"/>
            <filter val="пгт. Белый Яр, ул. Фадеева, д. 19"/>
            <filter val="пгт. Белый Яр, ул. Фадеева, д. 2"/>
            <filter val="пгт. Белый Яр, ул. Шукшина, д. 11"/>
            <filter val="пгт. Белый Яр, ул. Шукшина, д. 14"/>
            <filter val="пгт. Белый Яр, ул. Шукшина, д. 16"/>
            <filter val="пгт. Белый Яр, ул. Шукшина, д. 16А"/>
            <filter val="пгт. Белый Яр, ул. Шукшина, д. 17"/>
            <filter val="пгт. Белый Яр, ул. Шукшина, д. 19"/>
          </filters>
        </filterColumn>
      </autoFilter>
    </customSheetView>
    <customSheetView guid="{9A943439-F664-43C2-949A-487E1A5DB2A1}" scale="80" fitToPage="1" showAutoFilter="1">
      <pane ySplit="10" topLeftCell="A843" activePane="bottomLeft" state="frozen"/>
      <selection pane="bottomLeft" activeCell="L868" sqref="L868"/>
      <pageMargins left="0.7" right="0.7" top="0.75" bottom="0.75" header="0.3" footer="0.3"/>
      <pageSetup paperSize="9" scale="41" fitToHeight="0" orientation="landscape" r:id="rId4"/>
      <autoFilter ref="A7:S2070"/>
    </customSheetView>
    <customSheetView guid="{95B45164-2B22-4B3E-9BF2-B5657F4E1DD7}" scale="60" showAutoFilter="1">
      <pane ySplit="7" topLeftCell="A8" activePane="bottomLeft" state="frozen"/>
      <selection pane="bottomLeft" activeCell="C19" sqref="C19"/>
      <pageMargins left="0.7" right="0.7" top="0.75" bottom="0.75" header="0.3" footer="0.3"/>
      <autoFilter ref="A7:S2057"/>
    </customSheetView>
    <customSheetView guid="{CC0B14FE-FE4E-4AA7-81DD-DEB86EDD2118}" scale="70" fitToPage="1" showAutoFilter="1">
      <pane xSplit="2" ySplit="7" topLeftCell="C8" activePane="bottomRight" state="frozen"/>
      <selection pane="bottomRight" activeCell="D2022" sqref="D2022"/>
      <pageMargins left="0.25" right="0.25" top="0.75" bottom="0.75" header="0.3" footer="0.3"/>
      <pageSetup paperSize="9" scale="44" fitToHeight="0" orientation="landscape" r:id="rId5"/>
      <autoFilter ref="A7:S2017"/>
    </customSheetView>
    <customSheetView guid="{C2BC3CC9-5A33-4838-B0C9-765C41E09E42}" showAutoFilter="1">
      <pane xSplit="2" ySplit="7" topLeftCell="C1741" activePane="bottomRight" state="frozen"/>
      <selection pane="bottomRight" activeCell="C1754" sqref="C1754"/>
      <pageMargins left="0.7" right="0.7" top="0.75" bottom="0.75" header="0.3" footer="0.3"/>
      <autoFilter ref="A7:S2019"/>
    </customSheetView>
    <customSheetView guid="{A299C84D-C097-439E-954D-685D90CA46C9}" scale="60" showPageBreaks="1" fitToPage="1" showAutoFilter="1">
      <pane xSplit="2" ySplit="7" topLeftCell="C1462" activePane="bottomRight" state="frozen"/>
      <selection pane="bottomRight" activeCell="C1492" sqref="C1492"/>
      <pageMargins left="0.25" right="0.25" top="0.75" bottom="0.75" header="0.3" footer="0.3"/>
      <pageSetup paperSize="9" scale="42" fitToHeight="0" orientation="landscape" r:id="rId6"/>
      <autoFilter ref="A7:S2103"/>
    </customSheetView>
  </customSheetViews>
  <mergeCells count="23">
    <mergeCell ref="A60:C60"/>
    <mergeCell ref="A86:B86"/>
    <mergeCell ref="A59:S59"/>
    <mergeCell ref="A40:C40"/>
    <mergeCell ref="A58:B58"/>
    <mergeCell ref="A39:S39"/>
    <mergeCell ref="A9:C9"/>
    <mergeCell ref="A38:B38"/>
    <mergeCell ref="P4:P5"/>
    <mergeCell ref="Q4:Q5"/>
    <mergeCell ref="R4:R5"/>
    <mergeCell ref="S4:S5"/>
    <mergeCell ref="A8:S8"/>
    <mergeCell ref="A2:S2"/>
    <mergeCell ref="A3:A6"/>
    <mergeCell ref="B3:B6"/>
    <mergeCell ref="C3:C5"/>
    <mergeCell ref="D3:D5"/>
    <mergeCell ref="E3:E5"/>
    <mergeCell ref="F3:S3"/>
    <mergeCell ref="F4:K4"/>
    <mergeCell ref="L4:M5"/>
    <mergeCell ref="N4:O5"/>
  </mergeCells>
  <phoneticPr fontId="10" type="noConversion"/>
  <pageMargins left="0.25" right="0.25" top="0.75" bottom="0.75" header="0.3" footer="0.3"/>
  <pageSetup paperSize="9" scale="44" fitToHeight="0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Корчагина София Александровна</dc:creator>
  <cp:lastModifiedBy>Коржавина Елена Владимировна</cp:lastModifiedBy>
  <cp:lastPrinted>2022-01-10T11:28:51Z</cp:lastPrinted>
  <dcterms:created xsi:type="dcterms:W3CDTF">2006-09-16T00:00:00Z</dcterms:created>
  <dcterms:modified xsi:type="dcterms:W3CDTF">2022-01-10T11:29:56Z</dcterms:modified>
</cp:coreProperties>
</file>