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0253A782-8971-43BE-8781-D2C9F09AE12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Приложение 1" sheetId="1" r:id="rId1"/>
    <sheet name="Приложение 2" sheetId="2" r:id="rId2"/>
  </sheets>
  <definedNames>
    <definedName name="_Hlk115646590" localSheetId="0">'Приложение 1'!$B$13</definedName>
    <definedName name="_xlnm.Print_Area" localSheetId="0">'Приложение 1'!$A$1:$G$31</definedName>
    <definedName name="_xlnm.Print_Area" localSheetId="1">'Приложение 2'!$A$1:$H$70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4" i="2" l="1"/>
  <c r="D64" i="2"/>
  <c r="E12" i="1" l="1"/>
  <c r="E13" i="1"/>
  <c r="E14" i="1"/>
  <c r="E15" i="1"/>
  <c r="E16" i="1"/>
  <c r="E17" i="1"/>
  <c r="E18" i="1"/>
  <c r="E19" i="1"/>
  <c r="E11" i="1"/>
  <c r="E22" i="1"/>
  <c r="E23" i="1"/>
  <c r="E24" i="1"/>
  <c r="E25" i="1"/>
  <c r="E26" i="1"/>
  <c r="E27" i="1"/>
  <c r="E28" i="1"/>
  <c r="E21" i="1"/>
  <c r="D18" i="2" l="1"/>
  <c r="D68" i="2" l="1"/>
  <c r="F68" i="2" s="1"/>
  <c r="E65" i="2" l="1"/>
  <c r="D65" i="2"/>
  <c r="F66" i="2" l="1"/>
  <c r="F67" i="2"/>
  <c r="D62" i="2"/>
  <c r="F65" i="2" l="1"/>
  <c r="G64" i="2"/>
  <c r="G65" i="2"/>
  <c r="F64" i="2"/>
  <c r="E62" i="2"/>
  <c r="F61" i="2"/>
  <c r="G58" i="2"/>
  <c r="F58" i="2"/>
  <c r="G57" i="2"/>
  <c r="F57" i="2"/>
  <c r="F56" i="2"/>
  <c r="E55" i="2"/>
  <c r="D55" i="2"/>
  <c r="F48" i="2"/>
  <c r="F49" i="2"/>
  <c r="F50" i="2"/>
  <c r="F53" i="2"/>
  <c r="E47" i="2"/>
  <c r="D47" i="2"/>
  <c r="G42" i="2"/>
  <c r="F45" i="2"/>
  <c r="F44" i="2"/>
  <c r="F43" i="2"/>
  <c r="F42" i="2"/>
  <c r="F41" i="2"/>
  <c r="F40" i="2"/>
  <c r="E39" i="2"/>
  <c r="D39" i="2"/>
  <c r="F38" i="2"/>
  <c r="F37" i="2"/>
  <c r="F36" i="2"/>
  <c r="F35" i="2"/>
  <c r="G34" i="2"/>
  <c r="F34" i="2"/>
  <c r="F33" i="2"/>
  <c r="E32" i="2"/>
  <c r="D32" i="2"/>
  <c r="F47" i="2" l="1"/>
  <c r="G55" i="2"/>
  <c r="F55" i="2"/>
  <c r="F39" i="2"/>
  <c r="G39" i="2"/>
  <c r="F32" i="2"/>
  <c r="G32" i="2"/>
  <c r="F31" i="2" l="1"/>
  <c r="F30" i="2"/>
  <c r="F29" i="2"/>
  <c r="F28" i="2"/>
  <c r="G27" i="2"/>
  <c r="F27" i="2"/>
  <c r="F26" i="2"/>
  <c r="E25" i="2"/>
  <c r="D25" i="2"/>
  <c r="G62" i="2" l="1"/>
  <c r="F62" i="2"/>
  <c r="F25" i="2"/>
  <c r="G25" i="2"/>
  <c r="G20" i="2" l="1"/>
  <c r="F19" i="2"/>
  <c r="F20" i="2"/>
  <c r="F21" i="2"/>
  <c r="F22" i="2"/>
  <c r="F23" i="2"/>
  <c r="F24" i="2"/>
  <c r="E18" i="2"/>
  <c r="F18" i="2" l="1"/>
  <c r="G18" i="2"/>
  <c r="G13" i="2"/>
  <c r="F12" i="2"/>
  <c r="F13" i="2"/>
  <c r="F14" i="2"/>
  <c r="F15" i="2"/>
  <c r="F16" i="2"/>
  <c r="F17" i="2"/>
  <c r="E11" i="2"/>
  <c r="D11" i="2"/>
  <c r="F11" i="2" l="1"/>
  <c r="G11" i="2"/>
</calcChain>
</file>

<file path=xl/sharedStrings.xml><?xml version="1.0" encoding="utf-8"?>
<sst xmlns="http://schemas.openxmlformats.org/spreadsheetml/2006/main" count="135" uniqueCount="84">
  <si>
    <t>Оценка в баллах</t>
  </si>
  <si>
    <t>_______________________________</t>
  </si>
  <si>
    <t>Источники финансирования</t>
  </si>
  <si>
    <t>Примечание</t>
  </si>
  <si>
    <t>фактическое значение</t>
  </si>
  <si>
    <t>Всего:</t>
  </si>
  <si>
    <t>Федеральный бюджет</t>
  </si>
  <si>
    <t>Бюджет автономного округа</t>
  </si>
  <si>
    <t>Местный бюджет</t>
  </si>
  <si>
    <t xml:space="preserve">Бюджет автономного округа </t>
  </si>
  <si>
    <t xml:space="preserve">Местный бюджет </t>
  </si>
  <si>
    <t>Всего по программе:</t>
  </si>
  <si>
    <t>плановое значение</t>
  </si>
  <si>
    <t>средства по Соглашениям по передаче полномочий</t>
  </si>
  <si>
    <t>Объём финансирования,
 тыс. рублей</t>
  </si>
  <si>
    <t>Абсолютное отклонение,
 тыс. рублей
 (гр. 5 - гр. 4)</t>
  </si>
  <si>
    <t>Иные  источники</t>
  </si>
  <si>
    <t>№
п/п</t>
  </si>
  <si>
    <t>Выполнение плана,
 %
(гр. 5 / гр. 4 * 100)</t>
  </si>
  <si>
    <t>средства поселений *</t>
  </si>
  <si>
    <r>
      <t>Ответственный исполнитель - О</t>
    </r>
    <r>
      <rPr>
        <u/>
        <sz val="12"/>
        <color rgb="FF000000"/>
        <rFont val="Times New Roman"/>
        <family val="1"/>
        <charset val="204"/>
      </rPr>
      <t>тдел по сельскому хозяйству администрации Нефтеюганского района</t>
    </r>
  </si>
  <si>
    <t>/Ю.Н.Березецкая/</t>
  </si>
  <si>
    <t>Начальник отдела по сельскому хозяйству</t>
  </si>
  <si>
    <t>Основное мероприятие "Организация совещаний, семинаров, ярмарок, конкурсов, выставок"</t>
  </si>
  <si>
    <t>Основное мероприятие "Осуществление деятельности по обращению с животными без владельцев"</t>
  </si>
  <si>
    <t>Результат реализации муниципальной программы</t>
  </si>
  <si>
    <t>План</t>
  </si>
  <si>
    <t>Факт</t>
  </si>
  <si>
    <r>
      <t xml:space="preserve">Абсолютное отклонение </t>
    </r>
    <r>
      <rPr>
        <sz val="10"/>
        <color rgb="FF000000"/>
        <rFont val="Times New Roman"/>
        <family val="1"/>
        <charset val="204"/>
      </rPr>
      <t>(гр.4 - гр.3)</t>
    </r>
  </si>
  <si>
    <t>Общее поголовье сельскохозяйственных животных (за исключением кроликов и птицы), голов</t>
  </si>
  <si>
    <t>Производство молока в хозяйствах всех категорий, тонн</t>
  </si>
  <si>
    <t>Производство продукции сельского хозяйства, млн.рублей</t>
  </si>
  <si>
    <t>Доля прибыльных сельскохозяйственных организаций в общем их числе, %</t>
  </si>
  <si>
    <t>Добыча (вылов) рыбы, тонн</t>
  </si>
  <si>
    <t>Объём заготовки дикоросов, тонн</t>
  </si>
  <si>
    <t>Официальный источник информации</t>
  </si>
  <si>
    <t xml:space="preserve"> 8(3463)291161</t>
  </si>
  <si>
    <t>Наименование структурного элемента/мероприятий</t>
  </si>
  <si>
    <t>1.</t>
  </si>
  <si>
    <t>4.</t>
  </si>
  <si>
    <t>5.</t>
  </si>
  <si>
    <t>6.</t>
  </si>
  <si>
    <t>2.</t>
  </si>
  <si>
    <t>3.</t>
  </si>
  <si>
    <t>СОГЛАСОВАНО
____________________________
заместитель главы района Щегульная Л.И.</t>
  </si>
  <si>
    <t>Наименование целевого показателя муниципальной программы (ед.изм.)</t>
  </si>
  <si>
    <t>https://nefteyuganskij-r86.gosweb.gosuslugi.ru/deyatelnost/proekty-i-programmy/mun_program_2023_2026/</t>
  </si>
  <si>
    <t>Производство скота и птицы на убой в живом весе в хозяйствах всех категорий, тонн</t>
  </si>
  <si>
    <t>Производство яиц в сельскохозяйственных организациях,крестьянских (фермерских) хозяйствах, включая индивидуальных предпринимателей, тыс. штук</t>
  </si>
  <si>
    <t>Валовый сбор картофеля в сельскохозяйственных организациях,крестьянских (фермерских) хозяйствах, включая индивидуальных предпринимателей, тонн</t>
  </si>
  <si>
    <t>Объем ввода (приобретения) жилья для граждан, проживающих на сельских территориях, тыс.м2</t>
  </si>
  <si>
    <t>Доля животных без владельцев (собак), возвращенных в прежние места обитания, %</t>
  </si>
  <si>
    <t>Доля животных без владельцев (собак), переданных новым владельцам, %</t>
  </si>
  <si>
    <t>Снижение численности животных без владельцев (собак) к предыдущему году, %</t>
  </si>
  <si>
    <t>Количество обращений граждан в расчете на 10 тыс. человек населения, ед.</t>
  </si>
  <si>
    <t xml:space="preserve">Доля выполненных заявок на отлов собак, % </t>
  </si>
  <si>
    <t>Количество нападений собак в расчете на 10 тыс. человек населения,ед.</t>
  </si>
  <si>
    <t>Обеспеченность территорий городских округов и муниципальных районов автономного округа площадками для выгула и дрессировки собак, %</t>
  </si>
  <si>
    <t>Наименование муниципальной программы «Развитие агропромышленного комплекса»</t>
  </si>
  <si>
    <t>Задача 1. "Увеличение объемов производства и переработки основных видов сельскохозяйственной продукции, рыбных ресурсов и создание условий 
для развития заготовки и переработки дикоросов"</t>
  </si>
  <si>
    <t>Задача 2. "Создание условий устойчивого развития сельских территорий"</t>
  </si>
  <si>
    <t>7.</t>
  </si>
  <si>
    <t>Основное мероприятие "Улучшение жилищных условий граждан, проживающих на сельских территориях"</t>
  </si>
  <si>
    <t>Оценка эффективности целевых показателей за 2024 год</t>
  </si>
  <si>
    <t>Значимые результаты реализации муниципальной программы в 2024 году</t>
  </si>
  <si>
    <t xml:space="preserve">Целевые показатели из Таблицы 1 </t>
  </si>
  <si>
    <t xml:space="preserve">Целевые показатели из Таблицы 8 </t>
  </si>
  <si>
    <t>В соответствии с Законом Ханты-Мансийского автономного округа от 16 декабря 2010 № 228-оз, муниципальное образование Нефтеюганский район осуществляет отдельное государственное полномочие по поддержке сельскохозяйственного производства и деятельности по заготовке и переработке дикоросов, по итогам 2024 года в бюджет района поступило субвенций в размере 140,2 млн.рублей (на 18 % больше по сравнению с 2023г.).
Сельскохозяйственная продукция выпускается под брендом «Сделано в Югре». Органическая продукция СРПК «Волна» была представлена в Шанхае на VII Китайской международной выставке. Продукция сельскохозяйственных товаропроизводителей района также была представлена на окружной выставке – ярмарке «Товары Земли Югорской» и на окружном конкурсе «Лучшие вкусы Югры».</t>
  </si>
  <si>
    <t>На территории района с 2022 года действует приют для животных без владельцев на 300 питомцев, который позволяет проводить полный комплекс мероприятий в сфере обращения с животными, включая оказание ветеринарных 
и лечебных услуг. За отчетный период в Нефтеюганском районе отловлено 220 собак, все они прошли процедуру вакцинации и биркования, 94 собак передано новым владельцам животных, по состоянию на 01.01.2025 в приюте находится на содержании 322 животных. Статья о лучшей муниципальной практике по созданию приюта для животных в поселке Сингапай опубликована в журнале «Региональная Россия». За 2024 год по результатам оценки деятельности органов местного самоуправления Нефтеюганский район находится в «зеленой зоне» и деятельность характеризуется «хорошо».С целью пристройства животных из приюта проведено более 50 различных мероприятий и акций на территории приюта: еженедельные дни открытых дверей, субботники, сбор корма и уроки добра, участие в веселых стартах и забегах, акция «Миска счастья», реализация проекта Нефтеюганского района «Ездовой спорт 
без границ».</t>
  </si>
  <si>
    <t>Анализ исполнения финансовых показателей за 2024 год</t>
  </si>
  <si>
    <t xml:space="preserve">средства поселений </t>
  </si>
  <si>
    <t>Выплачена субсидия в размере 700,0 тыс.рублей за реализованный картофель в объеме 280,0 тонн. Валовый сбор картофеля в сельскохозяйственных организациях,крестьянских (фермерских) хозяйствах, включая индивидуальных предпринимателей  - 325/ 325 тонн (100 %)</t>
  </si>
  <si>
    <t xml:space="preserve">Показатель "добыча (вылов) рыбы- 715,0 тонн" выполнен, в 2024 году составил 715 тонн (100%). На поддержку рыбохозяйственного комплекса выплачены субсидии в размере 8452,72 тыс.руб (2 Получателя).                                            </t>
  </si>
  <si>
    <t>Основное мероприятие "Поддержка растениеводства"</t>
  </si>
  <si>
    <t>Основное мероприятие "Поддержка рыбохозяйственного комплекса"</t>
  </si>
  <si>
    <t>Задача 3. "Обеспечение безопасности населения при осуществлении деятельности по обращению с животными без владельцев"</t>
  </si>
  <si>
    <t xml:space="preserve">Реализация мероприятия в 2024 не была запланирована в связи с 
отсутствием финансирования из федерального и окружного бюджетов. </t>
  </si>
  <si>
    <t>Основное мероприятие "Поддержка деятельности по заготовке и переработке дикоросов"</t>
  </si>
  <si>
    <t xml:space="preserve">Показатель "объем заготовки дикоросов-44,0 тонн" выполнен, в 2024 году составил 44,0 тонн (100%). Выплачены субсидии за заготовленную и переработанную продукцию дикоросов за декабрь 2023 -ноябрь 2024 года. (2 Получателя).                        </t>
  </si>
  <si>
    <t>В декабре 2024 года 13 предприятий, ИП и КФХ, самозанятые приняли участие в окружной выставке "Товары земли Югорской", где им были вручены поощрительные сертификаты. Предприятия рыбной отрасли представли продукцию на конкурс "Вкусы Югры". Позем из щуки ИП Киршиной А.В.в номинации "Рыба и изделия из рыбы" стала победителем конкурса.</t>
  </si>
  <si>
    <t>Основное мероприятие "Поддержка животноводства"</t>
  </si>
  <si>
    <t xml:space="preserve">По ОБ: Выплачены субсидии за декабрь 2023 - ноябрь 2024г. Выделены иные межбюджетные трансферты из Резервного фонда Правительства ХМАО-Югры в размере 4214,1 тыс.руб. для оказания помощи сельскохозяйственным товаропроизводителям, подвергшимся подтоплению в весенне-летний период 2024 года, но в связи с отказом Получателю средства были не использованы                                            </t>
  </si>
  <si>
    <t>За отчетный период в Нефтеюганском районе отловлено 220 собак, все они прошли процедуру вакцинации и биркования, 94 собак передано новым владельцам животных, по состоянию на 01.01.2025 в приюте находится на содержании 322 животных. 
Статья о лучшей муниципальной практике по созданию приюта для животных в поселке Сингапай опубликована в журнале «Региональная Россия». За 2024 год по результатам оценки деятельности органов местного самоуправления Нефтеюганский район находится в «зеленой зоне» и деятельность характеризуется «хорошо».
С целью пристройства животных из приюта проведено более 50 различных мероприятий и акций на территории приюта: еженедельные дни открытых дверей, субботники, сбор корма и уроки добра, участие в веселых стартах и забегах, акция «Миска счастья», реализация проекта Нефтеюганского района «Ездовой спорт без границ».</t>
  </si>
  <si>
    <r>
      <t>Муниципальная программа Нефтеюганского района «Развитие агропромышленного комплекса» (высоко результативная\</t>
    </r>
    <r>
      <rPr>
        <u/>
        <sz val="12"/>
        <rFont val="Times New Roman"/>
        <family val="1"/>
        <charset val="204"/>
      </rPr>
      <t>результативная</t>
    </r>
    <r>
      <rPr>
        <sz val="12"/>
        <rFont val="Times New Roman"/>
        <family val="1"/>
        <charset val="204"/>
      </rPr>
      <t>\низко результативная- 20 баллов)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</si>
</sst>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\ _₽_-;\-* #,##0.0\ _₽_-;_-* &quot;-&quot;?\ _₽_-;_-@_-"/>
    <numFmt numFmtId="165" formatCode="#,##0.00000_ ;\-#,##0.00000\ "/>
  </numFmts>
  <fonts count="23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20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75">
    <xf numFmtId="0" fontId="0" fillId="0" borderId="0" xfId="0"/>
    <xf numFmtId="0" fontId="1" fillId="0" borderId="1" xfId="0" applyFont="1" applyBorder="1" applyAlignment="1">
      <alignment vertical="center" wrapText="1"/>
    </xf>
    <xf numFmtId="0" fontId="4" fillId="0" borderId="0" xfId="0" applyFont="1"/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indent="15"/>
    </xf>
    <xf numFmtId="0" fontId="6" fillId="0" borderId="1" xfId="0" applyFont="1" applyBorder="1" applyAlignment="1">
      <alignment horizontal="center" vertical="center" wrapText="1"/>
    </xf>
    <xf numFmtId="0" fontId="0" fillId="0" borderId="0" xfId="0" applyFill="1"/>
    <xf numFmtId="164" fontId="8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1" fillId="0" borderId="0" xfId="0" applyFont="1" applyFill="1"/>
    <xf numFmtId="0" fontId="12" fillId="0" borderId="0" xfId="0" applyFont="1" applyFill="1" applyAlignment="1">
      <alignment horizontal="center" vertical="center"/>
    </xf>
    <xf numFmtId="0" fontId="8" fillId="0" borderId="0" xfId="0" applyFont="1" applyFill="1"/>
    <xf numFmtId="0" fontId="15" fillId="0" borderId="0" xfId="0" applyFont="1" applyFill="1"/>
    <xf numFmtId="0" fontId="16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11" fillId="0" borderId="0" xfId="0" applyFont="1" applyFill="1" applyAlignment="1">
      <alignment horizontal="center"/>
    </xf>
    <xf numFmtId="0" fontId="20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justify" vertical="center"/>
    </xf>
    <xf numFmtId="0" fontId="8" fillId="0" borderId="0" xfId="0" applyFont="1" applyFill="1" applyAlignment="1">
      <alignment vertical="center" wrapText="1"/>
    </xf>
    <xf numFmtId="0" fontId="19" fillId="0" borderId="0" xfId="0" applyFont="1" applyFill="1" applyAlignment="1">
      <alignment horizontal="right" wrapText="1"/>
    </xf>
    <xf numFmtId="0" fontId="19" fillId="0" borderId="0" xfId="0" applyFont="1" applyFill="1" applyAlignment="1">
      <alignment horizontal="right"/>
    </xf>
    <xf numFmtId="0" fontId="14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9" fillId="0" borderId="1" xfId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49" fontId="14" fillId="0" borderId="9" xfId="0" applyNumberFormat="1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center" vertical="center" wrapText="1"/>
    </xf>
    <xf numFmtId="49" fontId="14" fillId="0" borderId="1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left" wrapText="1"/>
    </xf>
    <xf numFmtId="0" fontId="17" fillId="0" borderId="0" xfId="0" applyFont="1" applyFill="1" applyAlignment="1">
      <alignment horizontal="left"/>
    </xf>
    <xf numFmtId="0" fontId="19" fillId="0" borderId="0" xfId="0" applyFont="1" applyFill="1" applyAlignment="1">
      <alignment horizontal="right" wrapText="1"/>
    </xf>
    <xf numFmtId="0" fontId="19" fillId="0" borderId="0" xfId="0" applyFont="1" applyFill="1" applyAlignment="1">
      <alignment horizontal="right"/>
    </xf>
    <xf numFmtId="0" fontId="8" fillId="0" borderId="0" xfId="0" applyFont="1" applyFill="1" applyAlignment="1">
      <alignment horizontal="left" vertical="center"/>
    </xf>
    <xf numFmtId="0" fontId="18" fillId="0" borderId="5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nefteyuganskij-r86.gosweb.gosuslugi.ru/deyatelnost/proekty-i-programmy/mun_program_2023_2026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view="pageBreakPreview" topLeftCell="A19" zoomScale="110" zoomScaleSheetLayoutView="110" workbookViewId="0">
      <selection activeCell="G7" sqref="G7:G8"/>
    </sheetView>
  </sheetViews>
  <sheetFormatPr defaultColWidth="14.140625" defaultRowHeight="15" x14ac:dyDescent="0.25"/>
  <cols>
    <col min="1" max="1" width="5.5703125" customWidth="1"/>
    <col min="2" max="2" width="55" customWidth="1"/>
    <col min="3" max="3" width="14.140625" customWidth="1"/>
    <col min="4" max="4" width="14.28515625" customWidth="1"/>
    <col min="5" max="6" width="16.42578125" customWidth="1"/>
    <col min="7" max="7" width="54.140625" customWidth="1"/>
  </cols>
  <sheetData>
    <row r="1" spans="1:7" ht="71.25" customHeight="1" x14ac:dyDescent="0.25">
      <c r="A1" s="6"/>
      <c r="F1" s="36" t="s">
        <v>44</v>
      </c>
      <c r="G1" s="37"/>
    </row>
    <row r="2" spans="1:7" ht="15.75" x14ac:dyDescent="0.25">
      <c r="A2" s="42" t="s">
        <v>63</v>
      </c>
      <c r="B2" s="42"/>
      <c r="C2" s="42"/>
      <c r="D2" s="42"/>
      <c r="E2" s="42"/>
      <c r="F2" s="42"/>
      <c r="G2" s="42"/>
    </row>
    <row r="3" spans="1:7" ht="6" customHeight="1" x14ac:dyDescent="0.25">
      <c r="A3" s="5"/>
    </row>
    <row r="4" spans="1:7" ht="36.75" customHeight="1" x14ac:dyDescent="0.25">
      <c r="A4" s="45" t="s">
        <v>83</v>
      </c>
      <c r="B4" s="45"/>
      <c r="C4" s="45"/>
      <c r="D4" s="45"/>
      <c r="E4" s="45"/>
      <c r="F4" s="45"/>
      <c r="G4" s="45"/>
    </row>
    <row r="5" spans="1:7" ht="23.25" customHeight="1" x14ac:dyDescent="0.25">
      <c r="A5" s="5" t="s">
        <v>20</v>
      </c>
    </row>
    <row r="6" spans="1:7" ht="6" customHeight="1" x14ac:dyDescent="0.25">
      <c r="A6" s="7"/>
    </row>
    <row r="7" spans="1:7" ht="24" customHeight="1" x14ac:dyDescent="0.25">
      <c r="A7" s="38" t="s">
        <v>17</v>
      </c>
      <c r="B7" s="38" t="s">
        <v>45</v>
      </c>
      <c r="C7" s="38" t="s">
        <v>25</v>
      </c>
      <c r="D7" s="38"/>
      <c r="E7" s="38"/>
      <c r="F7" s="38"/>
      <c r="G7" s="38" t="s">
        <v>64</v>
      </c>
    </row>
    <row r="8" spans="1:7" ht="51.75" customHeight="1" x14ac:dyDescent="0.25">
      <c r="A8" s="38"/>
      <c r="B8" s="38"/>
      <c r="C8" s="23" t="s">
        <v>26</v>
      </c>
      <c r="D8" s="23" t="s">
        <v>27</v>
      </c>
      <c r="E8" s="23" t="s">
        <v>28</v>
      </c>
      <c r="F8" s="23" t="s">
        <v>0</v>
      </c>
      <c r="G8" s="38"/>
    </row>
    <row r="9" spans="1:7" x14ac:dyDescent="0.25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</row>
    <row r="10" spans="1:7" ht="27.75" customHeight="1" x14ac:dyDescent="0.25">
      <c r="A10" s="38" t="s">
        <v>65</v>
      </c>
      <c r="B10" s="38"/>
      <c r="C10" s="38"/>
      <c r="D10" s="38"/>
      <c r="E10" s="38"/>
      <c r="F10" s="38"/>
      <c r="G10" s="38"/>
    </row>
    <row r="11" spans="1:7" ht="31.5" x14ac:dyDescent="0.25">
      <c r="A11" s="23">
        <v>1</v>
      </c>
      <c r="B11" s="1" t="s">
        <v>31</v>
      </c>
      <c r="C11" s="23">
        <v>449.24</v>
      </c>
      <c r="D11" s="11">
        <v>449.5</v>
      </c>
      <c r="E11" s="23">
        <f>D11-C11</f>
        <v>0.25999999999999091</v>
      </c>
      <c r="F11" s="11">
        <v>2</v>
      </c>
      <c r="G11" s="49" t="s">
        <v>68</v>
      </c>
    </row>
    <row r="12" spans="1:7" ht="31.5" x14ac:dyDescent="0.25">
      <c r="A12" s="23">
        <v>2</v>
      </c>
      <c r="B12" s="1" t="s">
        <v>32</v>
      </c>
      <c r="C12" s="23">
        <v>100</v>
      </c>
      <c r="D12" s="24">
        <v>100</v>
      </c>
      <c r="E12" s="23">
        <f t="shared" ref="E12:E19" si="0">D12-C12</f>
        <v>0</v>
      </c>
      <c r="F12" s="23">
        <v>1</v>
      </c>
      <c r="G12" s="49"/>
    </row>
    <row r="13" spans="1:7" ht="38.25" customHeight="1" x14ac:dyDescent="0.25">
      <c r="A13" s="23">
        <v>3</v>
      </c>
      <c r="B13" s="1" t="s">
        <v>51</v>
      </c>
      <c r="C13" s="23">
        <v>0</v>
      </c>
      <c r="D13" s="23">
        <v>0</v>
      </c>
      <c r="E13" s="23">
        <f t="shared" si="0"/>
        <v>0</v>
      </c>
      <c r="F13" s="23">
        <v>1</v>
      </c>
      <c r="G13" s="49"/>
    </row>
    <row r="14" spans="1:7" ht="31.5" x14ac:dyDescent="0.25">
      <c r="A14" s="23">
        <v>4</v>
      </c>
      <c r="B14" s="1" t="s">
        <v>52</v>
      </c>
      <c r="C14" s="11">
        <v>40</v>
      </c>
      <c r="D14" s="34">
        <v>121</v>
      </c>
      <c r="E14" s="11">
        <f t="shared" si="0"/>
        <v>81</v>
      </c>
      <c r="F14" s="11">
        <v>2</v>
      </c>
      <c r="G14" s="49"/>
    </row>
    <row r="15" spans="1:7" ht="34.5" customHeight="1" x14ac:dyDescent="0.25">
      <c r="A15" s="23">
        <v>5</v>
      </c>
      <c r="B15" s="1" t="s">
        <v>53</v>
      </c>
      <c r="C15" s="11">
        <v>15</v>
      </c>
      <c r="D15" s="11">
        <v>75</v>
      </c>
      <c r="E15" s="11">
        <f t="shared" si="0"/>
        <v>60</v>
      </c>
      <c r="F15" s="11">
        <v>2</v>
      </c>
      <c r="G15" s="49"/>
    </row>
    <row r="16" spans="1:7" s="9" customFormat="1" ht="39.75" customHeight="1" x14ac:dyDescent="0.25">
      <c r="A16" s="11">
        <v>6</v>
      </c>
      <c r="B16" s="12" t="s">
        <v>54</v>
      </c>
      <c r="C16" s="11">
        <v>5</v>
      </c>
      <c r="D16" s="35">
        <v>6.2</v>
      </c>
      <c r="E16" s="11">
        <f t="shared" si="0"/>
        <v>1.2000000000000002</v>
      </c>
      <c r="F16" s="11">
        <v>-1</v>
      </c>
      <c r="G16" s="49"/>
    </row>
    <row r="17" spans="1:7" ht="40.5" customHeight="1" x14ac:dyDescent="0.25">
      <c r="A17" s="23">
        <v>7</v>
      </c>
      <c r="B17" s="1" t="s">
        <v>56</v>
      </c>
      <c r="C17" s="11">
        <v>3</v>
      </c>
      <c r="D17" s="34">
        <v>1.5</v>
      </c>
      <c r="E17" s="11">
        <f t="shared" si="0"/>
        <v>-1.5</v>
      </c>
      <c r="F17" s="11">
        <v>2</v>
      </c>
      <c r="G17" s="49"/>
    </row>
    <row r="18" spans="1:7" s="9" customFormat="1" ht="17.25" customHeight="1" x14ac:dyDescent="0.25">
      <c r="A18" s="11">
        <v>8</v>
      </c>
      <c r="B18" s="12" t="s">
        <v>55</v>
      </c>
      <c r="C18" s="11">
        <v>100</v>
      </c>
      <c r="D18" s="34">
        <v>82</v>
      </c>
      <c r="E18" s="11">
        <f t="shared" si="0"/>
        <v>-18</v>
      </c>
      <c r="F18" s="11">
        <v>-1</v>
      </c>
      <c r="G18" s="49"/>
    </row>
    <row r="19" spans="1:7" ht="47.25" x14ac:dyDescent="0.25">
      <c r="A19" s="23">
        <v>9</v>
      </c>
      <c r="B19" s="1" t="s">
        <v>57</v>
      </c>
      <c r="C19" s="11">
        <v>100</v>
      </c>
      <c r="D19" s="34">
        <v>300</v>
      </c>
      <c r="E19" s="11">
        <f t="shared" si="0"/>
        <v>200</v>
      </c>
      <c r="F19" s="11">
        <v>2</v>
      </c>
      <c r="G19" s="49"/>
    </row>
    <row r="20" spans="1:7" ht="24" customHeight="1" x14ac:dyDescent="0.25">
      <c r="A20" s="38" t="s">
        <v>66</v>
      </c>
      <c r="B20" s="38"/>
      <c r="C20" s="38"/>
      <c r="D20" s="38"/>
      <c r="E20" s="38"/>
      <c r="F20" s="38"/>
      <c r="G20" s="38"/>
    </row>
    <row r="21" spans="1:7" s="9" customFormat="1" ht="42.75" customHeight="1" x14ac:dyDescent="0.25">
      <c r="A21" s="11">
        <v>1</v>
      </c>
      <c r="B21" s="25" t="s">
        <v>29</v>
      </c>
      <c r="C21" s="11">
        <v>5100</v>
      </c>
      <c r="D21" s="11">
        <v>5108</v>
      </c>
      <c r="E21" s="11">
        <f>D21-C21</f>
        <v>8</v>
      </c>
      <c r="F21" s="11">
        <v>2</v>
      </c>
      <c r="G21" s="48" t="s">
        <v>67</v>
      </c>
    </row>
    <row r="22" spans="1:7" s="9" customFormat="1" ht="38.25" customHeight="1" x14ac:dyDescent="0.25">
      <c r="A22" s="11">
        <v>2</v>
      </c>
      <c r="B22" s="25" t="s">
        <v>47</v>
      </c>
      <c r="C22" s="11">
        <v>1304</v>
      </c>
      <c r="D22" s="11">
        <v>1315</v>
      </c>
      <c r="E22" s="11">
        <f t="shared" ref="E22:E28" si="1">D22-C22</f>
        <v>11</v>
      </c>
      <c r="F22" s="11">
        <v>2</v>
      </c>
      <c r="G22" s="48"/>
    </row>
    <row r="23" spans="1:7" s="9" customFormat="1" ht="31.5" x14ac:dyDescent="0.25">
      <c r="A23" s="11">
        <v>3</v>
      </c>
      <c r="B23" s="25" t="s">
        <v>30</v>
      </c>
      <c r="C23" s="11">
        <v>4850</v>
      </c>
      <c r="D23" s="11">
        <v>4934</v>
      </c>
      <c r="E23" s="11">
        <f t="shared" si="1"/>
        <v>84</v>
      </c>
      <c r="F23" s="11">
        <v>2</v>
      </c>
      <c r="G23" s="48"/>
    </row>
    <row r="24" spans="1:7" s="9" customFormat="1" ht="67.5" customHeight="1" x14ac:dyDescent="0.25">
      <c r="A24" s="11">
        <v>4</v>
      </c>
      <c r="B24" s="25" t="s">
        <v>48</v>
      </c>
      <c r="C24" s="11">
        <v>5544</v>
      </c>
      <c r="D24" s="11">
        <v>5544</v>
      </c>
      <c r="E24" s="11">
        <f t="shared" si="1"/>
        <v>0</v>
      </c>
      <c r="F24" s="11">
        <v>1</v>
      </c>
      <c r="G24" s="48"/>
    </row>
    <row r="25" spans="1:7" s="9" customFormat="1" ht="54.75" customHeight="1" x14ac:dyDescent="0.25">
      <c r="A25" s="11">
        <v>5</v>
      </c>
      <c r="B25" s="25" t="s">
        <v>49</v>
      </c>
      <c r="C25" s="11">
        <v>325</v>
      </c>
      <c r="D25" s="11">
        <v>325</v>
      </c>
      <c r="E25" s="11">
        <f t="shared" si="1"/>
        <v>0</v>
      </c>
      <c r="F25" s="11">
        <v>1</v>
      </c>
      <c r="G25" s="48"/>
    </row>
    <row r="26" spans="1:7" s="9" customFormat="1" ht="15.75" x14ac:dyDescent="0.25">
      <c r="A26" s="11">
        <v>6</v>
      </c>
      <c r="B26" s="25" t="s">
        <v>33</v>
      </c>
      <c r="C26" s="11">
        <v>715</v>
      </c>
      <c r="D26" s="11">
        <v>715</v>
      </c>
      <c r="E26" s="11">
        <f t="shared" si="1"/>
        <v>0</v>
      </c>
      <c r="F26" s="11">
        <v>1</v>
      </c>
      <c r="G26" s="48"/>
    </row>
    <row r="27" spans="1:7" s="9" customFormat="1" ht="15.75" x14ac:dyDescent="0.25">
      <c r="A27" s="11">
        <v>7</v>
      </c>
      <c r="B27" s="25" t="s">
        <v>34</v>
      </c>
      <c r="C27" s="11">
        <v>44</v>
      </c>
      <c r="D27" s="11">
        <v>44</v>
      </c>
      <c r="E27" s="11">
        <f t="shared" si="1"/>
        <v>0</v>
      </c>
      <c r="F27" s="11">
        <v>1</v>
      </c>
      <c r="G27" s="48"/>
    </row>
    <row r="28" spans="1:7" s="9" customFormat="1" ht="36" customHeight="1" x14ac:dyDescent="0.25">
      <c r="A28" s="11">
        <v>8</v>
      </c>
      <c r="B28" s="26" t="s">
        <v>50</v>
      </c>
      <c r="C28" s="11">
        <v>0</v>
      </c>
      <c r="D28" s="11">
        <v>0</v>
      </c>
      <c r="E28" s="11">
        <f t="shared" si="1"/>
        <v>0</v>
      </c>
      <c r="F28" s="11">
        <v>0</v>
      </c>
      <c r="G28" s="22"/>
    </row>
    <row r="29" spans="1:7" s="2" customFormat="1" ht="42.75" customHeight="1" x14ac:dyDescent="0.25">
      <c r="A29" s="39" t="s">
        <v>35</v>
      </c>
      <c r="B29" s="39"/>
      <c r="C29" s="46" t="s">
        <v>46</v>
      </c>
      <c r="D29" s="47"/>
      <c r="E29" s="47"/>
      <c r="F29" s="47"/>
      <c r="G29" s="47"/>
    </row>
    <row r="30" spans="1:7" ht="27" customHeight="1" x14ac:dyDescent="0.25">
      <c r="A30" s="43" t="s">
        <v>22</v>
      </c>
      <c r="B30" s="43"/>
      <c r="C30" s="44" t="s">
        <v>1</v>
      </c>
      <c r="D30" s="44"/>
      <c r="E30" s="3"/>
      <c r="F30" s="3"/>
      <c r="G30" s="4"/>
    </row>
    <row r="31" spans="1:7" ht="17.25" customHeight="1" x14ac:dyDescent="0.25">
      <c r="A31" s="40" t="s">
        <v>36</v>
      </c>
      <c r="B31" s="41"/>
      <c r="C31" s="4"/>
      <c r="D31" s="4"/>
      <c r="E31" s="4"/>
      <c r="F31" s="4"/>
      <c r="G31" s="4"/>
    </row>
  </sheetData>
  <mergeCells count="16">
    <mergeCell ref="F1:G1"/>
    <mergeCell ref="C7:F7"/>
    <mergeCell ref="A29:B29"/>
    <mergeCell ref="A31:B31"/>
    <mergeCell ref="A2:G2"/>
    <mergeCell ref="A7:A8"/>
    <mergeCell ref="B7:B8"/>
    <mergeCell ref="G7:G8"/>
    <mergeCell ref="A30:B30"/>
    <mergeCell ref="C30:D30"/>
    <mergeCell ref="A4:G4"/>
    <mergeCell ref="A10:G10"/>
    <mergeCell ref="A20:G20"/>
    <mergeCell ref="C29:G29"/>
    <mergeCell ref="G21:G27"/>
    <mergeCell ref="G11:G19"/>
  </mergeCells>
  <hyperlinks>
    <hyperlink ref="C29" r:id="rId1" xr:uid="{C47F52FA-1C9E-424B-B2FA-CF8B5186AFCB}"/>
  </hyperlinks>
  <pageMargins left="0.98425196850393704" right="0.98425196850393704" top="0.59055118110236227" bottom="0.59055118110236227" header="0" footer="0"/>
  <pageSetup paperSize="9" scale="7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70"/>
  <sheetViews>
    <sheetView tabSelected="1" view="pageBreakPreview" topLeftCell="A52" zoomScale="70" zoomScaleNormal="75" zoomScaleSheetLayoutView="70" workbookViewId="0">
      <selection activeCell="E73" sqref="E73"/>
    </sheetView>
  </sheetViews>
  <sheetFormatPr defaultColWidth="9.140625" defaultRowHeight="15" x14ac:dyDescent="0.25"/>
  <cols>
    <col min="1" max="1" width="5.42578125" style="21" customWidth="1"/>
    <col min="2" max="2" width="72.28515625" style="13" customWidth="1"/>
    <col min="3" max="3" width="33.85546875" style="13" customWidth="1"/>
    <col min="4" max="4" width="29.28515625" style="13" customWidth="1"/>
    <col min="5" max="5" width="29.85546875" style="13" customWidth="1"/>
    <col min="6" max="7" width="27" style="13" customWidth="1"/>
    <col min="8" max="8" width="77.7109375" style="13" customWidth="1"/>
    <col min="9" max="9" width="9.140625" style="13" hidden="1" customWidth="1"/>
    <col min="10" max="16384" width="9.140625" style="13"/>
  </cols>
  <sheetData>
    <row r="1" spans="1:9" s="9" customFormat="1" ht="87" customHeight="1" x14ac:dyDescent="0.35">
      <c r="A1" s="27"/>
      <c r="G1" s="66" t="s">
        <v>44</v>
      </c>
      <c r="H1" s="67"/>
      <c r="I1" s="67"/>
    </row>
    <row r="2" spans="1:9" s="9" customFormat="1" ht="16.5" customHeight="1" x14ac:dyDescent="0.35">
      <c r="A2" s="27"/>
      <c r="G2" s="30"/>
      <c r="H2" s="31"/>
      <c r="I2" s="31"/>
    </row>
    <row r="3" spans="1:9" ht="25.5" x14ac:dyDescent="0.25">
      <c r="A3" s="73" t="s">
        <v>69</v>
      </c>
      <c r="B3" s="73"/>
      <c r="C3" s="73"/>
      <c r="D3" s="73"/>
      <c r="E3" s="73"/>
      <c r="F3" s="73"/>
      <c r="G3" s="73"/>
      <c r="H3" s="73"/>
    </row>
    <row r="4" spans="1:9" ht="15.75" x14ac:dyDescent="0.25">
      <c r="A4" s="14"/>
      <c r="B4" s="14"/>
      <c r="C4" s="14"/>
      <c r="D4" s="14"/>
      <c r="E4" s="14"/>
      <c r="F4" s="14"/>
      <c r="G4" s="14"/>
      <c r="H4" s="14"/>
    </row>
    <row r="5" spans="1:9" ht="30.75" customHeight="1" x14ac:dyDescent="0.25">
      <c r="A5" s="53" t="s">
        <v>58</v>
      </c>
      <c r="B5" s="53"/>
      <c r="C5" s="53"/>
      <c r="D5" s="53"/>
      <c r="E5" s="53"/>
      <c r="F5" s="53"/>
      <c r="G5" s="53"/>
      <c r="H5" s="53"/>
    </row>
    <row r="6" spans="1:9" ht="15.75" x14ac:dyDescent="0.25">
      <c r="A6" s="33"/>
      <c r="B6" s="15"/>
      <c r="C6" s="15"/>
      <c r="D6" s="15"/>
      <c r="E6" s="15"/>
      <c r="F6" s="15"/>
      <c r="G6" s="15"/>
      <c r="H6" s="15"/>
    </row>
    <row r="7" spans="1:9" ht="57" customHeight="1" x14ac:dyDescent="0.25">
      <c r="A7" s="74" t="s">
        <v>17</v>
      </c>
      <c r="B7" s="74" t="s">
        <v>37</v>
      </c>
      <c r="C7" s="74" t="s">
        <v>2</v>
      </c>
      <c r="D7" s="74" t="s">
        <v>14</v>
      </c>
      <c r="E7" s="74"/>
      <c r="F7" s="74" t="s">
        <v>15</v>
      </c>
      <c r="G7" s="74" t="s">
        <v>18</v>
      </c>
      <c r="H7" s="74" t="s">
        <v>3</v>
      </c>
    </row>
    <row r="8" spans="1:9" ht="44.25" customHeight="1" x14ac:dyDescent="0.25">
      <c r="A8" s="74"/>
      <c r="B8" s="74"/>
      <c r="C8" s="74"/>
      <c r="D8" s="32" t="s">
        <v>12</v>
      </c>
      <c r="E8" s="32" t="s">
        <v>4</v>
      </c>
      <c r="F8" s="74"/>
      <c r="G8" s="74"/>
      <c r="H8" s="74"/>
    </row>
    <row r="9" spans="1:9" ht="21.75" customHeight="1" x14ac:dyDescent="0.25">
      <c r="A9" s="34">
        <v>1</v>
      </c>
      <c r="B9" s="34">
        <v>2</v>
      </c>
      <c r="C9" s="34">
        <v>3</v>
      </c>
      <c r="D9" s="34">
        <v>4</v>
      </c>
      <c r="E9" s="34">
        <v>5</v>
      </c>
      <c r="F9" s="34">
        <v>6</v>
      </c>
      <c r="G9" s="34">
        <v>7</v>
      </c>
      <c r="H9" s="34">
        <v>8</v>
      </c>
    </row>
    <row r="10" spans="1:9" s="16" customFormat="1" ht="47.25" customHeight="1" x14ac:dyDescent="0.25">
      <c r="A10" s="54" t="s">
        <v>59</v>
      </c>
      <c r="B10" s="55"/>
      <c r="C10" s="55"/>
      <c r="D10" s="55"/>
      <c r="E10" s="55"/>
      <c r="F10" s="55"/>
      <c r="G10" s="55"/>
      <c r="H10" s="56"/>
    </row>
    <row r="11" spans="1:9" ht="25.5" customHeight="1" x14ac:dyDescent="0.25">
      <c r="A11" s="57" t="s">
        <v>38</v>
      </c>
      <c r="B11" s="59" t="s">
        <v>73</v>
      </c>
      <c r="C11" s="17" t="s">
        <v>5</v>
      </c>
      <c r="D11" s="10">
        <f>SUM(D12:D17)</f>
        <v>700</v>
      </c>
      <c r="E11" s="10">
        <f>SUM(E12:E17)</f>
        <v>700</v>
      </c>
      <c r="F11" s="10">
        <f>E11-D11</f>
        <v>0</v>
      </c>
      <c r="G11" s="10">
        <f>E11/D11*100</f>
        <v>100</v>
      </c>
      <c r="H11" s="50" t="s">
        <v>71</v>
      </c>
    </row>
    <row r="12" spans="1:9" ht="24.75" customHeight="1" x14ac:dyDescent="0.25">
      <c r="A12" s="57"/>
      <c r="B12" s="59"/>
      <c r="C12" s="18" t="s">
        <v>6</v>
      </c>
      <c r="D12" s="10">
        <v>0</v>
      </c>
      <c r="E12" s="10">
        <v>0</v>
      </c>
      <c r="F12" s="10">
        <f t="shared" ref="F12:F17" si="0">E12-D12</f>
        <v>0</v>
      </c>
      <c r="G12" s="10">
        <v>0</v>
      </c>
      <c r="H12" s="51"/>
    </row>
    <row r="13" spans="1:9" ht="25.5" customHeight="1" x14ac:dyDescent="0.25">
      <c r="A13" s="57"/>
      <c r="B13" s="59"/>
      <c r="C13" s="18" t="s">
        <v>7</v>
      </c>
      <c r="D13" s="10">
        <v>700</v>
      </c>
      <c r="E13" s="10">
        <v>700</v>
      </c>
      <c r="F13" s="10">
        <f t="shared" si="0"/>
        <v>0</v>
      </c>
      <c r="G13" s="10">
        <f t="shared" ref="G13" si="1">E13/D13*100</f>
        <v>100</v>
      </c>
      <c r="H13" s="51"/>
    </row>
    <row r="14" spans="1:9" ht="27.75" customHeight="1" x14ac:dyDescent="0.25">
      <c r="A14" s="57"/>
      <c r="B14" s="59"/>
      <c r="C14" s="18" t="s">
        <v>8</v>
      </c>
      <c r="D14" s="10">
        <v>0</v>
      </c>
      <c r="E14" s="10">
        <v>0</v>
      </c>
      <c r="F14" s="10">
        <f t="shared" si="0"/>
        <v>0</v>
      </c>
      <c r="G14" s="10">
        <v>0</v>
      </c>
      <c r="H14" s="51"/>
    </row>
    <row r="15" spans="1:9" ht="40.5" customHeight="1" x14ac:dyDescent="0.25">
      <c r="A15" s="57"/>
      <c r="B15" s="59"/>
      <c r="C15" s="18" t="s">
        <v>13</v>
      </c>
      <c r="D15" s="10">
        <v>0</v>
      </c>
      <c r="E15" s="10">
        <v>0</v>
      </c>
      <c r="F15" s="10">
        <f t="shared" si="0"/>
        <v>0</v>
      </c>
      <c r="G15" s="10">
        <v>0</v>
      </c>
      <c r="H15" s="51"/>
    </row>
    <row r="16" spans="1:9" ht="25.5" customHeight="1" x14ac:dyDescent="0.25">
      <c r="A16" s="57"/>
      <c r="B16" s="59"/>
      <c r="C16" s="18" t="s">
        <v>70</v>
      </c>
      <c r="D16" s="10">
        <v>0</v>
      </c>
      <c r="E16" s="10">
        <v>0</v>
      </c>
      <c r="F16" s="10">
        <f t="shared" si="0"/>
        <v>0</v>
      </c>
      <c r="G16" s="10">
        <v>0</v>
      </c>
      <c r="H16" s="51"/>
    </row>
    <row r="17" spans="1:8" ht="22.5" customHeight="1" x14ac:dyDescent="0.25">
      <c r="A17" s="57"/>
      <c r="B17" s="59"/>
      <c r="C17" s="18" t="s">
        <v>16</v>
      </c>
      <c r="D17" s="10">
        <v>0</v>
      </c>
      <c r="E17" s="10">
        <v>0</v>
      </c>
      <c r="F17" s="10">
        <f t="shared" si="0"/>
        <v>0</v>
      </c>
      <c r="G17" s="10">
        <v>0</v>
      </c>
      <c r="H17" s="52"/>
    </row>
    <row r="18" spans="1:8" ht="19.5" customHeight="1" x14ac:dyDescent="0.25">
      <c r="A18" s="57" t="s">
        <v>42</v>
      </c>
      <c r="B18" s="59" t="s">
        <v>80</v>
      </c>
      <c r="C18" s="17" t="s">
        <v>5</v>
      </c>
      <c r="D18" s="10">
        <f>SUM(D19:D24)</f>
        <v>130539.48346</v>
      </c>
      <c r="E18" s="10">
        <f>SUM(E19:E24)</f>
        <v>126325.38340999999</v>
      </c>
      <c r="F18" s="10">
        <f>E18-D18</f>
        <v>-4214.1000500000082</v>
      </c>
      <c r="G18" s="10">
        <f>E18/D18*100</f>
        <v>96.771781273907592</v>
      </c>
      <c r="H18" s="50" t="s">
        <v>81</v>
      </c>
    </row>
    <row r="19" spans="1:8" ht="26.25" customHeight="1" x14ac:dyDescent="0.25">
      <c r="A19" s="57"/>
      <c r="B19" s="59"/>
      <c r="C19" s="18" t="s">
        <v>6</v>
      </c>
      <c r="D19" s="10">
        <v>0</v>
      </c>
      <c r="E19" s="10">
        <v>0</v>
      </c>
      <c r="F19" s="10">
        <f t="shared" ref="F19:F24" si="2">E19-D19</f>
        <v>0</v>
      </c>
      <c r="G19" s="10">
        <v>0</v>
      </c>
      <c r="H19" s="51"/>
    </row>
    <row r="20" spans="1:8" ht="23.25" customHeight="1" x14ac:dyDescent="0.25">
      <c r="A20" s="57"/>
      <c r="B20" s="59"/>
      <c r="C20" s="18" t="s">
        <v>9</v>
      </c>
      <c r="D20" s="10">
        <v>130539.48346</v>
      </c>
      <c r="E20" s="10">
        <v>126325.38340999999</v>
      </c>
      <c r="F20" s="10">
        <f t="shared" si="2"/>
        <v>-4214.1000500000082</v>
      </c>
      <c r="G20" s="10">
        <f t="shared" ref="G20" si="3">E20/D20*100</f>
        <v>96.771781273907592</v>
      </c>
      <c r="H20" s="51"/>
    </row>
    <row r="21" spans="1:8" ht="28.5" customHeight="1" x14ac:dyDescent="0.25">
      <c r="A21" s="57"/>
      <c r="B21" s="59"/>
      <c r="C21" s="18" t="s">
        <v>10</v>
      </c>
      <c r="D21" s="10">
        <v>0</v>
      </c>
      <c r="E21" s="10">
        <v>0</v>
      </c>
      <c r="F21" s="10">
        <f t="shared" si="2"/>
        <v>0</v>
      </c>
      <c r="G21" s="10">
        <v>0</v>
      </c>
      <c r="H21" s="51"/>
    </row>
    <row r="22" spans="1:8" ht="39.75" customHeight="1" x14ac:dyDescent="0.25">
      <c r="A22" s="57"/>
      <c r="B22" s="59"/>
      <c r="C22" s="18" t="s">
        <v>13</v>
      </c>
      <c r="D22" s="10">
        <v>0</v>
      </c>
      <c r="E22" s="10">
        <v>0</v>
      </c>
      <c r="F22" s="10">
        <f t="shared" si="2"/>
        <v>0</v>
      </c>
      <c r="G22" s="10">
        <v>0</v>
      </c>
      <c r="H22" s="51"/>
    </row>
    <row r="23" spans="1:8" ht="27.75" customHeight="1" x14ac:dyDescent="0.25">
      <c r="A23" s="57"/>
      <c r="B23" s="59"/>
      <c r="C23" s="18" t="s">
        <v>19</v>
      </c>
      <c r="D23" s="10">
        <v>0</v>
      </c>
      <c r="E23" s="10">
        <v>0</v>
      </c>
      <c r="F23" s="10">
        <f t="shared" si="2"/>
        <v>0</v>
      </c>
      <c r="G23" s="10">
        <v>0</v>
      </c>
      <c r="H23" s="51"/>
    </row>
    <row r="24" spans="1:8" ht="29.25" customHeight="1" x14ac:dyDescent="0.25">
      <c r="A24" s="57"/>
      <c r="B24" s="59"/>
      <c r="C24" s="18" t="s">
        <v>16</v>
      </c>
      <c r="D24" s="10">
        <v>0</v>
      </c>
      <c r="E24" s="10">
        <v>0</v>
      </c>
      <c r="F24" s="10">
        <f t="shared" si="2"/>
        <v>0</v>
      </c>
      <c r="G24" s="10">
        <v>0</v>
      </c>
      <c r="H24" s="52"/>
    </row>
    <row r="25" spans="1:8" ht="19.5" customHeight="1" x14ac:dyDescent="0.25">
      <c r="A25" s="57" t="s">
        <v>43</v>
      </c>
      <c r="B25" s="59" t="s">
        <v>74</v>
      </c>
      <c r="C25" s="17" t="s">
        <v>5</v>
      </c>
      <c r="D25" s="10">
        <f>SUM(D26:D31)</f>
        <v>8452.7165399999994</v>
      </c>
      <c r="E25" s="10">
        <f>SUM(E26:E31)</f>
        <v>8452.7165399999994</v>
      </c>
      <c r="F25" s="10">
        <f>E25-D25</f>
        <v>0</v>
      </c>
      <c r="G25" s="10">
        <f>E25/D25*100</f>
        <v>100</v>
      </c>
      <c r="H25" s="50" t="s">
        <v>72</v>
      </c>
    </row>
    <row r="26" spans="1:8" ht="24.75" customHeight="1" x14ac:dyDescent="0.25">
      <c r="A26" s="57"/>
      <c r="B26" s="59"/>
      <c r="C26" s="18" t="s">
        <v>6</v>
      </c>
      <c r="D26" s="10">
        <v>0</v>
      </c>
      <c r="E26" s="10">
        <v>0</v>
      </c>
      <c r="F26" s="10">
        <f t="shared" ref="F26:F31" si="4">E26-D26</f>
        <v>0</v>
      </c>
      <c r="G26" s="10">
        <v>0</v>
      </c>
      <c r="H26" s="51"/>
    </row>
    <row r="27" spans="1:8" ht="26.25" customHeight="1" x14ac:dyDescent="0.25">
      <c r="A27" s="57"/>
      <c r="B27" s="59"/>
      <c r="C27" s="18" t="s">
        <v>9</v>
      </c>
      <c r="D27" s="10">
        <v>8452.7165399999994</v>
      </c>
      <c r="E27" s="10">
        <v>8452.7165399999994</v>
      </c>
      <c r="F27" s="10">
        <f t="shared" si="4"/>
        <v>0</v>
      </c>
      <c r="G27" s="10">
        <f t="shared" ref="G27" si="5">E27/D27*100</f>
        <v>100</v>
      </c>
      <c r="H27" s="51"/>
    </row>
    <row r="28" spans="1:8" ht="26.25" customHeight="1" x14ac:dyDescent="0.25">
      <c r="A28" s="57"/>
      <c r="B28" s="59"/>
      <c r="C28" s="18" t="s">
        <v>10</v>
      </c>
      <c r="D28" s="10"/>
      <c r="E28" s="10"/>
      <c r="F28" s="10">
        <f t="shared" si="4"/>
        <v>0</v>
      </c>
      <c r="G28" s="10"/>
      <c r="H28" s="51"/>
    </row>
    <row r="29" spans="1:8" ht="45.75" customHeight="1" x14ac:dyDescent="0.25">
      <c r="A29" s="57"/>
      <c r="B29" s="59"/>
      <c r="C29" s="18" t="s">
        <v>13</v>
      </c>
      <c r="D29" s="10">
        <v>0</v>
      </c>
      <c r="E29" s="10">
        <v>0</v>
      </c>
      <c r="F29" s="10">
        <f t="shared" si="4"/>
        <v>0</v>
      </c>
      <c r="G29" s="10">
        <v>0</v>
      </c>
      <c r="H29" s="51"/>
    </row>
    <row r="30" spans="1:8" ht="27" customHeight="1" x14ac:dyDescent="0.25">
      <c r="A30" s="57"/>
      <c r="B30" s="59"/>
      <c r="C30" s="18" t="s">
        <v>19</v>
      </c>
      <c r="D30" s="10">
        <v>0</v>
      </c>
      <c r="E30" s="10">
        <v>0</v>
      </c>
      <c r="F30" s="10">
        <f t="shared" si="4"/>
        <v>0</v>
      </c>
      <c r="G30" s="10">
        <v>0</v>
      </c>
      <c r="H30" s="51"/>
    </row>
    <row r="31" spans="1:8" ht="23.25" customHeight="1" x14ac:dyDescent="0.25">
      <c r="A31" s="57"/>
      <c r="B31" s="59"/>
      <c r="C31" s="18" t="s">
        <v>16</v>
      </c>
      <c r="D31" s="10"/>
      <c r="E31" s="10">
        <v>0</v>
      </c>
      <c r="F31" s="10">
        <f t="shared" si="4"/>
        <v>0</v>
      </c>
      <c r="G31" s="10">
        <v>0</v>
      </c>
      <c r="H31" s="52"/>
    </row>
    <row r="32" spans="1:8" ht="19.5" customHeight="1" x14ac:dyDescent="0.25">
      <c r="A32" s="57" t="s">
        <v>39</v>
      </c>
      <c r="B32" s="59" t="s">
        <v>77</v>
      </c>
      <c r="C32" s="17" t="s">
        <v>5</v>
      </c>
      <c r="D32" s="10">
        <f>SUM(D33:D38)</f>
        <v>4743.6000000000004</v>
      </c>
      <c r="E32" s="10">
        <f>SUM(E33:E38)</f>
        <v>4743.6000000000004</v>
      </c>
      <c r="F32" s="10">
        <f>E32-D32</f>
        <v>0</v>
      </c>
      <c r="G32" s="10">
        <f>E32/D32*100</f>
        <v>100</v>
      </c>
      <c r="H32" s="63" t="s">
        <v>78</v>
      </c>
    </row>
    <row r="33" spans="1:8" ht="24.75" customHeight="1" x14ac:dyDescent="0.25">
      <c r="A33" s="57"/>
      <c r="B33" s="59"/>
      <c r="C33" s="18" t="s">
        <v>6</v>
      </c>
      <c r="D33" s="10">
        <v>0</v>
      </c>
      <c r="E33" s="10">
        <v>0</v>
      </c>
      <c r="F33" s="10">
        <f t="shared" ref="F33:F38" si="6">E33-D33</f>
        <v>0</v>
      </c>
      <c r="G33" s="10">
        <v>0</v>
      </c>
      <c r="H33" s="63"/>
    </row>
    <row r="34" spans="1:8" ht="26.25" customHeight="1" x14ac:dyDescent="0.25">
      <c r="A34" s="57"/>
      <c r="B34" s="59"/>
      <c r="C34" s="18" t="s">
        <v>9</v>
      </c>
      <c r="D34" s="10">
        <v>4743.6000000000004</v>
      </c>
      <c r="E34" s="10">
        <v>4743.6000000000004</v>
      </c>
      <c r="F34" s="10">
        <f t="shared" si="6"/>
        <v>0</v>
      </c>
      <c r="G34" s="10">
        <f t="shared" ref="G34" si="7">E34/D34*100</f>
        <v>100</v>
      </c>
      <c r="H34" s="63"/>
    </row>
    <row r="35" spans="1:8" ht="26.25" customHeight="1" x14ac:dyDescent="0.25">
      <c r="A35" s="57"/>
      <c r="B35" s="59"/>
      <c r="C35" s="18" t="s">
        <v>10</v>
      </c>
      <c r="D35" s="10">
        <v>0</v>
      </c>
      <c r="E35" s="10">
        <v>0</v>
      </c>
      <c r="F35" s="10">
        <f t="shared" si="6"/>
        <v>0</v>
      </c>
      <c r="G35" s="10">
        <v>0</v>
      </c>
      <c r="H35" s="63"/>
    </row>
    <row r="36" spans="1:8" ht="38.25" customHeight="1" x14ac:dyDescent="0.25">
      <c r="A36" s="57"/>
      <c r="B36" s="59"/>
      <c r="C36" s="18" t="s">
        <v>13</v>
      </c>
      <c r="D36" s="10">
        <v>0</v>
      </c>
      <c r="E36" s="10">
        <v>0</v>
      </c>
      <c r="F36" s="10">
        <f t="shared" si="6"/>
        <v>0</v>
      </c>
      <c r="G36" s="10">
        <v>0</v>
      </c>
      <c r="H36" s="63"/>
    </row>
    <row r="37" spans="1:8" ht="33" customHeight="1" x14ac:dyDescent="0.25">
      <c r="A37" s="57"/>
      <c r="B37" s="59"/>
      <c r="C37" s="18" t="s">
        <v>19</v>
      </c>
      <c r="D37" s="10">
        <v>0</v>
      </c>
      <c r="E37" s="10">
        <v>0</v>
      </c>
      <c r="F37" s="10">
        <f t="shared" si="6"/>
        <v>0</v>
      </c>
      <c r="G37" s="10">
        <v>0</v>
      </c>
      <c r="H37" s="63"/>
    </row>
    <row r="38" spans="1:8" ht="31.5" customHeight="1" x14ac:dyDescent="0.25">
      <c r="A38" s="57"/>
      <c r="B38" s="59"/>
      <c r="C38" s="18" t="s">
        <v>16</v>
      </c>
      <c r="D38" s="10">
        <v>0</v>
      </c>
      <c r="E38" s="10">
        <v>0</v>
      </c>
      <c r="F38" s="10">
        <f t="shared" si="6"/>
        <v>0</v>
      </c>
      <c r="G38" s="10">
        <v>0</v>
      </c>
      <c r="H38" s="63"/>
    </row>
    <row r="39" spans="1:8" ht="19.5" customHeight="1" x14ac:dyDescent="0.25">
      <c r="A39" s="57" t="s">
        <v>40</v>
      </c>
      <c r="B39" s="59" t="s">
        <v>23</v>
      </c>
      <c r="C39" s="17" t="s">
        <v>5</v>
      </c>
      <c r="D39" s="10">
        <f>SUM(D40:D45)</f>
        <v>108.9</v>
      </c>
      <c r="E39" s="10">
        <f>SUM(E40:E45)</f>
        <v>108.9</v>
      </c>
      <c r="F39" s="10">
        <f>E39-D39</f>
        <v>0</v>
      </c>
      <c r="G39" s="10">
        <f>E39/D39*100</f>
        <v>100</v>
      </c>
      <c r="H39" s="50" t="s">
        <v>79</v>
      </c>
    </row>
    <row r="40" spans="1:8" ht="24.75" customHeight="1" x14ac:dyDescent="0.25">
      <c r="A40" s="57"/>
      <c r="B40" s="59"/>
      <c r="C40" s="18" t="s">
        <v>6</v>
      </c>
      <c r="D40" s="10">
        <v>0</v>
      </c>
      <c r="E40" s="10">
        <v>0</v>
      </c>
      <c r="F40" s="10">
        <f t="shared" ref="F40:F45" si="8">E40-D40</f>
        <v>0</v>
      </c>
      <c r="G40" s="10">
        <v>0</v>
      </c>
      <c r="H40" s="51"/>
    </row>
    <row r="41" spans="1:8" ht="26.25" customHeight="1" x14ac:dyDescent="0.25">
      <c r="A41" s="57"/>
      <c r="B41" s="59"/>
      <c r="C41" s="18" t="s">
        <v>9</v>
      </c>
      <c r="D41" s="10">
        <v>0</v>
      </c>
      <c r="E41" s="10">
        <v>0</v>
      </c>
      <c r="F41" s="10">
        <f t="shared" si="8"/>
        <v>0</v>
      </c>
      <c r="G41" s="10">
        <v>0</v>
      </c>
      <c r="H41" s="51"/>
    </row>
    <row r="42" spans="1:8" ht="26.25" customHeight="1" x14ac:dyDescent="0.25">
      <c r="A42" s="57"/>
      <c r="B42" s="59"/>
      <c r="C42" s="18" t="s">
        <v>10</v>
      </c>
      <c r="D42" s="10">
        <v>108.9</v>
      </c>
      <c r="E42" s="10">
        <v>108.9</v>
      </c>
      <c r="F42" s="10">
        <f t="shared" si="8"/>
        <v>0</v>
      </c>
      <c r="G42" s="10">
        <f t="shared" ref="G42" si="9">E42/D42*100</f>
        <v>100</v>
      </c>
      <c r="H42" s="51"/>
    </row>
    <row r="43" spans="1:8" ht="38.25" customHeight="1" x14ac:dyDescent="0.25">
      <c r="A43" s="57"/>
      <c r="B43" s="59"/>
      <c r="C43" s="18" t="s">
        <v>13</v>
      </c>
      <c r="D43" s="10">
        <v>0</v>
      </c>
      <c r="E43" s="10">
        <v>0</v>
      </c>
      <c r="F43" s="10">
        <f t="shared" si="8"/>
        <v>0</v>
      </c>
      <c r="G43" s="10">
        <v>0</v>
      </c>
      <c r="H43" s="51"/>
    </row>
    <row r="44" spans="1:8" ht="27" customHeight="1" x14ac:dyDescent="0.25">
      <c r="A44" s="57"/>
      <c r="B44" s="59"/>
      <c r="C44" s="18" t="s">
        <v>19</v>
      </c>
      <c r="D44" s="10">
        <v>0</v>
      </c>
      <c r="E44" s="10">
        <v>0</v>
      </c>
      <c r="F44" s="10">
        <f t="shared" si="8"/>
        <v>0</v>
      </c>
      <c r="G44" s="10">
        <v>0</v>
      </c>
      <c r="H44" s="51"/>
    </row>
    <row r="45" spans="1:8" ht="28.5" customHeight="1" x14ac:dyDescent="0.25">
      <c r="A45" s="57"/>
      <c r="B45" s="59"/>
      <c r="C45" s="18" t="s">
        <v>16</v>
      </c>
      <c r="D45" s="10">
        <v>0</v>
      </c>
      <c r="E45" s="10">
        <v>0</v>
      </c>
      <c r="F45" s="10">
        <f t="shared" si="8"/>
        <v>0</v>
      </c>
      <c r="G45" s="10">
        <v>0</v>
      </c>
      <c r="H45" s="52"/>
    </row>
    <row r="46" spans="1:8" ht="24.75" customHeight="1" x14ac:dyDescent="0.25">
      <c r="A46" s="60" t="s">
        <v>60</v>
      </c>
      <c r="B46" s="61"/>
      <c r="C46" s="61"/>
      <c r="D46" s="61"/>
      <c r="E46" s="61"/>
      <c r="F46" s="61"/>
      <c r="G46" s="61"/>
      <c r="H46" s="62"/>
    </row>
    <row r="47" spans="1:8" ht="26.25" customHeight="1" x14ac:dyDescent="0.25">
      <c r="A47" s="57" t="s">
        <v>41</v>
      </c>
      <c r="B47" s="59" t="s">
        <v>62</v>
      </c>
      <c r="C47" s="17" t="s">
        <v>5</v>
      </c>
      <c r="D47" s="10">
        <f>SUM(D48:D53)</f>
        <v>0</v>
      </c>
      <c r="E47" s="10">
        <f>SUM(E48:E53)</f>
        <v>0</v>
      </c>
      <c r="F47" s="10">
        <f>E47-D47</f>
        <v>0</v>
      </c>
      <c r="G47" s="10"/>
      <c r="H47" s="50" t="s">
        <v>76</v>
      </c>
    </row>
    <row r="48" spans="1:8" ht="18" customHeight="1" x14ac:dyDescent="0.25">
      <c r="A48" s="57"/>
      <c r="B48" s="59"/>
      <c r="C48" s="18" t="s">
        <v>6</v>
      </c>
      <c r="D48" s="10"/>
      <c r="E48" s="10"/>
      <c r="F48" s="10">
        <f t="shared" ref="F48:F53" si="10">E48-D48</f>
        <v>0</v>
      </c>
      <c r="G48" s="10"/>
      <c r="H48" s="51"/>
    </row>
    <row r="49" spans="1:8" ht="18.75" customHeight="1" x14ac:dyDescent="0.25">
      <c r="A49" s="57"/>
      <c r="B49" s="59"/>
      <c r="C49" s="18" t="s">
        <v>9</v>
      </c>
      <c r="D49" s="10"/>
      <c r="E49" s="10"/>
      <c r="F49" s="10">
        <f t="shared" si="10"/>
        <v>0</v>
      </c>
      <c r="G49" s="10"/>
      <c r="H49" s="51"/>
    </row>
    <row r="50" spans="1:8" ht="24.75" customHeight="1" x14ac:dyDescent="0.25">
      <c r="A50" s="57"/>
      <c r="B50" s="59"/>
      <c r="C50" s="18" t="s">
        <v>10</v>
      </c>
      <c r="D50" s="10"/>
      <c r="E50" s="10"/>
      <c r="F50" s="10">
        <f t="shared" si="10"/>
        <v>0</v>
      </c>
      <c r="G50" s="10">
        <v>0</v>
      </c>
      <c r="H50" s="51"/>
    </row>
    <row r="51" spans="1:8" ht="32.25" customHeight="1" x14ac:dyDescent="0.25">
      <c r="A51" s="57"/>
      <c r="B51" s="59"/>
      <c r="C51" s="18" t="s">
        <v>13</v>
      </c>
      <c r="D51" s="10">
        <v>0</v>
      </c>
      <c r="E51" s="10">
        <v>0</v>
      </c>
      <c r="F51" s="10">
        <v>0</v>
      </c>
      <c r="G51" s="10">
        <v>0</v>
      </c>
      <c r="H51" s="51"/>
    </row>
    <row r="52" spans="1:8" ht="24.75" customHeight="1" x14ac:dyDescent="0.25">
      <c r="A52" s="57"/>
      <c r="B52" s="59"/>
      <c r="C52" s="18" t="s">
        <v>19</v>
      </c>
      <c r="D52" s="10">
        <v>0</v>
      </c>
      <c r="E52" s="10">
        <v>0</v>
      </c>
      <c r="F52" s="10">
        <v>0</v>
      </c>
      <c r="G52" s="10">
        <v>0</v>
      </c>
      <c r="H52" s="51"/>
    </row>
    <row r="53" spans="1:8" ht="24.75" customHeight="1" x14ac:dyDescent="0.25">
      <c r="A53" s="57"/>
      <c r="B53" s="59"/>
      <c r="C53" s="18" t="s">
        <v>16</v>
      </c>
      <c r="D53" s="10">
        <v>0</v>
      </c>
      <c r="E53" s="10">
        <v>0</v>
      </c>
      <c r="F53" s="10">
        <f t="shared" si="10"/>
        <v>0</v>
      </c>
      <c r="G53" s="10">
        <v>0</v>
      </c>
      <c r="H53" s="52"/>
    </row>
    <row r="54" spans="1:8" ht="24.75" customHeight="1" x14ac:dyDescent="0.25">
      <c r="A54" s="60" t="s">
        <v>75</v>
      </c>
      <c r="B54" s="61"/>
      <c r="C54" s="61"/>
      <c r="D54" s="61"/>
      <c r="E54" s="61"/>
      <c r="F54" s="61"/>
      <c r="G54" s="61"/>
      <c r="H54" s="62"/>
    </row>
    <row r="55" spans="1:8" ht="26.25" customHeight="1" x14ac:dyDescent="0.25">
      <c r="A55" s="57" t="s">
        <v>61</v>
      </c>
      <c r="B55" s="59" t="s">
        <v>24</v>
      </c>
      <c r="C55" s="17" t="s">
        <v>5</v>
      </c>
      <c r="D55" s="10">
        <f>SUM(D56:D61)</f>
        <v>18511.740440000001</v>
      </c>
      <c r="E55" s="10">
        <f>SUM(E56:E61)</f>
        <v>17722.52591</v>
      </c>
      <c r="F55" s="10">
        <f>E55-D55</f>
        <v>-789.2145300000011</v>
      </c>
      <c r="G55" s="10">
        <f>E55/D55*100</f>
        <v>95.736681094044116</v>
      </c>
      <c r="H55" s="50" t="s">
        <v>82</v>
      </c>
    </row>
    <row r="56" spans="1:8" ht="18" customHeight="1" x14ac:dyDescent="0.25">
      <c r="A56" s="57"/>
      <c r="B56" s="59"/>
      <c r="C56" s="18" t="s">
        <v>6</v>
      </c>
      <c r="D56" s="10">
        <v>0</v>
      </c>
      <c r="E56" s="10">
        <v>0</v>
      </c>
      <c r="F56" s="10">
        <f t="shared" ref="F56:F58" si="11">E56-D56</f>
        <v>0</v>
      </c>
      <c r="G56" s="10">
        <v>0</v>
      </c>
      <c r="H56" s="51"/>
    </row>
    <row r="57" spans="1:8" ht="15.75" customHeight="1" x14ac:dyDescent="0.25">
      <c r="A57" s="57"/>
      <c r="B57" s="59"/>
      <c r="C57" s="18" t="s">
        <v>9</v>
      </c>
      <c r="D57" s="10">
        <v>1181.5</v>
      </c>
      <c r="E57" s="10">
        <v>1178.88491</v>
      </c>
      <c r="F57" s="10">
        <f t="shared" si="11"/>
        <v>-2.6150900000000092</v>
      </c>
      <c r="G57" s="10">
        <f t="shared" ref="G57:G58" si="12">E57/D57*100</f>
        <v>99.778663563267031</v>
      </c>
      <c r="H57" s="51"/>
    </row>
    <row r="58" spans="1:8" ht="24.75" customHeight="1" x14ac:dyDescent="0.25">
      <c r="A58" s="57"/>
      <c r="B58" s="59"/>
      <c r="C58" s="18" t="s">
        <v>10</v>
      </c>
      <c r="D58" s="10">
        <v>17330.240440000001</v>
      </c>
      <c r="E58" s="10">
        <v>16543.641</v>
      </c>
      <c r="F58" s="10">
        <f t="shared" si="11"/>
        <v>-786.59944000000178</v>
      </c>
      <c r="G58" s="10">
        <f t="shared" si="12"/>
        <v>95.461116406761164</v>
      </c>
      <c r="H58" s="51"/>
    </row>
    <row r="59" spans="1:8" ht="32.25" customHeight="1" x14ac:dyDescent="0.25">
      <c r="A59" s="57"/>
      <c r="B59" s="59"/>
      <c r="C59" s="18" t="s">
        <v>13</v>
      </c>
      <c r="D59" s="10">
        <v>0</v>
      </c>
      <c r="E59" s="10">
        <v>0</v>
      </c>
      <c r="F59" s="10">
        <v>0</v>
      </c>
      <c r="G59" s="10">
        <v>0</v>
      </c>
      <c r="H59" s="51"/>
    </row>
    <row r="60" spans="1:8" ht="36" customHeight="1" x14ac:dyDescent="0.25">
      <c r="A60" s="57"/>
      <c r="B60" s="59"/>
      <c r="C60" s="18" t="s">
        <v>19</v>
      </c>
      <c r="D60" s="10">
        <v>0</v>
      </c>
      <c r="E60" s="10">
        <v>0</v>
      </c>
      <c r="F60" s="10">
        <v>0</v>
      </c>
      <c r="G60" s="10">
        <v>0</v>
      </c>
      <c r="H60" s="51"/>
    </row>
    <row r="61" spans="1:8" ht="143.25" customHeight="1" x14ac:dyDescent="0.25">
      <c r="A61" s="57"/>
      <c r="B61" s="59"/>
      <c r="C61" s="18" t="s">
        <v>16</v>
      </c>
      <c r="D61" s="10">
        <v>0</v>
      </c>
      <c r="E61" s="10">
        <v>0</v>
      </c>
      <c r="F61" s="10">
        <f t="shared" ref="F61" si="13">E61-D61</f>
        <v>0</v>
      </c>
      <c r="G61" s="10">
        <v>0</v>
      </c>
      <c r="H61" s="52"/>
    </row>
    <row r="62" spans="1:8" ht="24.75" customHeight="1" x14ac:dyDescent="0.25">
      <c r="A62" s="69" t="s">
        <v>11</v>
      </c>
      <c r="B62" s="70"/>
      <c r="C62" s="17" t="s">
        <v>5</v>
      </c>
      <c r="D62" s="19">
        <f>SUM(D63:D68)</f>
        <v>163056.44044000003</v>
      </c>
      <c r="E62" s="19">
        <f>SUM(E63:E68)</f>
        <v>158053.12586</v>
      </c>
      <c r="F62" s="10">
        <f>E62-D62</f>
        <v>-5003.3145800000348</v>
      </c>
      <c r="G62" s="10">
        <f>E62/D62*100</f>
        <v>96.931544337347958</v>
      </c>
      <c r="H62" s="20"/>
    </row>
    <row r="63" spans="1:8" ht="15.75" x14ac:dyDescent="0.25">
      <c r="A63" s="69"/>
      <c r="B63" s="70"/>
      <c r="C63" s="17" t="s">
        <v>6</v>
      </c>
      <c r="D63" s="19"/>
      <c r="E63" s="19"/>
      <c r="F63" s="10"/>
      <c r="G63" s="10"/>
      <c r="H63" s="20"/>
    </row>
    <row r="64" spans="1:8" ht="24.75" customHeight="1" x14ac:dyDescent="0.25">
      <c r="A64" s="69"/>
      <c r="B64" s="70"/>
      <c r="C64" s="17" t="s">
        <v>9</v>
      </c>
      <c r="D64" s="19">
        <f>D13+D20+D27+D34+D57</f>
        <v>145617.30000000002</v>
      </c>
      <c r="E64" s="19">
        <f>E13+E20+E27+E34+E57</f>
        <v>141400.58486</v>
      </c>
      <c r="F64" s="10">
        <f t="shared" ref="F64:F68" si="14">E64-D64</f>
        <v>-4216.7151400000148</v>
      </c>
      <c r="G64" s="10">
        <f t="shared" ref="G64:G65" si="15">E64/D64*100</f>
        <v>97.104248506187091</v>
      </c>
      <c r="H64" s="20"/>
    </row>
    <row r="65" spans="1:9" ht="21" customHeight="1" x14ac:dyDescent="0.25">
      <c r="A65" s="69"/>
      <c r="B65" s="70"/>
      <c r="C65" s="17" t="s">
        <v>10</v>
      </c>
      <c r="D65" s="19">
        <f>D21+D28+D42+D50+D58</f>
        <v>17439.140440000003</v>
      </c>
      <c r="E65" s="19">
        <f>E21+E28+E42+E50+E58</f>
        <v>16652.541000000001</v>
      </c>
      <c r="F65" s="10">
        <f t="shared" si="14"/>
        <v>-786.59944000000178</v>
      </c>
      <c r="G65" s="10">
        <f t="shared" si="15"/>
        <v>95.489459800462498</v>
      </c>
      <c r="H65" s="20"/>
    </row>
    <row r="66" spans="1:9" ht="34.5" customHeight="1" x14ac:dyDescent="0.25">
      <c r="A66" s="69"/>
      <c r="B66" s="70"/>
      <c r="C66" s="17" t="s">
        <v>13</v>
      </c>
      <c r="D66" s="10">
        <v>0</v>
      </c>
      <c r="E66" s="10">
        <v>0</v>
      </c>
      <c r="F66" s="10">
        <f t="shared" si="14"/>
        <v>0</v>
      </c>
      <c r="G66" s="10">
        <v>0</v>
      </c>
      <c r="H66" s="20"/>
    </row>
    <row r="67" spans="1:9" ht="34.5" customHeight="1" x14ac:dyDescent="0.25">
      <c r="A67" s="69"/>
      <c r="B67" s="70"/>
      <c r="C67" s="18" t="s">
        <v>19</v>
      </c>
      <c r="D67" s="10">
        <v>0</v>
      </c>
      <c r="E67" s="10">
        <v>0</v>
      </c>
      <c r="F67" s="10">
        <f t="shared" si="14"/>
        <v>0</v>
      </c>
      <c r="G67" s="10">
        <v>0</v>
      </c>
      <c r="H67" s="20"/>
    </row>
    <row r="68" spans="1:9" ht="21.75" customHeight="1" x14ac:dyDescent="0.25">
      <c r="A68" s="71"/>
      <c r="B68" s="72"/>
      <c r="C68" s="17" t="s">
        <v>16</v>
      </c>
      <c r="D68" s="10">
        <f>D31</f>
        <v>0</v>
      </c>
      <c r="E68" s="10">
        <v>0</v>
      </c>
      <c r="F68" s="10">
        <f t="shared" si="14"/>
        <v>0</v>
      </c>
      <c r="G68" s="10">
        <v>0</v>
      </c>
      <c r="H68" s="20"/>
    </row>
    <row r="69" spans="1:9" ht="27" customHeight="1" x14ac:dyDescent="0.25">
      <c r="A69" s="68" t="s">
        <v>22</v>
      </c>
      <c r="B69" s="68"/>
      <c r="C69" s="58" t="s">
        <v>1</v>
      </c>
      <c r="D69" s="58"/>
      <c r="E69" s="28" t="s">
        <v>21</v>
      </c>
      <c r="F69" s="28"/>
      <c r="G69" s="28"/>
      <c r="H69" s="29"/>
      <c r="I69" s="29"/>
    </row>
    <row r="70" spans="1:9" ht="17.25" customHeight="1" x14ac:dyDescent="0.25">
      <c r="A70" s="64" t="s">
        <v>36</v>
      </c>
      <c r="B70" s="65"/>
      <c r="C70" s="29"/>
      <c r="D70" s="29"/>
      <c r="E70" s="29"/>
      <c r="F70" s="29"/>
      <c r="G70" s="29"/>
      <c r="H70" s="29"/>
      <c r="I70" s="29"/>
    </row>
  </sheetData>
  <mergeCells count="38">
    <mergeCell ref="A70:B70"/>
    <mergeCell ref="G1:I1"/>
    <mergeCell ref="A55:A61"/>
    <mergeCell ref="B55:B61"/>
    <mergeCell ref="A69:B69"/>
    <mergeCell ref="H55:H61"/>
    <mergeCell ref="A62:B68"/>
    <mergeCell ref="A3:H3"/>
    <mergeCell ref="D7:E7"/>
    <mergeCell ref="F7:F8"/>
    <mergeCell ref="G7:G8"/>
    <mergeCell ref="A7:A8"/>
    <mergeCell ref="B7:B8"/>
    <mergeCell ref="C7:C8"/>
    <mergeCell ref="H7:H8"/>
    <mergeCell ref="A25:A31"/>
    <mergeCell ref="C69:D69"/>
    <mergeCell ref="A11:A17"/>
    <mergeCell ref="B11:B17"/>
    <mergeCell ref="B18:B24"/>
    <mergeCell ref="B47:B53"/>
    <mergeCell ref="B32:B38"/>
    <mergeCell ref="A39:A45"/>
    <mergeCell ref="B39:B45"/>
    <mergeCell ref="A54:H54"/>
    <mergeCell ref="A46:H46"/>
    <mergeCell ref="A47:A53"/>
    <mergeCell ref="B25:B31"/>
    <mergeCell ref="H25:H31"/>
    <mergeCell ref="A32:A38"/>
    <mergeCell ref="H32:H38"/>
    <mergeCell ref="H47:H53"/>
    <mergeCell ref="H39:H45"/>
    <mergeCell ref="A5:H5"/>
    <mergeCell ref="H11:H17"/>
    <mergeCell ref="H18:H24"/>
    <mergeCell ref="A10:H10"/>
    <mergeCell ref="A18:A24"/>
  </mergeCells>
  <pageMargins left="0.59055118110236227" right="0.39370078740157483" top="0.78740157480314965" bottom="0.78740157480314965" header="0" footer="0"/>
  <pageSetup paperSize="9" scale="43" fitToHeight="2" orientation="landscape" r:id="rId1"/>
  <rowBreaks count="1" manualBreakCount="1">
    <brk id="38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</vt:lpstr>
      <vt:lpstr>'Приложение 1'!_Hlk115646590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2025-02-06T06:25:51Z</dcterms:modified>
</cp:coreProperties>
</file>