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B930DACE-A48A-4670-9AAA-FF9A471254E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ение 2 ЦП" sheetId="1" r:id="rId1"/>
    <sheet name="Приложение 3 Фин" sheetId="3" r:id="rId2"/>
  </sheets>
  <definedNames>
    <definedName name="_xlnm.Print_Area" localSheetId="0">'Приложение 2 ЦП'!$A$1:$L$16</definedName>
    <definedName name="_xlnm.Print_Area" localSheetId="1">'Приложение 3 Фин'!$A$1:$H$51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3" l="1"/>
  <c r="D38" i="3"/>
  <c r="E15" i="3"/>
  <c r="D15" i="3"/>
  <c r="H11" i="1" l="1"/>
  <c r="D12" i="3" l="1"/>
  <c r="E12" i="3"/>
  <c r="D20" i="3"/>
  <c r="E20" i="3"/>
  <c r="F23" i="3"/>
  <c r="F20" i="3" s="1"/>
  <c r="G23" i="3"/>
  <c r="F29" i="3"/>
  <c r="D27" i="3"/>
  <c r="E27" i="3"/>
  <c r="D35" i="3"/>
  <c r="F38" i="3"/>
  <c r="F35" i="3" s="1"/>
  <c r="D44" i="3"/>
  <c r="E44" i="3"/>
  <c r="F48" i="3"/>
  <c r="G15" i="3" l="1"/>
  <c r="G30" i="3"/>
  <c r="D45" i="3"/>
  <c r="E35" i="3"/>
  <c r="G35" i="3" s="1"/>
  <c r="E45" i="3"/>
  <c r="G27" i="3"/>
  <c r="F30" i="3"/>
  <c r="F27" i="3" s="1"/>
  <c r="G20" i="3"/>
  <c r="G38" i="3"/>
  <c r="G12" i="3"/>
  <c r="F15" i="3"/>
  <c r="F12" i="3" s="1"/>
  <c r="D42" i="3"/>
  <c r="F10" i="1"/>
  <c r="G10" i="1"/>
  <c r="G9" i="1"/>
  <c r="F9" i="1"/>
  <c r="G45" i="3" l="1"/>
  <c r="F45" i="3"/>
  <c r="F42" i="3" s="1"/>
  <c r="E42" i="3"/>
  <c r="G42" i="3" s="1"/>
  <c r="I11" i="1" l="1"/>
</calcChain>
</file>

<file path=xl/sharedStrings.xml><?xml version="1.0" encoding="utf-8"?>
<sst xmlns="http://schemas.openxmlformats.org/spreadsheetml/2006/main" count="93" uniqueCount="64">
  <si>
    <t>Оценка в баллах</t>
  </si>
  <si>
    <t>_______________________________</t>
  </si>
  <si>
    <t>Результат реализации программы</t>
  </si>
  <si>
    <t>Единица измерения</t>
  </si>
  <si>
    <t>плановый 
показатель</t>
  </si>
  <si>
    <t>фактически 
исполнено</t>
  </si>
  <si>
    <t>Источники финансирования</t>
  </si>
  <si>
    <t>Примечание</t>
  </si>
  <si>
    <t>фактическое значение</t>
  </si>
  <si>
    <t>Всего:</t>
  </si>
  <si>
    <t>Федеральный бюджет</t>
  </si>
  <si>
    <t>Бюджет автономного округа</t>
  </si>
  <si>
    <t>Местный бюджет</t>
  </si>
  <si>
    <t xml:space="preserve">Бюджет автономного округа </t>
  </si>
  <si>
    <t xml:space="preserve">Местный бюджет </t>
  </si>
  <si>
    <t>Всего по программе:</t>
  </si>
  <si>
    <t>плановое значение</t>
  </si>
  <si>
    <t>Наименование мероприятий</t>
  </si>
  <si>
    <t>средства по Соглашениям по передаче полномочий</t>
  </si>
  <si>
    <t>Итого сумма баллов:</t>
  </si>
  <si>
    <t>Объём финансирования,
 тыс. рублей</t>
  </si>
  <si>
    <t>Абсолютное отклонение
 (гр. 5 - гр. 4)</t>
  </si>
  <si>
    <t>Абсолютное отклонение,
 тыс. рублей
 (гр. 5 - гр. 4)</t>
  </si>
  <si>
    <t>подпись</t>
  </si>
  <si>
    <t>Иные  источники</t>
  </si>
  <si>
    <t>№
п/п</t>
  </si>
  <si>
    <t>Выполнение плана,
 %
(гр. 5 / гр. 4 * 100)</t>
  </si>
  <si>
    <t>%</t>
  </si>
  <si>
    <t>ФИО</t>
  </si>
  <si>
    <t xml:space="preserve">
</t>
  </si>
  <si>
    <t xml:space="preserve">Наименование целевого показателя муниципальной программы </t>
  </si>
  <si>
    <t xml:space="preserve">% исполнения к плану 
(гр.4/гр.3*100)
</t>
  </si>
  <si>
    <t xml:space="preserve">Результат реализации целевого показателя 
муниципальной программы 
</t>
  </si>
  <si>
    <t>Причины отклонения от плановых назначений целевого показателя (переисполнение/неисполнение)</t>
  </si>
  <si>
    <t xml:space="preserve">Приложение № 2
к Положению о порядке проведения оценки
эффективности реализации муниципальных программ Нефтеюганского района </t>
  </si>
  <si>
    <t>Целевые показатели Муниципальной программы из Таблицы 1</t>
  </si>
  <si>
    <t>СОГЛАСОВАНО
________________________
управляющий делами Н.М. Доронина</t>
  </si>
  <si>
    <t>Доля расходов на закупки и/или аренду отечественного программного обеспечения и платформ от общих расходов на закупку или аренду программного обеспечения, %</t>
  </si>
  <si>
    <t xml:space="preserve">Защищенность персональных данных за счет современных способов защиты информации, %
</t>
  </si>
  <si>
    <t xml:space="preserve">Начальник управления </t>
  </si>
  <si>
    <t xml:space="preserve">
телефон 8(3463)250177</t>
  </si>
  <si>
    <t>/ И.М. Гимазетдинов/</t>
  </si>
  <si>
    <t>Преимущественное использование отечественного программного обеспечения</t>
  </si>
  <si>
    <t>Повышение уровня защищенности, а также сведение к нулю рисков от возможных санкций со стороны других государств</t>
  </si>
  <si>
    <t>Обеспечена защита информации в информационных системах, представляющих собой совокупность хранимой в базах данных информации, информационных технологий, обеспечивающих её обработку и технических средств.</t>
  </si>
  <si>
    <t>_____________________</t>
  </si>
  <si>
    <t>8(3463)250-177</t>
  </si>
  <si>
    <t xml:space="preserve">И.М.Гимазетдинов   </t>
  </si>
  <si>
    <t>Начальник управления информационных технологий и административного реформирования</t>
  </si>
  <si>
    <t>* Средства поселений не суммируются по строке Всего</t>
  </si>
  <si>
    <t>средства поселений *</t>
  </si>
  <si>
    <t>Обеспечение защиты информации и персональных данных</t>
  </si>
  <si>
    <t>Задача 3.Обеспечение необходимого уровня защиты информации 
и персональных данных.</t>
  </si>
  <si>
    <t>Приобретение оборудования для функционирования и развития информационной сети. Замена устаревшего оборудования</t>
  </si>
  <si>
    <t>Развитие инфраструктуры информационной сети</t>
  </si>
  <si>
    <t xml:space="preserve">Задача 2.Развитие единой информационной среды с использованием современных информационно-коммуникационных технологий.            </t>
  </si>
  <si>
    <t>Приобретение и сопровождение информационных систем</t>
  </si>
  <si>
    <t xml:space="preserve">Задача 1.Развитие и сопровождение инфраструктуры электронного муниципалитета и информационных систем.       </t>
  </si>
  <si>
    <t xml:space="preserve">Приложение №3                                                                                                                          к Положению о порядке проведения оценки эффективности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муниципальных и ведомственных целевых программ </t>
  </si>
  <si>
    <r>
      <rPr>
        <b/>
        <u/>
        <sz val="16"/>
        <color rgb="FF000000"/>
        <rFont val="Times New Roman"/>
        <family val="1"/>
        <charset val="204"/>
      </rPr>
      <t>Ответственный исполнитель:</t>
    </r>
    <r>
      <rPr>
        <sz val="16"/>
        <color rgb="FF000000"/>
        <rFont val="Times New Roman"/>
        <family val="1"/>
        <charset val="204"/>
      </rPr>
      <t xml:space="preserve"> Управление информационных технологий и административного реформирования администрации Нефтеюганского района</t>
    </r>
  </si>
  <si>
    <r>
      <rPr>
        <b/>
        <u/>
        <sz val="16"/>
        <color rgb="FF000000"/>
        <rFont val="Times New Roman"/>
        <family val="1"/>
        <charset val="204"/>
      </rPr>
      <t>Наименование муниципальной программы:</t>
    </r>
    <r>
      <rPr>
        <sz val="16"/>
        <color rgb="FF000000"/>
        <rFont val="Times New Roman"/>
        <family val="1"/>
        <charset val="204"/>
      </rPr>
      <t xml:space="preserve"> «Цифровое развитие»
</t>
    </r>
  </si>
  <si>
    <r>
      <rPr>
        <b/>
        <sz val="14"/>
        <color rgb="FF000000"/>
        <rFont val="Times New Roman"/>
        <family val="1"/>
        <charset val="204"/>
      </rPr>
      <t>Муниципальная программа:</t>
    </r>
    <r>
      <rPr>
        <sz val="14"/>
        <color rgb="FF000000"/>
        <rFont val="Times New Roman"/>
        <family val="1"/>
        <charset val="204"/>
      </rPr>
      <t xml:space="preserve">  «Цифровое развитие»
</t>
    </r>
    <r>
      <rPr>
        <b/>
        <sz val="14"/>
        <color rgb="FF000000"/>
        <rFont val="Times New Roman"/>
        <family val="1"/>
        <charset val="204"/>
      </rPr>
      <t xml:space="preserve">Ответственный исполнитель: </t>
    </r>
    <r>
      <rPr>
        <sz val="14"/>
        <color rgb="FF000000"/>
        <rFont val="Times New Roman"/>
        <family val="1"/>
        <charset val="204"/>
      </rPr>
      <t xml:space="preserve">Администрация Нефтеюганского района (управление информационных технологий и административного реформирования).
</t>
    </r>
  </si>
  <si>
    <t>Отклонение в размере -3,01тыс.руб.: экономия по результатам эл.аукциона.</t>
  </si>
  <si>
    <t>Анализ исполнения финансовых показателей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</si>
</sst>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%"/>
    <numFmt numFmtId="166" formatCode="_-* #,##0_р_._-;\-* #,##0_р_._-;_-* &quot;-&quot;_р_._-;_-@_-"/>
    <numFmt numFmtId="167" formatCode="_-* #,##0.0_р_._-;\-* #,##0.0_р_._-;_-* &quot;-&quot;?_р_._-;_-@_-"/>
  </numFmts>
  <fonts count="3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u/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3" fontId="0" fillId="0" borderId="0" xfId="0" applyNumberFormat="1" applyAlignment="1">
      <alignment horizontal="center"/>
    </xf>
    <xf numFmtId="3" fontId="7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Alignment="1">
      <alignment wrapText="1"/>
    </xf>
    <xf numFmtId="3" fontId="2" fillId="2" borderId="0" xfId="0" applyNumberFormat="1" applyFont="1" applyFill="1" applyBorder="1" applyAlignment="1">
      <alignment wrapText="1"/>
    </xf>
    <xf numFmtId="0" fontId="11" fillId="0" borderId="0" xfId="0" applyFont="1" applyAlignment="1">
      <alignment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top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7" fillId="0" borderId="0" xfId="0" applyFont="1" applyAlignment="1">
      <alignment wrapText="1"/>
    </xf>
    <xf numFmtId="0" fontId="6" fillId="0" borderId="0" xfId="0" applyFont="1" applyFill="1"/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21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4" fillId="0" borderId="1" xfId="2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vertical="center" wrapText="1"/>
    </xf>
    <xf numFmtId="165" fontId="4" fillId="0" borderId="1" xfId="2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vertical="center" wrapText="1"/>
    </xf>
    <xf numFmtId="165" fontId="9" fillId="0" borderId="1" xfId="2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165" fontId="2" fillId="0" borderId="1" xfId="2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167" fontId="2" fillId="0" borderId="1" xfId="0" applyNumberFormat="1" applyFont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165" fontId="9" fillId="2" borderId="1" xfId="2" applyNumberFormat="1" applyFont="1" applyFill="1" applyBorder="1" applyAlignment="1">
      <alignment horizontal="right" vertical="center" wrapText="1"/>
    </xf>
    <xf numFmtId="0" fontId="2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3" fillId="0" borderId="4" xfId="0" applyNumberFormat="1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49" fontId="6" fillId="0" borderId="0" xfId="0" applyNumberFormat="1" applyFont="1" applyAlignment="1">
      <alignment horizontal="left" vertical="top" wrapText="1"/>
    </xf>
    <xf numFmtId="0" fontId="18" fillId="0" borderId="5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top" wrapText="1"/>
    </xf>
    <xf numFmtId="0" fontId="28" fillId="0" borderId="0" xfId="0" applyFont="1" applyAlignment="1">
      <alignment horizontal="left" vertical="top"/>
    </xf>
    <xf numFmtId="0" fontId="28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24" fillId="0" borderId="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center" wrapText="1"/>
    </xf>
    <xf numFmtId="0" fontId="28" fillId="0" borderId="4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left" vertical="center" wrapText="1"/>
    </xf>
  </cellXfs>
  <cellStyles count="3">
    <cellStyle name="Обычный" xfId="0" builtinId="0"/>
    <cellStyle name="Процентный" xfId="2" builtinId="5"/>
    <cellStyle name="Финансовый 2 2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M16"/>
  <sheetViews>
    <sheetView topLeftCell="C4" zoomScaleNormal="100" zoomScaleSheetLayoutView="100" workbookViewId="0">
      <selection activeCell="E10" sqref="E10"/>
    </sheetView>
  </sheetViews>
  <sheetFormatPr defaultColWidth="14.140625" defaultRowHeight="15" x14ac:dyDescent="0.25"/>
  <cols>
    <col min="1" max="1" width="6.7109375" customWidth="1"/>
    <col min="2" max="2" width="62.28515625" customWidth="1"/>
    <col min="3" max="3" width="14.85546875" customWidth="1"/>
    <col min="4" max="4" width="18.85546875" customWidth="1"/>
    <col min="5" max="5" width="18.5703125" customWidth="1"/>
    <col min="6" max="6" width="16.7109375" customWidth="1"/>
    <col min="7" max="7" width="16.85546875" customWidth="1"/>
    <col min="8" max="8" width="15.5703125" style="9" customWidth="1"/>
    <col min="9" max="10" width="0" hidden="1" customWidth="1"/>
    <col min="11" max="11" width="77.5703125" style="8" customWidth="1"/>
    <col min="12" max="12" width="57.7109375" customWidth="1"/>
    <col min="13" max="13" width="40.42578125" customWidth="1"/>
  </cols>
  <sheetData>
    <row r="1" spans="1:13" ht="81.75" customHeight="1" x14ac:dyDescent="0.25">
      <c r="A1" s="1"/>
      <c r="G1" s="92"/>
      <c r="H1" s="92"/>
      <c r="K1" s="34" t="s">
        <v>29</v>
      </c>
      <c r="L1" s="34" t="s">
        <v>34</v>
      </c>
    </row>
    <row r="2" spans="1:13" ht="81.75" customHeight="1" x14ac:dyDescent="0.25">
      <c r="A2" s="1"/>
      <c r="G2" s="22"/>
      <c r="H2" s="22"/>
      <c r="K2" s="7" t="s">
        <v>29</v>
      </c>
      <c r="L2" s="35" t="s">
        <v>36</v>
      </c>
    </row>
    <row r="3" spans="1:13" ht="24" customHeight="1" x14ac:dyDescent="0.25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</row>
    <row r="4" spans="1:13" s="7" customFormat="1" ht="39" customHeight="1" x14ac:dyDescent="0.25">
      <c r="A4" s="101" t="s">
        <v>61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25"/>
    </row>
    <row r="5" spans="1:13" ht="19.5" customHeight="1" x14ac:dyDescent="0.3">
      <c r="A5" s="82" t="s">
        <v>25</v>
      </c>
      <c r="B5" s="82" t="s">
        <v>30</v>
      </c>
      <c r="C5" s="82" t="s">
        <v>3</v>
      </c>
      <c r="D5" s="96" t="s">
        <v>2</v>
      </c>
      <c r="E5" s="97"/>
      <c r="F5" s="98"/>
      <c r="G5" s="82" t="s">
        <v>21</v>
      </c>
      <c r="H5" s="84" t="s">
        <v>0</v>
      </c>
      <c r="I5" s="41"/>
      <c r="J5" s="41"/>
      <c r="K5" s="99" t="s">
        <v>32</v>
      </c>
      <c r="L5" s="99" t="s">
        <v>33</v>
      </c>
      <c r="M5" s="26"/>
    </row>
    <row r="6" spans="1:13" ht="77.25" customHeight="1" x14ac:dyDescent="0.3">
      <c r="A6" s="83"/>
      <c r="B6" s="83"/>
      <c r="C6" s="83"/>
      <c r="D6" s="42" t="s">
        <v>4</v>
      </c>
      <c r="E6" s="43" t="s">
        <v>5</v>
      </c>
      <c r="F6" s="42" t="s">
        <v>31</v>
      </c>
      <c r="G6" s="83"/>
      <c r="H6" s="85"/>
      <c r="I6" s="41"/>
      <c r="J6" s="41"/>
      <c r="K6" s="100"/>
      <c r="L6" s="103"/>
      <c r="M6" s="26"/>
    </row>
    <row r="7" spans="1:13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10">
        <v>8</v>
      </c>
      <c r="K7" s="29">
        <v>9</v>
      </c>
      <c r="L7" s="29">
        <v>10</v>
      </c>
      <c r="M7" s="27"/>
    </row>
    <row r="8" spans="1:13" ht="18.75" x14ac:dyDescent="0.25">
      <c r="A8" s="93" t="s">
        <v>35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5"/>
      <c r="M8" s="23"/>
    </row>
    <row r="9" spans="1:13" ht="189.75" customHeight="1" x14ac:dyDescent="0.25">
      <c r="A9" s="36">
        <v>1</v>
      </c>
      <c r="B9" s="37" t="s">
        <v>37</v>
      </c>
      <c r="C9" s="36" t="s">
        <v>27</v>
      </c>
      <c r="D9" s="36">
        <v>95</v>
      </c>
      <c r="E9" s="38">
        <v>100</v>
      </c>
      <c r="F9" s="36">
        <f>E9/D9*100</f>
        <v>105.26315789473684</v>
      </c>
      <c r="G9" s="36">
        <f>E9-D9</f>
        <v>5</v>
      </c>
      <c r="H9" s="36">
        <v>2</v>
      </c>
      <c r="I9" s="36"/>
      <c r="J9" s="36"/>
      <c r="K9" s="39" t="s">
        <v>43</v>
      </c>
      <c r="L9" s="38" t="s">
        <v>42</v>
      </c>
      <c r="M9" s="23"/>
    </row>
    <row r="10" spans="1:13" ht="105.75" customHeight="1" x14ac:dyDescent="0.25">
      <c r="A10" s="36">
        <v>2</v>
      </c>
      <c r="B10" s="37" t="s">
        <v>38</v>
      </c>
      <c r="C10" s="36" t="s">
        <v>27</v>
      </c>
      <c r="D10" s="36">
        <v>100</v>
      </c>
      <c r="E10" s="38">
        <v>100</v>
      </c>
      <c r="F10" s="36">
        <f>E10/D10*100</f>
        <v>100</v>
      </c>
      <c r="G10" s="36">
        <f>E10-D10</f>
        <v>0</v>
      </c>
      <c r="H10" s="36">
        <v>1</v>
      </c>
      <c r="I10" s="36"/>
      <c r="J10" s="36"/>
      <c r="K10" s="39" t="s">
        <v>44</v>
      </c>
      <c r="L10" s="40"/>
      <c r="M10" s="23"/>
    </row>
    <row r="11" spans="1:13" s="4" customFormat="1" ht="24" customHeight="1" x14ac:dyDescent="0.25">
      <c r="A11" s="88" t="s">
        <v>19</v>
      </c>
      <c r="B11" s="88"/>
      <c r="C11" s="88"/>
      <c r="D11" s="88"/>
      <c r="E11" s="88"/>
      <c r="F11" s="88"/>
      <c r="G11" s="88"/>
      <c r="H11" s="19">
        <f>H9+H10</f>
        <v>3</v>
      </c>
      <c r="I11" s="78" t="e">
        <f>SUM(#REF!)/12</f>
        <v>#REF!</v>
      </c>
      <c r="J11" s="79"/>
      <c r="K11" s="30"/>
      <c r="L11" s="20"/>
      <c r="M11" s="28"/>
    </row>
    <row r="12" spans="1:13" s="14" customFormat="1" ht="36.75" customHeight="1" x14ac:dyDescent="0.25">
      <c r="A12" s="91"/>
      <c r="B12" s="91"/>
      <c r="C12" s="91"/>
      <c r="D12" s="91"/>
      <c r="E12" s="91"/>
      <c r="F12" s="91"/>
      <c r="G12" s="91"/>
      <c r="H12" s="91"/>
      <c r="I12" s="15"/>
      <c r="J12" s="16"/>
      <c r="K12" s="31"/>
      <c r="L12" s="16"/>
      <c r="M12" s="16"/>
    </row>
    <row r="13" spans="1:13" s="13" customFormat="1" ht="13.5" customHeight="1" x14ac:dyDescent="0.25">
      <c r="A13" s="90"/>
      <c r="B13" s="90"/>
      <c r="C13" s="90"/>
      <c r="D13" s="90"/>
      <c r="E13" s="90"/>
      <c r="F13" s="90"/>
      <c r="G13" s="90"/>
      <c r="H13" s="90"/>
      <c r="K13" s="32"/>
    </row>
    <row r="14" spans="1:13" ht="33.75" customHeight="1" x14ac:dyDescent="0.25">
      <c r="A14" s="86" t="s">
        <v>39</v>
      </c>
      <c r="B14" s="86"/>
      <c r="C14" s="87" t="s">
        <v>1</v>
      </c>
      <c r="D14" s="87"/>
      <c r="E14" s="12" t="s">
        <v>41</v>
      </c>
      <c r="F14" s="24"/>
      <c r="G14" s="2"/>
      <c r="H14" s="11"/>
      <c r="I14" s="11"/>
      <c r="J14" s="18"/>
      <c r="K14" s="33"/>
      <c r="L14" s="18"/>
      <c r="M14" s="18"/>
    </row>
    <row r="15" spans="1:13" ht="15.75" x14ac:dyDescent="0.25">
      <c r="A15" s="3"/>
      <c r="B15" s="2"/>
      <c r="C15" s="89" t="s">
        <v>23</v>
      </c>
      <c r="D15" s="89"/>
      <c r="E15" s="17" t="s">
        <v>28</v>
      </c>
      <c r="F15" s="21"/>
      <c r="G15" s="2"/>
      <c r="H15" s="11"/>
      <c r="I15" s="11"/>
      <c r="J15" s="18"/>
      <c r="K15" s="33"/>
      <c r="L15" s="18"/>
      <c r="M15" s="18"/>
    </row>
    <row r="16" spans="1:13" ht="31.5" customHeight="1" x14ac:dyDescent="0.25">
      <c r="A16" s="80" t="s">
        <v>40</v>
      </c>
      <c r="B16" s="81"/>
      <c r="C16" s="2"/>
      <c r="D16" s="2"/>
      <c r="E16" s="2"/>
      <c r="F16" s="2"/>
      <c r="G16" s="2"/>
      <c r="H16" s="11"/>
      <c r="I16" s="11"/>
      <c r="J16" s="18"/>
      <c r="K16" s="33"/>
      <c r="L16" s="18"/>
      <c r="M16" s="18"/>
    </row>
  </sheetData>
  <mergeCells count="20">
    <mergeCell ref="G1:H1"/>
    <mergeCell ref="A8:L8"/>
    <mergeCell ref="D5:F5"/>
    <mergeCell ref="K5:K6"/>
    <mergeCell ref="A4:L4"/>
    <mergeCell ref="A3:L3"/>
    <mergeCell ref="L5:L6"/>
    <mergeCell ref="I11:J11"/>
    <mergeCell ref="A16:B16"/>
    <mergeCell ref="A5:A6"/>
    <mergeCell ref="B5:B6"/>
    <mergeCell ref="C5:C6"/>
    <mergeCell ref="H5:H6"/>
    <mergeCell ref="A14:B14"/>
    <mergeCell ref="C14:D14"/>
    <mergeCell ref="G5:G6"/>
    <mergeCell ref="A11:G11"/>
    <mergeCell ref="C15:D15"/>
    <mergeCell ref="A13:H13"/>
    <mergeCell ref="A12:H12"/>
  </mergeCells>
  <pageMargins left="0" right="0" top="0" bottom="0" header="0.51181102362204722" footer="0.51181102362204722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69C0B-6EA6-4C46-98DE-DA626C870E50}">
  <dimension ref="A1:H51"/>
  <sheetViews>
    <sheetView tabSelected="1" view="pageBreakPreview" topLeftCell="A31" zoomScale="75" zoomScaleNormal="75" zoomScaleSheetLayoutView="75" workbookViewId="0">
      <selection activeCell="G40" sqref="G40"/>
    </sheetView>
  </sheetViews>
  <sheetFormatPr defaultRowHeight="21" x14ac:dyDescent="0.35"/>
  <cols>
    <col min="1" max="1" width="5.42578125" style="5" customWidth="1"/>
    <col min="2" max="2" width="67.140625" customWidth="1"/>
    <col min="3" max="3" width="33.85546875" customWidth="1"/>
    <col min="4" max="4" width="29.28515625" customWidth="1"/>
    <col min="5" max="5" width="29.85546875" customWidth="1"/>
    <col min="6" max="7" width="27" customWidth="1"/>
    <col min="8" max="8" width="62.140625" style="44" customWidth="1"/>
  </cols>
  <sheetData>
    <row r="1" spans="1:8" ht="15" customHeight="1" x14ac:dyDescent="0.25">
      <c r="G1" s="108" t="s">
        <v>58</v>
      </c>
      <c r="H1" s="109"/>
    </row>
    <row r="2" spans="1:8" ht="38.25" customHeight="1" x14ac:dyDescent="0.25">
      <c r="G2" s="109"/>
      <c r="H2" s="109"/>
    </row>
    <row r="3" spans="1:8" ht="25.5" x14ac:dyDescent="0.25">
      <c r="A3" s="104" t="s">
        <v>63</v>
      </c>
      <c r="B3" s="104"/>
      <c r="C3" s="104"/>
      <c r="D3" s="104"/>
      <c r="E3" s="104"/>
      <c r="F3" s="104"/>
      <c r="G3" s="104"/>
      <c r="H3" s="104"/>
    </row>
    <row r="4" spans="1:8" ht="20.25" x14ac:dyDescent="0.25">
      <c r="A4" s="77"/>
      <c r="B4" s="77"/>
      <c r="C4" s="77"/>
      <c r="D4" s="77"/>
      <c r="E4" s="77"/>
      <c r="F4" s="77"/>
      <c r="G4" s="77"/>
      <c r="H4" s="76"/>
    </row>
    <row r="5" spans="1:8" s="75" customFormat="1" ht="23.25" customHeight="1" x14ac:dyDescent="0.35">
      <c r="A5" s="105" t="s">
        <v>60</v>
      </c>
      <c r="B5" s="106"/>
      <c r="C5" s="106"/>
      <c r="D5" s="106"/>
      <c r="E5" s="106"/>
      <c r="F5" s="106"/>
      <c r="G5" s="106"/>
      <c r="H5" s="44"/>
    </row>
    <row r="6" spans="1:8" s="75" customFormat="1" ht="23.25" x14ac:dyDescent="0.35">
      <c r="A6" s="106" t="s">
        <v>59</v>
      </c>
      <c r="B6" s="106"/>
      <c r="C6" s="106"/>
      <c r="D6" s="106"/>
      <c r="E6" s="106"/>
      <c r="F6" s="106"/>
      <c r="G6" s="106"/>
      <c r="H6" s="44"/>
    </row>
    <row r="7" spans="1:8" ht="20.25" x14ac:dyDescent="0.3">
      <c r="A7" s="74"/>
      <c r="B7" s="46"/>
      <c r="C7" s="46"/>
      <c r="D7" s="46"/>
      <c r="E7" s="46"/>
      <c r="F7" s="46"/>
      <c r="G7" s="46"/>
      <c r="H7" s="45"/>
    </row>
    <row r="8" spans="1:8" ht="57" customHeight="1" x14ac:dyDescent="0.25">
      <c r="A8" s="107" t="s">
        <v>25</v>
      </c>
      <c r="B8" s="107" t="s">
        <v>17</v>
      </c>
      <c r="C8" s="107" t="s">
        <v>6</v>
      </c>
      <c r="D8" s="107" t="s">
        <v>20</v>
      </c>
      <c r="E8" s="107"/>
      <c r="F8" s="107" t="s">
        <v>22</v>
      </c>
      <c r="G8" s="107" t="s">
        <v>26</v>
      </c>
      <c r="H8" s="107" t="s">
        <v>7</v>
      </c>
    </row>
    <row r="9" spans="1:8" ht="44.25" customHeight="1" x14ac:dyDescent="0.25">
      <c r="A9" s="107"/>
      <c r="B9" s="107"/>
      <c r="C9" s="107"/>
      <c r="D9" s="72" t="s">
        <v>16</v>
      </c>
      <c r="E9" s="72" t="s">
        <v>8</v>
      </c>
      <c r="F9" s="107"/>
      <c r="G9" s="107"/>
      <c r="H9" s="107"/>
    </row>
    <row r="10" spans="1:8" ht="21.75" customHeight="1" x14ac:dyDescent="0.25">
      <c r="A10" s="73">
        <v>1</v>
      </c>
      <c r="B10" s="73">
        <v>2</v>
      </c>
      <c r="C10" s="73">
        <v>3</v>
      </c>
      <c r="D10" s="73">
        <v>4</v>
      </c>
      <c r="E10" s="73">
        <v>5</v>
      </c>
      <c r="F10" s="73">
        <v>6</v>
      </c>
      <c r="G10" s="73">
        <v>7</v>
      </c>
      <c r="H10" s="72">
        <v>8</v>
      </c>
    </row>
    <row r="11" spans="1:8" ht="20.25" x14ac:dyDescent="0.25">
      <c r="A11" s="116" t="s">
        <v>57</v>
      </c>
      <c r="B11" s="117"/>
      <c r="C11" s="117"/>
      <c r="D11" s="117"/>
      <c r="E11" s="117"/>
      <c r="F11" s="117"/>
      <c r="G11" s="117"/>
      <c r="H11" s="118"/>
    </row>
    <row r="12" spans="1:8" ht="21" customHeight="1" x14ac:dyDescent="0.25">
      <c r="A12" s="107">
        <v>1</v>
      </c>
      <c r="B12" s="123" t="s">
        <v>56</v>
      </c>
      <c r="C12" s="56" t="s">
        <v>9</v>
      </c>
      <c r="D12" s="60">
        <f>SUM(D13:D18)</f>
        <v>2981.2303200000001</v>
      </c>
      <c r="E12" s="60">
        <f>SUM(E13:E18)</f>
        <v>2978.2234800000001</v>
      </c>
      <c r="F12" s="60">
        <f>SUM(F13:F18)</f>
        <v>-3.0068400000000111</v>
      </c>
      <c r="G12" s="59">
        <f>E12/D12</f>
        <v>0.99899140969423661</v>
      </c>
      <c r="H12" s="52"/>
    </row>
    <row r="13" spans="1:8" ht="24.75" customHeight="1" x14ac:dyDescent="0.25">
      <c r="A13" s="112"/>
      <c r="B13" s="123"/>
      <c r="C13" s="64" t="s">
        <v>10</v>
      </c>
      <c r="D13" s="57">
        <v>0</v>
      </c>
      <c r="E13" s="57">
        <v>0</v>
      </c>
      <c r="F13" s="57">
        <v>0</v>
      </c>
      <c r="G13" s="57">
        <v>0</v>
      </c>
      <c r="H13" s="52"/>
    </row>
    <row r="14" spans="1:8" ht="15.75" x14ac:dyDescent="0.25">
      <c r="A14" s="112"/>
      <c r="B14" s="123"/>
      <c r="C14" s="64" t="s">
        <v>11</v>
      </c>
      <c r="D14" s="57">
        <v>0</v>
      </c>
      <c r="E14" s="57">
        <v>0</v>
      </c>
      <c r="F14" s="57">
        <v>0</v>
      </c>
      <c r="G14" s="57">
        <v>0</v>
      </c>
      <c r="H14" s="52"/>
    </row>
    <row r="15" spans="1:8" ht="67.5" customHeight="1" x14ac:dyDescent="0.25">
      <c r="A15" s="112"/>
      <c r="B15" s="123"/>
      <c r="C15" s="64" t="s">
        <v>12</v>
      </c>
      <c r="D15" s="70">
        <f>2981.23032</f>
        <v>2981.2303200000001</v>
      </c>
      <c r="E15" s="70">
        <f>2978.22348</f>
        <v>2978.2234800000001</v>
      </c>
      <c r="F15" s="70">
        <f>E15-D15</f>
        <v>-3.0068400000000111</v>
      </c>
      <c r="G15" s="71">
        <f>E15/D15</f>
        <v>0.99899140969423661</v>
      </c>
      <c r="H15" s="63" t="s">
        <v>62</v>
      </c>
    </row>
    <row r="16" spans="1:8" ht="40.5" customHeight="1" x14ac:dyDescent="0.25">
      <c r="A16" s="112"/>
      <c r="B16" s="123"/>
      <c r="C16" s="64" t="s">
        <v>18</v>
      </c>
      <c r="D16" s="57">
        <v>0</v>
      </c>
      <c r="E16" s="57">
        <v>0</v>
      </c>
      <c r="F16" s="57">
        <v>0</v>
      </c>
      <c r="G16" s="57">
        <v>0</v>
      </c>
      <c r="H16" s="52"/>
    </row>
    <row r="17" spans="1:8" ht="25.5" customHeight="1" x14ac:dyDescent="0.25">
      <c r="A17" s="112"/>
      <c r="B17" s="123"/>
      <c r="C17" s="64" t="s">
        <v>50</v>
      </c>
      <c r="D17" s="57">
        <v>0</v>
      </c>
      <c r="E17" s="57">
        <v>0</v>
      </c>
      <c r="F17" s="57">
        <v>0</v>
      </c>
      <c r="G17" s="57">
        <v>0</v>
      </c>
      <c r="H17" s="52"/>
    </row>
    <row r="18" spans="1:8" ht="24.75" customHeight="1" x14ac:dyDescent="0.25">
      <c r="A18" s="112"/>
      <c r="B18" s="123"/>
      <c r="C18" s="64" t="s">
        <v>24</v>
      </c>
      <c r="D18" s="57">
        <v>0</v>
      </c>
      <c r="E18" s="57">
        <v>0</v>
      </c>
      <c r="F18" s="57">
        <v>0</v>
      </c>
      <c r="G18" s="57">
        <v>0</v>
      </c>
      <c r="H18" s="52"/>
    </row>
    <row r="19" spans="1:8" ht="20.25" x14ac:dyDescent="0.25">
      <c r="A19" s="116" t="s">
        <v>55</v>
      </c>
      <c r="B19" s="117"/>
      <c r="C19" s="117"/>
      <c r="D19" s="117"/>
      <c r="E19" s="117"/>
      <c r="F19" s="117"/>
      <c r="G19" s="117"/>
      <c r="H19" s="118"/>
    </row>
    <row r="20" spans="1:8" ht="39.75" customHeight="1" x14ac:dyDescent="0.25">
      <c r="A20" s="107">
        <v>2</v>
      </c>
      <c r="B20" s="113" t="s">
        <v>54</v>
      </c>
      <c r="C20" s="56" t="s">
        <v>9</v>
      </c>
      <c r="D20" s="60">
        <f>SUM(D21:D26)</f>
        <v>300</v>
      </c>
      <c r="E20" s="60">
        <f>SUM(E21:E26)</f>
        <v>300</v>
      </c>
      <c r="F20" s="60">
        <f>SUM(F21:F26)</f>
        <v>0</v>
      </c>
      <c r="G20" s="59">
        <f>E20/D20</f>
        <v>1</v>
      </c>
      <c r="H20" s="52"/>
    </row>
    <row r="21" spans="1:8" ht="18" customHeight="1" x14ac:dyDescent="0.25">
      <c r="A21" s="112"/>
      <c r="B21" s="114"/>
      <c r="C21" s="64" t="s">
        <v>10</v>
      </c>
      <c r="D21" s="57">
        <v>0</v>
      </c>
      <c r="E21" s="57">
        <v>0</v>
      </c>
      <c r="F21" s="57">
        <v>0</v>
      </c>
      <c r="G21" s="57">
        <v>0</v>
      </c>
      <c r="H21" s="52"/>
    </row>
    <row r="22" spans="1:8" ht="15.75" customHeight="1" x14ac:dyDescent="0.25">
      <c r="A22" s="112"/>
      <c r="B22" s="114"/>
      <c r="C22" s="64" t="s">
        <v>13</v>
      </c>
      <c r="D22" s="57">
        <v>0</v>
      </c>
      <c r="E22" s="57">
        <v>0</v>
      </c>
      <c r="F22" s="57">
        <v>0</v>
      </c>
      <c r="G22" s="57">
        <v>0</v>
      </c>
      <c r="H22" s="52"/>
    </row>
    <row r="23" spans="1:8" ht="67.5" customHeight="1" x14ac:dyDescent="0.25">
      <c r="A23" s="112"/>
      <c r="B23" s="114"/>
      <c r="C23" s="64" t="s">
        <v>14</v>
      </c>
      <c r="D23" s="66">
        <v>300</v>
      </c>
      <c r="E23" s="66">
        <v>300</v>
      </c>
      <c r="F23" s="70">
        <f>E23-D23</f>
        <v>0</v>
      </c>
      <c r="G23" s="65">
        <f>E23/D23</f>
        <v>1</v>
      </c>
      <c r="H23" s="52"/>
    </row>
    <row r="24" spans="1:8" ht="32.25" customHeight="1" x14ac:dyDescent="0.25">
      <c r="A24" s="112"/>
      <c r="B24" s="114"/>
      <c r="C24" s="64" t="s">
        <v>18</v>
      </c>
      <c r="D24" s="57">
        <v>0</v>
      </c>
      <c r="E24" s="57">
        <v>0</v>
      </c>
      <c r="F24" s="57">
        <v>0</v>
      </c>
      <c r="G24" s="57">
        <v>0</v>
      </c>
      <c r="H24" s="52"/>
    </row>
    <row r="25" spans="1:8" ht="32.25" customHeight="1" x14ac:dyDescent="0.25">
      <c r="A25" s="112"/>
      <c r="B25" s="114"/>
      <c r="C25" s="64" t="s">
        <v>50</v>
      </c>
      <c r="D25" s="57">
        <v>0</v>
      </c>
      <c r="E25" s="57">
        <v>0</v>
      </c>
      <c r="F25" s="57">
        <v>0</v>
      </c>
      <c r="G25" s="57">
        <v>0</v>
      </c>
      <c r="H25" s="52"/>
    </row>
    <row r="26" spans="1:8" ht="23.25" customHeight="1" x14ac:dyDescent="0.25">
      <c r="A26" s="112"/>
      <c r="B26" s="115"/>
      <c r="C26" s="64" t="s">
        <v>24</v>
      </c>
      <c r="D26" s="57">
        <v>0</v>
      </c>
      <c r="E26" s="57">
        <v>0</v>
      </c>
      <c r="F26" s="57">
        <v>0</v>
      </c>
      <c r="G26" s="57">
        <v>0</v>
      </c>
      <c r="H26" s="52"/>
    </row>
    <row r="27" spans="1:8" ht="21.75" customHeight="1" x14ac:dyDescent="0.25">
      <c r="A27" s="107">
        <v>3</v>
      </c>
      <c r="B27" s="113" t="s">
        <v>53</v>
      </c>
      <c r="C27" s="56" t="s">
        <v>9</v>
      </c>
      <c r="D27" s="60">
        <f>SUM(D28:D33)</f>
        <v>203.5</v>
      </c>
      <c r="E27" s="60">
        <f>SUM(E28:E33)</f>
        <v>203.5</v>
      </c>
      <c r="F27" s="60">
        <f>SUM(F28:F33)</f>
        <v>0</v>
      </c>
      <c r="G27" s="59">
        <f>E27/D27</f>
        <v>1</v>
      </c>
      <c r="H27" s="52"/>
    </row>
    <row r="28" spans="1:8" ht="18" customHeight="1" x14ac:dyDescent="0.25">
      <c r="A28" s="112"/>
      <c r="B28" s="114"/>
      <c r="C28" s="64" t="s">
        <v>10</v>
      </c>
      <c r="D28" s="57">
        <v>0</v>
      </c>
      <c r="E28" s="57">
        <v>0</v>
      </c>
      <c r="F28" s="57">
        <v>0</v>
      </c>
      <c r="G28" s="57">
        <v>0</v>
      </c>
      <c r="H28" s="52"/>
    </row>
    <row r="29" spans="1:8" ht="15.75" customHeight="1" x14ac:dyDescent="0.25">
      <c r="A29" s="112"/>
      <c r="B29" s="114"/>
      <c r="C29" s="64" t="s">
        <v>13</v>
      </c>
      <c r="D29" s="57">
        <v>0</v>
      </c>
      <c r="E29" s="57">
        <v>0</v>
      </c>
      <c r="F29" s="57">
        <f>E29-D29</f>
        <v>0</v>
      </c>
      <c r="G29" s="69">
        <v>0</v>
      </c>
      <c r="H29" s="52"/>
    </row>
    <row r="30" spans="1:8" ht="54" customHeight="1" x14ac:dyDescent="0.25">
      <c r="A30" s="112"/>
      <c r="B30" s="114"/>
      <c r="C30" s="64" t="s">
        <v>14</v>
      </c>
      <c r="D30" s="68">
        <v>203.5</v>
      </c>
      <c r="E30" s="68">
        <v>203.5</v>
      </c>
      <c r="F30" s="68">
        <f>E30-D30</f>
        <v>0</v>
      </c>
      <c r="G30" s="67">
        <f>E30/D30</f>
        <v>1</v>
      </c>
      <c r="H30" s="52"/>
    </row>
    <row r="31" spans="1:8" ht="32.25" customHeight="1" x14ac:dyDescent="0.25">
      <c r="A31" s="112"/>
      <c r="B31" s="114"/>
      <c r="C31" s="64" t="s">
        <v>18</v>
      </c>
      <c r="D31" s="57">
        <v>0</v>
      </c>
      <c r="E31" s="57">
        <v>0</v>
      </c>
      <c r="F31" s="57">
        <v>0</v>
      </c>
      <c r="G31" s="57">
        <v>0</v>
      </c>
      <c r="H31" s="52"/>
    </row>
    <row r="32" spans="1:8" ht="24" customHeight="1" x14ac:dyDescent="0.25">
      <c r="A32" s="112"/>
      <c r="B32" s="114"/>
      <c r="C32" s="64" t="s">
        <v>50</v>
      </c>
      <c r="D32" s="57">
        <v>0</v>
      </c>
      <c r="E32" s="57">
        <v>0</v>
      </c>
      <c r="F32" s="57">
        <v>0</v>
      </c>
      <c r="G32" s="57">
        <v>0</v>
      </c>
      <c r="H32" s="52"/>
    </row>
    <row r="33" spans="1:8" ht="22.5" customHeight="1" x14ac:dyDescent="0.25">
      <c r="A33" s="112"/>
      <c r="B33" s="115"/>
      <c r="C33" s="64" t="s">
        <v>24</v>
      </c>
      <c r="D33" s="57">
        <v>0</v>
      </c>
      <c r="E33" s="57">
        <v>0</v>
      </c>
      <c r="F33" s="57">
        <v>0</v>
      </c>
      <c r="G33" s="57">
        <v>0</v>
      </c>
      <c r="H33" s="52"/>
    </row>
    <row r="34" spans="1:8" ht="21" customHeight="1" x14ac:dyDescent="0.25">
      <c r="A34" s="116" t="s">
        <v>52</v>
      </c>
      <c r="B34" s="117"/>
      <c r="C34" s="117"/>
      <c r="D34" s="117"/>
      <c r="E34" s="117"/>
      <c r="F34" s="117"/>
      <c r="G34" s="117"/>
      <c r="H34" s="118"/>
    </row>
    <row r="35" spans="1:8" ht="40.5" customHeight="1" x14ac:dyDescent="0.25">
      <c r="A35" s="107">
        <v>4</v>
      </c>
      <c r="B35" s="113" t="s">
        <v>51</v>
      </c>
      <c r="C35" s="56" t="s">
        <v>9</v>
      </c>
      <c r="D35" s="60">
        <f>SUM(D36:D41)</f>
        <v>2204.29268</v>
      </c>
      <c r="E35" s="60">
        <f>SUM(E36:E41)</f>
        <v>2204.2926819999998</v>
      </c>
      <c r="F35" s="60">
        <f>SUM(F36:F41)</f>
        <v>1.99999976757681E-6</v>
      </c>
      <c r="G35" s="59">
        <f>E35/D35</f>
        <v>1.0000000009073204</v>
      </c>
      <c r="H35" s="52"/>
    </row>
    <row r="36" spans="1:8" ht="18" customHeight="1" x14ac:dyDescent="0.25">
      <c r="A36" s="112"/>
      <c r="B36" s="114"/>
      <c r="C36" s="64" t="s">
        <v>10</v>
      </c>
      <c r="D36" s="57">
        <v>0</v>
      </c>
      <c r="E36" s="57">
        <v>0</v>
      </c>
      <c r="F36" s="57">
        <v>0</v>
      </c>
      <c r="G36" s="57">
        <v>0</v>
      </c>
      <c r="H36" s="52"/>
    </row>
    <row r="37" spans="1:8" ht="15.75" customHeight="1" x14ac:dyDescent="0.25">
      <c r="A37" s="112"/>
      <c r="B37" s="114"/>
      <c r="C37" s="64" t="s">
        <v>13</v>
      </c>
      <c r="D37" s="57">
        <v>0</v>
      </c>
      <c r="E37" s="57">
        <v>0</v>
      </c>
      <c r="F37" s="57">
        <v>0</v>
      </c>
      <c r="G37" s="57">
        <v>0</v>
      </c>
      <c r="H37" s="52"/>
    </row>
    <row r="38" spans="1:8" ht="112.5" customHeight="1" x14ac:dyDescent="0.25">
      <c r="A38" s="112"/>
      <c r="B38" s="114"/>
      <c r="C38" s="64" t="s">
        <v>14</v>
      </c>
      <c r="D38" s="66">
        <f>2204.29268</f>
        <v>2204.29268</v>
      </c>
      <c r="E38" s="66">
        <f>2204.292682</f>
        <v>2204.2926819999998</v>
      </c>
      <c r="F38" s="66">
        <f>E38-D38</f>
        <v>1.99999976757681E-6</v>
      </c>
      <c r="G38" s="65">
        <f>E38/D38</f>
        <v>1.0000000009073204</v>
      </c>
      <c r="H38" s="63"/>
    </row>
    <row r="39" spans="1:8" ht="32.25" customHeight="1" x14ac:dyDescent="0.25">
      <c r="A39" s="112"/>
      <c r="B39" s="114"/>
      <c r="C39" s="64" t="s">
        <v>18</v>
      </c>
      <c r="D39" s="57">
        <v>0</v>
      </c>
      <c r="E39" s="57">
        <v>0</v>
      </c>
      <c r="F39" s="57">
        <v>0</v>
      </c>
      <c r="G39" s="57">
        <v>0</v>
      </c>
      <c r="H39" s="52"/>
    </row>
    <row r="40" spans="1:8" ht="32.25" customHeight="1" x14ac:dyDescent="0.25">
      <c r="A40" s="112"/>
      <c r="B40" s="114"/>
      <c r="C40" s="64" t="s">
        <v>50</v>
      </c>
      <c r="D40" s="57">
        <v>0</v>
      </c>
      <c r="E40" s="57">
        <v>0</v>
      </c>
      <c r="F40" s="57">
        <v>0</v>
      </c>
      <c r="G40" s="57">
        <v>0</v>
      </c>
      <c r="H40" s="52"/>
    </row>
    <row r="41" spans="1:8" ht="23.25" customHeight="1" x14ac:dyDescent="0.25">
      <c r="A41" s="112"/>
      <c r="B41" s="115"/>
      <c r="C41" s="64" t="s">
        <v>24</v>
      </c>
      <c r="D41" s="57">
        <v>0</v>
      </c>
      <c r="E41" s="57">
        <v>0</v>
      </c>
      <c r="F41" s="57">
        <v>0</v>
      </c>
      <c r="G41" s="57">
        <v>0</v>
      </c>
      <c r="H41" s="52"/>
    </row>
    <row r="42" spans="1:8" ht="53.25" customHeight="1" x14ac:dyDescent="0.25">
      <c r="A42" s="119" t="s">
        <v>15</v>
      </c>
      <c r="B42" s="120"/>
      <c r="C42" s="56" t="s">
        <v>9</v>
      </c>
      <c r="D42" s="61">
        <f>D12+D20+D27+D35</f>
        <v>5689.0230000000001</v>
      </c>
      <c r="E42" s="61">
        <f>E12+E20+E27+E35</f>
        <v>5686.0161619999999</v>
      </c>
      <c r="F42" s="60">
        <f>SUM(F43:F48)</f>
        <v>-3.0068380000002435</v>
      </c>
      <c r="G42" s="59">
        <f>E42/D42</f>
        <v>0.9994714667175717</v>
      </c>
      <c r="H42" s="63"/>
    </row>
    <row r="43" spans="1:8" ht="15.75" x14ac:dyDescent="0.25">
      <c r="A43" s="119"/>
      <c r="B43" s="120"/>
      <c r="C43" s="56" t="s">
        <v>10</v>
      </c>
      <c r="D43" s="58">
        <v>0</v>
      </c>
      <c r="E43" s="58">
        <v>0</v>
      </c>
      <c r="F43" s="58">
        <v>0</v>
      </c>
      <c r="G43" s="58">
        <v>0</v>
      </c>
      <c r="H43" s="52"/>
    </row>
    <row r="44" spans="1:8" ht="24.75" customHeight="1" x14ac:dyDescent="0.25">
      <c r="A44" s="119"/>
      <c r="B44" s="120"/>
      <c r="C44" s="56" t="s">
        <v>13</v>
      </c>
      <c r="D44" s="55">
        <f>D29</f>
        <v>0</v>
      </c>
      <c r="E44" s="55">
        <f>E29</f>
        <v>0</v>
      </c>
      <c r="F44" s="54">
        <v>0</v>
      </c>
      <c r="G44" s="62">
        <v>0</v>
      </c>
      <c r="H44" s="52"/>
    </row>
    <row r="45" spans="1:8" ht="21" customHeight="1" x14ac:dyDescent="0.25">
      <c r="A45" s="119"/>
      <c r="B45" s="120"/>
      <c r="C45" s="56" t="s">
        <v>14</v>
      </c>
      <c r="D45" s="61">
        <f>D15+D23+D30+D38</f>
        <v>5689.0230000000001</v>
      </c>
      <c r="E45" s="61">
        <f>E15+E23+E30+E38</f>
        <v>5686.0161619999999</v>
      </c>
      <c r="F45" s="60">
        <f>E45-D45</f>
        <v>-3.0068380000002435</v>
      </c>
      <c r="G45" s="59">
        <f>E45/D45</f>
        <v>0.9994714667175717</v>
      </c>
      <c r="H45" s="52"/>
    </row>
    <row r="46" spans="1:8" ht="34.5" customHeight="1" x14ac:dyDescent="0.25">
      <c r="A46" s="119"/>
      <c r="B46" s="120"/>
      <c r="C46" s="56" t="s">
        <v>18</v>
      </c>
      <c r="D46" s="58">
        <v>0</v>
      </c>
      <c r="E46" s="58">
        <v>0</v>
      </c>
      <c r="F46" s="58">
        <v>0</v>
      </c>
      <c r="G46" s="57">
        <v>0</v>
      </c>
      <c r="H46" s="52"/>
    </row>
    <row r="47" spans="1:8" ht="34.5" customHeight="1" x14ac:dyDescent="0.25">
      <c r="A47" s="119"/>
      <c r="B47" s="120"/>
      <c r="C47" s="56" t="s">
        <v>50</v>
      </c>
      <c r="D47" s="58">
        <v>0</v>
      </c>
      <c r="E47" s="58">
        <v>0</v>
      </c>
      <c r="F47" s="58">
        <v>0</v>
      </c>
      <c r="G47" s="57">
        <v>0</v>
      </c>
      <c r="H47" s="52"/>
    </row>
    <row r="48" spans="1:8" ht="21.75" customHeight="1" x14ac:dyDescent="0.25">
      <c r="A48" s="121"/>
      <c r="B48" s="122"/>
      <c r="C48" s="56" t="s">
        <v>24</v>
      </c>
      <c r="D48" s="55">
        <v>0</v>
      </c>
      <c r="E48" s="55">
        <v>0</v>
      </c>
      <c r="F48" s="54">
        <f>E48-D48</f>
        <v>0</v>
      </c>
      <c r="G48" s="53">
        <v>0</v>
      </c>
      <c r="H48" s="52"/>
    </row>
    <row r="49" spans="1:8" ht="21.75" customHeight="1" x14ac:dyDescent="0.25">
      <c r="A49" s="51"/>
      <c r="B49" s="110" t="s">
        <v>49</v>
      </c>
      <c r="C49" s="110"/>
      <c r="D49" s="49"/>
      <c r="E49" s="49"/>
      <c r="F49" s="49"/>
      <c r="G49" s="49"/>
      <c r="H49" s="49"/>
    </row>
    <row r="50" spans="1:8" ht="21.75" customHeight="1" x14ac:dyDescent="0.25">
      <c r="A50" s="51"/>
      <c r="B50" s="51"/>
      <c r="C50" s="50"/>
      <c r="D50" s="49"/>
      <c r="E50" s="49"/>
      <c r="F50" s="49"/>
      <c r="G50" s="49"/>
      <c r="H50" s="49"/>
    </row>
    <row r="51" spans="1:8" ht="42" customHeight="1" x14ac:dyDescent="0.3">
      <c r="A51" s="111" t="s">
        <v>48</v>
      </c>
      <c r="B51" s="111"/>
      <c r="C51" s="48" t="s">
        <v>45</v>
      </c>
      <c r="D51" s="1" t="s">
        <v>47</v>
      </c>
      <c r="E51" s="47" t="s">
        <v>46</v>
      </c>
      <c r="F51" s="46"/>
      <c r="G51" s="46"/>
      <c r="H51" s="45"/>
    </row>
  </sheetData>
  <mergeCells count="25">
    <mergeCell ref="G1:H2"/>
    <mergeCell ref="B49:C49"/>
    <mergeCell ref="A51:B51"/>
    <mergeCell ref="A27:A33"/>
    <mergeCell ref="B27:B33"/>
    <mergeCell ref="A34:H34"/>
    <mergeCell ref="A35:A41"/>
    <mergeCell ref="B35:B41"/>
    <mergeCell ref="A42:B48"/>
    <mergeCell ref="H8:H9"/>
    <mergeCell ref="A11:H11"/>
    <mergeCell ref="A12:A18"/>
    <mergeCell ref="B12:B18"/>
    <mergeCell ref="A19:H19"/>
    <mergeCell ref="A20:A26"/>
    <mergeCell ref="B20:B26"/>
    <mergeCell ref="A3:H3"/>
    <mergeCell ref="A5:G5"/>
    <mergeCell ref="A6:G6"/>
    <mergeCell ref="A8:A9"/>
    <mergeCell ref="B8:B9"/>
    <mergeCell ref="C8:C9"/>
    <mergeCell ref="D8:E8"/>
    <mergeCell ref="F8:F9"/>
    <mergeCell ref="G8:G9"/>
  </mergeCells>
  <pageMargins left="0" right="0" top="1.1811023622047245" bottom="0" header="0" footer="0"/>
  <pageSetup paperSize="9" scale="47" fitToHeight="2" orientation="landscape" r:id="rId1"/>
  <rowBreaks count="1" manualBreakCount="1">
    <brk id="2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 ЦП</vt:lpstr>
      <vt:lpstr>Приложение 3 Фин</vt:lpstr>
      <vt:lpstr>'Приложение 2 ЦП'!Область_печати</vt:lpstr>
      <vt:lpstr>'Приложение 3 Фин'!Область_печати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2025-01-31T12:27:27Z</dcterms:modified>
</cp:coreProperties>
</file>