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35"/>
  </bookViews>
  <sheets>
    <sheet name="проект" sheetId="4" r:id="rId1"/>
    <sheet name="Лист2" sheetId="2" r:id="rId2"/>
    <sheet name="Лист3" sheetId="3" r:id="rId3"/>
  </sheets>
  <definedNames>
    <definedName name="_xlnm.Print_Area" localSheetId="0">проект!$A$3:$H$75</definedName>
  </definedNames>
  <calcPr calcId="162913"/>
</workbook>
</file>

<file path=xl/calcChain.xml><?xml version="1.0" encoding="utf-8"?>
<calcChain xmlns="http://schemas.openxmlformats.org/spreadsheetml/2006/main">
  <c r="E60" i="4" l="1"/>
  <c r="E61" i="4"/>
  <c r="E62" i="4"/>
  <c r="E63" i="4"/>
  <c r="E64" i="4"/>
  <c r="E65" i="4"/>
  <c r="D61" i="4"/>
  <c r="D62" i="4"/>
  <c r="D63" i="4"/>
  <c r="D64" i="4"/>
  <c r="D65" i="4"/>
  <c r="D60" i="4"/>
  <c r="C25" i="4"/>
  <c r="C26" i="4"/>
  <c r="C27" i="4"/>
  <c r="C28" i="4"/>
  <c r="C29" i="4"/>
  <c r="C30" i="4"/>
  <c r="C31" i="4"/>
  <c r="G51" i="4"/>
  <c r="D17" i="4"/>
  <c r="E17" i="4"/>
  <c r="F18" i="4"/>
  <c r="F19" i="4"/>
  <c r="F20" i="4"/>
  <c r="G20" i="4"/>
  <c r="F21" i="4"/>
  <c r="F23" i="4"/>
  <c r="F17" i="4" l="1"/>
  <c r="G17" i="4"/>
  <c r="F64" i="4" l="1"/>
  <c r="F61" i="4" l="1"/>
  <c r="F62" i="4"/>
  <c r="D59" i="4"/>
  <c r="F60" i="4" l="1"/>
  <c r="G61" i="4"/>
  <c r="F52" i="4"/>
  <c r="D41" i="4"/>
  <c r="E41" i="4"/>
  <c r="F42" i="4"/>
  <c r="F43" i="4"/>
  <c r="G43" i="4"/>
  <c r="F44" i="4"/>
  <c r="G44" i="4"/>
  <c r="F45" i="4"/>
  <c r="F41" i="4" l="1"/>
  <c r="G41" i="4"/>
  <c r="F55" i="4" l="1"/>
  <c r="F53" i="4"/>
  <c r="G52" i="4"/>
  <c r="F51" i="4"/>
  <c r="F50" i="4"/>
  <c r="E49" i="4"/>
  <c r="F39" i="4"/>
  <c r="F37" i="4"/>
  <c r="G36" i="4"/>
  <c r="F36" i="4"/>
  <c r="F35" i="4"/>
  <c r="F34" i="4"/>
  <c r="E33" i="4"/>
  <c r="D33" i="4"/>
  <c r="F63" i="4" l="1"/>
  <c r="F65" i="4"/>
  <c r="G33" i="4"/>
  <c r="D49" i="4"/>
  <c r="F33" i="4"/>
  <c r="G49" i="4" l="1"/>
  <c r="F49" i="4"/>
  <c r="F56" i="4" l="1"/>
  <c r="F58" i="4"/>
  <c r="G62" i="4" l="1"/>
  <c r="H11" i="2"/>
  <c r="J12" i="2"/>
  <c r="H10" i="2" l="1"/>
  <c r="I12" i="2"/>
  <c r="H12" i="2" s="1"/>
  <c r="E59" i="4" l="1"/>
  <c r="F59" i="4" s="1"/>
  <c r="G59" i="4" l="1"/>
</calcChain>
</file>

<file path=xl/sharedStrings.xml><?xml version="1.0" encoding="utf-8"?>
<sst xmlns="http://schemas.openxmlformats.org/spreadsheetml/2006/main" count="93" uniqueCount="60">
  <si>
    <t>местный бюджет</t>
  </si>
  <si>
    <t>иные внебюджетные источники</t>
  </si>
  <si>
    <t>№ п/п</t>
  </si>
  <si>
    <t>средства по Соглашениям по передаче полномочий</t>
  </si>
  <si>
    <t>Всего по муниципальной программе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</si>
  <si>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</si>
  <si>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</si>
  <si>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</si>
  <si>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 или предполагаемый срок приобретения недвижимого имущества</t>
  </si>
  <si>
    <t>Местонахождение</t>
  </si>
  <si>
    <t>Источник финансирования</t>
  </si>
  <si>
    <t>Объем финансирования                  тыс. рублей</t>
  </si>
  <si>
    <t>Всего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</si>
  <si>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</si>
  <si>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</si>
  <si>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</si>
  <si>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</si>
  <si>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</si>
  <si>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итого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</si>
  <si>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</si>
  <si>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</si>
  <si>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</si>
  <si>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</si>
  <si>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Наименование мероприятий</t>
  </si>
  <si>
    <t>Источники финансирования</t>
  </si>
  <si>
    <t>Объем финансирования</t>
  </si>
  <si>
    <t>плановое значение</t>
  </si>
  <si>
    <t>фактическое значение</t>
  </si>
  <si>
    <t>Абсолютное отклонение тыс.рублей (гр.5-гр.4)</t>
  </si>
  <si>
    <t>Примечание</t>
  </si>
  <si>
    <t>Федеральный бюджет</t>
  </si>
  <si>
    <t xml:space="preserve">Бюджет автономного округа </t>
  </si>
  <si>
    <t>Местный бюджет</t>
  </si>
  <si>
    <t>Иные  источники</t>
  </si>
  <si>
    <t>Выполнение плана, % (гр.5/гр.4*100)</t>
  </si>
  <si>
    <t>Ответственный исполнитель</t>
  </si>
  <si>
    <t xml:space="preserve">                       </t>
  </si>
  <si>
    <t>О.Ю.Воронова   250-229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</si>
  <si>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          </t>
  </si>
  <si>
    <t xml:space="preserve">Основное мероприятие "Организация деятельности по обращению с отходами производства и потребления"  </t>
  </si>
  <si>
    <t xml:space="preserve">Основное мероприятие "Повышение экологически безопасного уровня обращения с отходами и качества жизни 
населения"     </t>
  </si>
  <si>
    <t>Средства поселений</t>
  </si>
  <si>
    <t>Средства поселений*</t>
  </si>
  <si>
    <t>* средства поселений не суммируются по строке "Всего"</t>
  </si>
  <si>
    <t xml:space="preserve">Исполнитель </t>
  </si>
  <si>
    <t>Задача 1.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</t>
  </si>
  <si>
    <t>Задача 2.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</si>
  <si>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 3.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</si>
  <si>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Задача 4.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</t>
  </si>
  <si>
    <t>Основное мероприятие "Сохранение уникальных водных объектов"</t>
  </si>
  <si>
    <t>Согласовано ________________В.С.Кошаков директор ДСиЖКК - зам. главы района</t>
  </si>
  <si>
    <t>А.С.Заруднева 250-261</t>
  </si>
  <si>
    <r>
      <t>Анализ исполнения финансовых показателей за</t>
    </r>
    <r>
      <rPr>
        <u/>
        <sz val="14"/>
        <color theme="1"/>
        <rFont val="Times New Roman"/>
        <family val="1"/>
        <charset val="204"/>
      </rPr>
      <t xml:space="preserve"> 2023 год</t>
    </r>
  </si>
  <si>
    <r>
      <t xml:space="preserve">Наименование муниципальной программы </t>
    </r>
    <r>
      <rPr>
        <u/>
        <sz val="12"/>
        <color theme="1"/>
        <rFont val="Times New Roman"/>
        <family val="1"/>
        <charset val="204"/>
      </rPr>
      <t>"Экологическая безопасность"</t>
    </r>
  </si>
  <si>
    <t>Муниципальный проект "Рекультивация несанкционированной свалки твердых бытовых отходов 
в гп. Пойковский Нефтеюганского района"</t>
  </si>
  <si>
    <t xml:space="preserve"> Исполнитель: АНР                                                                                                                                                    - Изготовлена печатная продукция экологической направленности: настенные календари - 148,73375 т.р.;  наклейки - 273,6 т.р.
- Изготовлен и транслирован в телевизионном эфире  фильм об экологии - 167,433 т.р.                                                             - Приобретен хозяйственный инвентарь для проведения субботников - 22,8 т.р.;                                       - Приобретены призы для поощрения общественных деятелей - 134,18717 т.р..                                      Исполнитель: ДОиМП                                                                                                                      В общеобразовательных учреждениях района проведены мероприятия эколого-просветительской направленности - 500,0 т.р.                                                                    Исполнитель: Поселения района                                                                                                     - заключены соглашения передаче иных межбюджетных трансфертов на озеленение территорий поселений, за счет средств поступающих от экологических платежей, профинансировано 18 207,1382 т.р.</t>
  </si>
  <si>
    <t xml:space="preserve">Исполнитель: сп. Лемпино, сп. Усть-Юган                                                                                     Утилизация ЖБО в сп. Лемпино в сумме 484,43066 т.р.,                                                              Утилизация ЖБО в сп. Усть-Юган в сумме 7 360,2927 т.р.                                                      Строительство объекта "КНС и сети водоотведения в 5 микрорайоне в гп.Пойковский" ОБ - 36 039,94677 т.р., МБ  - 11 859,9867 т.р., неисполнено 1 765,7383 т.р. БА являются благотворительными, перейдут на 2024 год. </t>
  </si>
  <si>
    <t>Внесение изменений в сметную документацию с целью приведения ее в соответствие с действующими сметными нормативами - 241,10 т. р., выполнение работ по объекту "Рекультивация несанкционированной свалки твердых коммунальных отходов в гп. Пойковский Нефтеюганского района"- оплата аванса в сумме 212 115,75045 т.р., неисполнено - 756 101,93069 т.р.</t>
  </si>
  <si>
    <t>Проведена уборка прибрежной территории в гп. Пойковский, сп. Усть-Юган  сп. Салым, с. Чеускино, сп. Лемпино, сп.Каркатеевы, межселенной территории очищено 9 км прибрежной полосы водных объектов, приняло участие 450 человек, количество собраного мусора 60 м3.</t>
  </si>
  <si>
    <t>Исполнитель: ДСиЖКК                                                                                                       Окружной бюджет                                                                                                                                                                                                                                                                    - Субвенции на осуществление отдельных полномочий ХМАО – Югры по организации деятельности по обращению с твердыми коммунальными отходами - управленческие функции ДСиЖКК, оплачено 114,1 т.р.,                                                                                                                                                   Местный бюджет                                                                                                                                                                                                                                          - Ликвидированы 32 несанкционированных места размещения отходов - 13 241,35 т.р.   Неисполнено: 453 166,01495 т.р.  мероприятие носит заявительный характер. Отработано по факту поступивших заявок на ликвидацию мест захламления.                                                 Исполнитель: Поселения района                                                                                             заключены соглашения по передаче иных межбюджетных трансфертов на ликвидацию мест захламления территорий поселений, за счет средств поступающих от экологических платежей, профинансировано 30402,85371 т.р.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</si>
</sst>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0" fillId="0" borderId="0" xfId="0" applyNumberForma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0" applyFont="1"/>
    <xf numFmtId="164" fontId="0" fillId="0" borderId="0" xfId="0" applyNumberFormat="1"/>
    <xf numFmtId="165" fontId="5" fillId="0" borderId="1" xfId="0" applyNumberFormat="1" applyFont="1" applyBorder="1"/>
    <xf numFmtId="165" fontId="3" fillId="0" borderId="1" xfId="1" applyNumberFormat="1" applyFont="1" applyBorder="1" applyAlignment="1">
      <alignment vertical="center" wrapText="1"/>
    </xf>
    <xf numFmtId="165" fontId="4" fillId="2" borderId="1" xfId="1" applyNumberFormat="1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164" fontId="5" fillId="0" borderId="0" xfId="0" applyNumberFormat="1" applyFont="1"/>
    <xf numFmtId="0" fontId="4" fillId="0" borderId="1" xfId="0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1" applyNumberFormat="1" applyFont="1" applyBorder="1" applyAlignment="1">
      <alignment horizontal="justify" vertical="center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Protection="1"/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5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164" fontId="4" fillId="2" borderId="1" xfId="1" applyNumberFormat="1" applyFont="1" applyFill="1" applyBorder="1" applyAlignment="1">
      <alignment vertical="center" wrapText="1"/>
    </xf>
    <xf numFmtId="49" fontId="3" fillId="0" borderId="3" xfId="1" applyNumberFormat="1" applyFont="1" applyBorder="1" applyAlignment="1">
      <alignment vertical="center" wrapText="1"/>
    </xf>
    <xf numFmtId="49" fontId="3" fillId="0" borderId="4" xfId="1" applyNumberFormat="1" applyFont="1" applyBorder="1" applyAlignment="1">
      <alignment vertical="center" wrapText="1"/>
    </xf>
    <xf numFmtId="166" fontId="4" fillId="2" borderId="1" xfId="1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3" fillId="2" borderId="1" xfId="1" applyNumberFormat="1" applyFont="1" applyFill="1" applyBorder="1" applyAlignment="1">
      <alignment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Border="1" applyAlignment="1">
      <alignment vertical="center" wrapText="1"/>
    </xf>
    <xf numFmtId="166" fontId="3" fillId="0" borderId="1" xfId="1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2" fontId="5" fillId="0" borderId="0" xfId="0" applyNumberFormat="1" applyFont="1" applyAlignment="1">
      <alignment horizontal="left"/>
    </xf>
    <xf numFmtId="49" fontId="3" fillId="0" borderId="1" xfId="1" applyNumberFormat="1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3" fillId="2" borderId="3" xfId="1" applyNumberFormat="1" applyFont="1" applyFill="1" applyBorder="1" applyAlignment="1">
      <alignment horizontal="left" vertical="center" wrapText="1"/>
    </xf>
    <xf numFmtId="49" fontId="3" fillId="2" borderId="4" xfId="1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0"/>
  <sheetViews>
    <sheetView tabSelected="1" view="pageBreakPreview" topLeftCell="A55" zoomScale="90" zoomScaleNormal="90" zoomScaleSheetLayoutView="90" workbookViewId="0">
      <selection activeCell="E62" sqref="E62"/>
    </sheetView>
  </sheetViews>
  <sheetFormatPr defaultRowHeight="15" x14ac:dyDescent="0.25"/>
  <cols>
    <col min="1" max="1" width="5" customWidth="1"/>
    <col min="2" max="2" width="38.5703125" customWidth="1"/>
    <col min="3" max="3" width="17.42578125" customWidth="1"/>
    <col min="4" max="4" width="19.5703125" customWidth="1"/>
    <col min="5" max="5" width="17.85546875" customWidth="1"/>
    <col min="6" max="6" width="20" customWidth="1"/>
    <col min="7" max="7" width="15.7109375" customWidth="1"/>
    <col min="8" max="8" width="88.5703125" customWidth="1"/>
    <col min="9" max="9" width="9.5703125" bestFit="1" customWidth="1"/>
    <col min="10" max="10" width="13.28515625" bestFit="1" customWidth="1"/>
  </cols>
  <sheetData>
    <row r="3" spans="1:8" x14ac:dyDescent="0.25">
      <c r="H3" s="73" t="s">
        <v>50</v>
      </c>
    </row>
    <row r="4" spans="1:8" ht="16.5" x14ac:dyDescent="0.25">
      <c r="A4" s="1"/>
      <c r="H4" s="73"/>
    </row>
    <row r="5" spans="1:8" ht="16.5" x14ac:dyDescent="0.25">
      <c r="A5" s="75"/>
      <c r="B5" s="75"/>
      <c r="C5" s="75"/>
      <c r="D5" s="75"/>
      <c r="E5" s="75"/>
      <c r="F5" s="75"/>
      <c r="G5" s="75"/>
      <c r="H5" s="75"/>
    </row>
    <row r="6" spans="1:8" ht="15.75" x14ac:dyDescent="0.25">
      <c r="A6" s="2"/>
    </row>
    <row r="7" spans="1:8" ht="15.75" x14ac:dyDescent="0.25">
      <c r="A7" s="28"/>
      <c r="B7" s="29"/>
      <c r="C7" s="29"/>
      <c r="D7" s="29"/>
      <c r="E7" s="29"/>
      <c r="F7" s="29"/>
      <c r="G7" s="29"/>
      <c r="H7" s="30"/>
    </row>
    <row r="8" spans="1:8" ht="15.75" x14ac:dyDescent="0.25">
      <c r="A8" s="28"/>
      <c r="B8" s="29"/>
      <c r="C8" s="29"/>
      <c r="D8" s="29"/>
      <c r="E8" s="29"/>
      <c r="F8" s="29"/>
      <c r="G8" s="29"/>
      <c r="H8" s="30"/>
    </row>
    <row r="9" spans="1:8" ht="18.75" x14ac:dyDescent="0.3">
      <c r="A9" s="28"/>
      <c r="B9" s="29"/>
      <c r="C9" s="77" t="s">
        <v>52</v>
      </c>
      <c r="D9" s="77"/>
      <c r="E9" s="77"/>
      <c r="F9" s="77"/>
      <c r="G9" s="77"/>
      <c r="H9" s="30"/>
    </row>
    <row r="10" spans="1:8" ht="18.75" x14ac:dyDescent="0.3">
      <c r="A10" s="28"/>
      <c r="B10" s="29"/>
      <c r="C10" s="31"/>
      <c r="D10" s="31"/>
      <c r="E10" s="31"/>
      <c r="F10" s="31"/>
      <c r="G10" s="31"/>
      <c r="H10" s="30"/>
    </row>
    <row r="11" spans="1:8" ht="18.75" customHeight="1" x14ac:dyDescent="0.25">
      <c r="A11" s="76" t="s">
        <v>53</v>
      </c>
      <c r="B11" s="76"/>
      <c r="C11" s="76"/>
      <c r="D11" s="76"/>
      <c r="E11" s="76"/>
      <c r="F11" s="76"/>
      <c r="G11" s="76"/>
      <c r="H11" s="76"/>
    </row>
    <row r="12" spans="1:8" ht="15.75" x14ac:dyDescent="0.25">
      <c r="A12" s="28"/>
      <c r="B12" s="32"/>
      <c r="C12" s="32"/>
      <c r="D12" s="32"/>
      <c r="E12" s="32"/>
      <c r="F12" s="32"/>
      <c r="G12" s="32"/>
      <c r="H12" s="32"/>
    </row>
    <row r="13" spans="1:8" ht="16.5" customHeight="1" x14ac:dyDescent="0.25">
      <c r="A13" s="60" t="s">
        <v>2</v>
      </c>
      <c r="B13" s="60" t="s">
        <v>23</v>
      </c>
      <c r="C13" s="60" t="s">
        <v>24</v>
      </c>
      <c r="D13" s="78" t="s">
        <v>25</v>
      </c>
      <c r="E13" s="79"/>
      <c r="F13" s="60" t="s">
        <v>28</v>
      </c>
      <c r="G13" s="60" t="s">
        <v>34</v>
      </c>
      <c r="H13" s="60" t="s">
        <v>29</v>
      </c>
    </row>
    <row r="14" spans="1:8" ht="51.75" customHeight="1" x14ac:dyDescent="0.25">
      <c r="A14" s="60"/>
      <c r="B14" s="60"/>
      <c r="C14" s="60"/>
      <c r="D14" s="33" t="s">
        <v>26</v>
      </c>
      <c r="E14" s="33" t="s">
        <v>27</v>
      </c>
      <c r="F14" s="60"/>
      <c r="G14" s="60"/>
      <c r="H14" s="60"/>
    </row>
    <row r="15" spans="1:8" ht="15.75" x14ac:dyDescent="0.25">
      <c r="A15" s="34">
        <v>1</v>
      </c>
      <c r="B15" s="33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3">
        <v>8</v>
      </c>
    </row>
    <row r="16" spans="1:8" ht="36.75" customHeight="1" x14ac:dyDescent="0.25">
      <c r="A16" s="61" t="s">
        <v>46</v>
      </c>
      <c r="B16" s="61"/>
      <c r="C16" s="61"/>
      <c r="D16" s="61"/>
      <c r="E16" s="61"/>
      <c r="F16" s="61"/>
      <c r="G16" s="61"/>
      <c r="H16" s="61"/>
    </row>
    <row r="17" spans="1:8" ht="36.75" customHeight="1" x14ac:dyDescent="0.25">
      <c r="A17" s="62"/>
      <c r="B17" s="49" t="s">
        <v>54</v>
      </c>
      <c r="C17" s="22" t="s">
        <v>12</v>
      </c>
      <c r="D17" s="40">
        <f>D18+D19+D20+D21+D23</f>
        <v>968458.78113999998</v>
      </c>
      <c r="E17" s="40">
        <f t="shared" ref="E17" si="0">E18+E19+E20+E21+E23</f>
        <v>212356.85045</v>
      </c>
      <c r="F17" s="23">
        <f>E17-D17</f>
        <v>-756101.93068999995</v>
      </c>
      <c r="G17" s="23">
        <f>E17/D17*100</f>
        <v>21.927298774660166</v>
      </c>
      <c r="H17" s="66" t="s">
        <v>57</v>
      </c>
    </row>
    <row r="18" spans="1:8" ht="36.75" customHeight="1" x14ac:dyDescent="0.25">
      <c r="A18" s="63"/>
      <c r="B18" s="50"/>
      <c r="C18" s="24" t="s">
        <v>30</v>
      </c>
      <c r="D18" s="25">
        <v>0</v>
      </c>
      <c r="E18" s="25">
        <v>0</v>
      </c>
      <c r="F18" s="23">
        <f t="shared" ref="F18:F21" si="1">E18-D18</f>
        <v>0</v>
      </c>
      <c r="G18" s="26">
        <v>0</v>
      </c>
      <c r="H18" s="67"/>
    </row>
    <row r="19" spans="1:8" ht="56.25" customHeight="1" x14ac:dyDescent="0.25">
      <c r="A19" s="63"/>
      <c r="B19" s="50"/>
      <c r="C19" s="24" t="s">
        <v>31</v>
      </c>
      <c r="D19" s="27">
        <v>0</v>
      </c>
      <c r="E19" s="27">
        <v>0</v>
      </c>
      <c r="F19" s="23">
        <f t="shared" si="1"/>
        <v>0</v>
      </c>
      <c r="G19" s="25">
        <v>0</v>
      </c>
      <c r="H19" s="67"/>
    </row>
    <row r="20" spans="1:8" ht="36.75" customHeight="1" x14ac:dyDescent="0.25">
      <c r="A20" s="63"/>
      <c r="B20" s="50"/>
      <c r="C20" s="24" t="s">
        <v>32</v>
      </c>
      <c r="D20" s="39">
        <v>968458.78113999998</v>
      </c>
      <c r="E20" s="39">
        <v>212356.85045</v>
      </c>
      <c r="F20" s="45">
        <f t="shared" si="1"/>
        <v>-756101.93068999995</v>
      </c>
      <c r="G20" s="25">
        <f t="shared" ref="G20" si="2">E20/D20*100</f>
        <v>21.927298774660166</v>
      </c>
      <c r="H20" s="67"/>
    </row>
    <row r="21" spans="1:8" ht="66.75" customHeight="1" x14ac:dyDescent="0.25">
      <c r="A21" s="63"/>
      <c r="B21" s="50"/>
      <c r="C21" s="24" t="s">
        <v>3</v>
      </c>
      <c r="D21" s="25">
        <v>0</v>
      </c>
      <c r="E21" s="25">
        <v>0</v>
      </c>
      <c r="F21" s="23">
        <f t="shared" si="1"/>
        <v>0</v>
      </c>
      <c r="G21" s="25">
        <v>0</v>
      </c>
      <c r="H21" s="67"/>
    </row>
    <row r="22" spans="1:8" ht="36.75" customHeight="1" x14ac:dyDescent="0.25">
      <c r="A22" s="63"/>
      <c r="B22" s="50"/>
      <c r="C22" s="24" t="s">
        <v>42</v>
      </c>
      <c r="D22" s="25">
        <v>0</v>
      </c>
      <c r="E22" s="25">
        <v>0</v>
      </c>
      <c r="F22" s="23">
        <v>0</v>
      </c>
      <c r="G22" s="25">
        <v>0</v>
      </c>
      <c r="H22" s="67"/>
    </row>
    <row r="23" spans="1:8" ht="36.75" customHeight="1" x14ac:dyDescent="0.25">
      <c r="A23" s="64"/>
      <c r="B23" s="65"/>
      <c r="C23" s="24" t="s">
        <v>33</v>
      </c>
      <c r="D23" s="25">
        <v>0</v>
      </c>
      <c r="E23" s="25">
        <v>0</v>
      </c>
      <c r="F23" s="23">
        <f t="shared" ref="F23" si="3">E23-D23</f>
        <v>0</v>
      </c>
      <c r="G23" s="25">
        <v>0</v>
      </c>
      <c r="H23" s="68"/>
    </row>
    <row r="24" spans="1:8" ht="36.75" customHeight="1" x14ac:dyDescent="0.25">
      <c r="A24" s="69" t="s">
        <v>48</v>
      </c>
      <c r="B24" s="70"/>
      <c r="C24" s="70"/>
      <c r="D24" s="70"/>
      <c r="E24" s="70"/>
      <c r="F24" s="70"/>
      <c r="G24" s="70"/>
      <c r="H24" s="71"/>
    </row>
    <row r="25" spans="1:8" ht="36.75" customHeight="1" x14ac:dyDescent="0.25">
      <c r="A25" s="61"/>
      <c r="B25" s="72" t="s">
        <v>49</v>
      </c>
      <c r="C25" s="24" t="str">
        <f t="shared" ref="C25:C31" si="4">C33</f>
        <v>Всего</v>
      </c>
      <c r="D25" s="25"/>
      <c r="E25" s="25"/>
      <c r="F25" s="23"/>
      <c r="G25" s="25"/>
      <c r="H25" s="72" t="s">
        <v>58</v>
      </c>
    </row>
    <row r="26" spans="1:8" ht="36.75" customHeight="1" x14ac:dyDescent="0.25">
      <c r="A26" s="61"/>
      <c r="B26" s="72"/>
      <c r="C26" s="24" t="str">
        <f t="shared" si="4"/>
        <v>Федеральный бюджет</v>
      </c>
      <c r="D26" s="25"/>
      <c r="E26" s="25"/>
      <c r="F26" s="23"/>
      <c r="G26" s="25"/>
      <c r="H26" s="72"/>
    </row>
    <row r="27" spans="1:8" ht="36.75" customHeight="1" x14ac:dyDescent="0.25">
      <c r="A27" s="61"/>
      <c r="B27" s="72"/>
      <c r="C27" s="24" t="str">
        <f t="shared" si="4"/>
        <v xml:space="preserve">Бюджет автономного округа </v>
      </c>
      <c r="D27" s="25"/>
      <c r="E27" s="25"/>
      <c r="F27" s="23"/>
      <c r="G27" s="25"/>
      <c r="H27" s="72"/>
    </row>
    <row r="28" spans="1:8" ht="36.75" customHeight="1" x14ac:dyDescent="0.25">
      <c r="A28" s="61"/>
      <c r="B28" s="72"/>
      <c r="C28" s="24" t="str">
        <f t="shared" si="4"/>
        <v>Местный бюджет</v>
      </c>
      <c r="D28" s="25"/>
      <c r="E28" s="25"/>
      <c r="F28" s="23"/>
      <c r="G28" s="25"/>
      <c r="H28" s="72"/>
    </row>
    <row r="29" spans="1:8" ht="36.75" customHeight="1" x14ac:dyDescent="0.25">
      <c r="A29" s="61"/>
      <c r="B29" s="72"/>
      <c r="C29" s="24" t="str">
        <f t="shared" si="4"/>
        <v>средства по Соглашениям по передаче полномочий</v>
      </c>
      <c r="D29" s="25"/>
      <c r="E29" s="25"/>
      <c r="F29" s="23"/>
      <c r="G29" s="25"/>
      <c r="H29" s="72"/>
    </row>
    <row r="30" spans="1:8" ht="36.75" customHeight="1" x14ac:dyDescent="0.25">
      <c r="A30" s="61"/>
      <c r="B30" s="72"/>
      <c r="C30" s="24" t="str">
        <f t="shared" si="4"/>
        <v>Средства поселений*</v>
      </c>
      <c r="D30" s="25"/>
      <c r="E30" s="25"/>
      <c r="F30" s="23"/>
      <c r="G30" s="25"/>
      <c r="H30" s="72"/>
    </row>
    <row r="31" spans="1:8" ht="36.75" customHeight="1" x14ac:dyDescent="0.25">
      <c r="A31" s="61"/>
      <c r="B31" s="72"/>
      <c r="C31" s="24" t="str">
        <f t="shared" si="4"/>
        <v>Иные  источники</v>
      </c>
      <c r="D31" s="25"/>
      <c r="E31" s="25"/>
      <c r="F31" s="23"/>
      <c r="G31" s="25"/>
      <c r="H31" s="72"/>
    </row>
    <row r="32" spans="1:8" ht="36.75" customHeight="1" x14ac:dyDescent="0.25">
      <c r="A32" s="69" t="s">
        <v>45</v>
      </c>
      <c r="B32" s="70"/>
      <c r="C32" s="70"/>
      <c r="D32" s="70"/>
      <c r="E32" s="70"/>
      <c r="F32" s="70"/>
      <c r="G32" s="70"/>
      <c r="H32" s="71"/>
    </row>
    <row r="33" spans="1:8" ht="30.75" customHeight="1" x14ac:dyDescent="0.25">
      <c r="A33" s="49">
        <v>1</v>
      </c>
      <c r="B33" s="49" t="s">
        <v>38</v>
      </c>
      <c r="C33" s="22" t="s">
        <v>12</v>
      </c>
      <c r="D33" s="40">
        <f>D34+D35+D36+D37+D39</f>
        <v>19480.292130000002</v>
      </c>
      <c r="E33" s="40">
        <f t="shared" ref="E33" si="5">E34+E35+E36+E37+E39</f>
        <v>19480.292130000002</v>
      </c>
      <c r="F33" s="23">
        <f>E33-D33</f>
        <v>0</v>
      </c>
      <c r="G33" s="23">
        <f>E33/D33*100</f>
        <v>100</v>
      </c>
      <c r="H33" s="57" t="s">
        <v>55</v>
      </c>
    </row>
    <row r="34" spans="1:8" ht="32.25" customHeight="1" x14ac:dyDescent="0.25">
      <c r="A34" s="51"/>
      <c r="B34" s="51"/>
      <c r="C34" s="24" t="s">
        <v>30</v>
      </c>
      <c r="D34" s="25">
        <v>0</v>
      </c>
      <c r="E34" s="25">
        <v>0</v>
      </c>
      <c r="F34" s="23">
        <f t="shared" ref="F34:F39" si="6">E34-D34</f>
        <v>0</v>
      </c>
      <c r="G34" s="26">
        <v>0</v>
      </c>
      <c r="H34" s="58"/>
    </row>
    <row r="35" spans="1:8" ht="48.75" customHeight="1" x14ac:dyDescent="0.25">
      <c r="A35" s="51"/>
      <c r="B35" s="51"/>
      <c r="C35" s="24" t="s">
        <v>31</v>
      </c>
      <c r="D35" s="27">
        <v>0</v>
      </c>
      <c r="E35" s="27">
        <v>0</v>
      </c>
      <c r="F35" s="23">
        <f t="shared" si="6"/>
        <v>0</v>
      </c>
      <c r="G35" s="25">
        <v>0</v>
      </c>
      <c r="H35" s="58"/>
    </row>
    <row r="36" spans="1:8" ht="29.25" customHeight="1" x14ac:dyDescent="0.25">
      <c r="A36" s="51"/>
      <c r="B36" s="51"/>
      <c r="C36" s="24" t="s">
        <v>32</v>
      </c>
      <c r="D36" s="39">
        <v>19480.292130000002</v>
      </c>
      <c r="E36" s="39">
        <v>19480.292130000002</v>
      </c>
      <c r="F36" s="25">
        <f t="shared" si="6"/>
        <v>0</v>
      </c>
      <c r="G36" s="25">
        <f t="shared" ref="G36" si="7">E36/D36*100</f>
        <v>100</v>
      </c>
      <c r="H36" s="58"/>
    </row>
    <row r="37" spans="1:8" ht="43.5" customHeight="1" x14ac:dyDescent="0.25">
      <c r="A37" s="51"/>
      <c r="B37" s="51"/>
      <c r="C37" s="24" t="s">
        <v>3</v>
      </c>
      <c r="D37" s="25">
        <v>0</v>
      </c>
      <c r="E37" s="25">
        <v>0</v>
      </c>
      <c r="F37" s="23">
        <f t="shared" si="6"/>
        <v>0</v>
      </c>
      <c r="G37" s="25">
        <v>0</v>
      </c>
      <c r="H37" s="58"/>
    </row>
    <row r="38" spans="1:8" ht="36.75" customHeight="1" x14ac:dyDescent="0.25">
      <c r="A38" s="51"/>
      <c r="B38" s="51"/>
      <c r="C38" s="24" t="s">
        <v>42</v>
      </c>
      <c r="D38" s="25">
        <v>0</v>
      </c>
      <c r="E38" s="25">
        <v>0</v>
      </c>
      <c r="F38" s="23">
        <v>0</v>
      </c>
      <c r="G38" s="25">
        <v>0</v>
      </c>
      <c r="H38" s="58"/>
    </row>
    <row r="39" spans="1:8" ht="34.5" customHeight="1" x14ac:dyDescent="0.25">
      <c r="A39" s="51"/>
      <c r="B39" s="51"/>
      <c r="C39" s="24" t="s">
        <v>33</v>
      </c>
      <c r="D39" s="25">
        <v>0</v>
      </c>
      <c r="E39" s="25">
        <v>0</v>
      </c>
      <c r="F39" s="23">
        <f t="shared" si="6"/>
        <v>0</v>
      </c>
      <c r="G39" s="25">
        <v>0</v>
      </c>
      <c r="H39" s="59"/>
    </row>
    <row r="40" spans="1:8" ht="41.25" customHeight="1" x14ac:dyDescent="0.25">
      <c r="A40" s="61" t="s">
        <v>46</v>
      </c>
      <c r="B40" s="61"/>
      <c r="C40" s="61"/>
      <c r="D40" s="61"/>
      <c r="E40" s="61"/>
      <c r="F40" s="61"/>
      <c r="G40" s="61"/>
      <c r="H40" s="61"/>
    </row>
    <row r="41" spans="1:8" ht="41.25" customHeight="1" x14ac:dyDescent="0.25">
      <c r="A41" s="49">
        <v>2</v>
      </c>
      <c r="B41" s="49" t="s">
        <v>39</v>
      </c>
      <c r="C41" s="19" t="s">
        <v>12</v>
      </c>
      <c r="D41" s="38">
        <f>D42+D43+D44+D45+D47</f>
        <v>506924.31865999999</v>
      </c>
      <c r="E41" s="38">
        <f t="shared" ref="E41" si="8">E42+E43+E44+E45+E47</f>
        <v>43758.30371</v>
      </c>
      <c r="F41" s="38">
        <f>E41-D41</f>
        <v>-463166.01494999998</v>
      </c>
      <c r="G41" s="17">
        <f>E41/D41*100</f>
        <v>8.632117675015154</v>
      </c>
      <c r="H41" s="54" t="s">
        <v>59</v>
      </c>
    </row>
    <row r="42" spans="1:8" ht="41.25" customHeight="1" x14ac:dyDescent="0.25">
      <c r="A42" s="50"/>
      <c r="B42" s="50"/>
      <c r="C42" s="4" t="s">
        <v>30</v>
      </c>
      <c r="D42" s="41">
        <v>0</v>
      </c>
      <c r="E42" s="41">
        <v>0</v>
      </c>
      <c r="F42" s="18">
        <f t="shared" ref="F42:F45" si="9">E42-D42</f>
        <v>0</v>
      </c>
      <c r="G42" s="17"/>
      <c r="H42" s="55"/>
    </row>
    <row r="43" spans="1:8" ht="53.25" customHeight="1" x14ac:dyDescent="0.25">
      <c r="A43" s="50"/>
      <c r="B43" s="50"/>
      <c r="C43" s="3" t="s">
        <v>31</v>
      </c>
      <c r="D43" s="41">
        <v>114.1</v>
      </c>
      <c r="E43" s="41">
        <v>114.1</v>
      </c>
      <c r="F43" s="18">
        <f t="shared" si="9"/>
        <v>0</v>
      </c>
      <c r="G43" s="17">
        <f>E43/D43*100</f>
        <v>100</v>
      </c>
      <c r="H43" s="55"/>
    </row>
    <row r="44" spans="1:8" ht="41.25" customHeight="1" x14ac:dyDescent="0.25">
      <c r="A44" s="50"/>
      <c r="B44" s="50"/>
      <c r="C44" s="3" t="s">
        <v>32</v>
      </c>
      <c r="D44" s="42">
        <v>506810.21866000001</v>
      </c>
      <c r="E44" s="41">
        <v>43644.203710000002</v>
      </c>
      <c r="F44" s="41">
        <f t="shared" si="9"/>
        <v>-463166.01494999998</v>
      </c>
      <c r="G44" s="17">
        <f t="shared" ref="G44" si="10">E44/D44*100</f>
        <v>8.611547696373357</v>
      </c>
      <c r="H44" s="55"/>
    </row>
    <row r="45" spans="1:8" ht="41.25" customHeight="1" x14ac:dyDescent="0.25">
      <c r="A45" s="50"/>
      <c r="B45" s="50"/>
      <c r="C45" s="3" t="s">
        <v>3</v>
      </c>
      <c r="D45" s="18">
        <v>0</v>
      </c>
      <c r="E45" s="18">
        <v>0</v>
      </c>
      <c r="F45" s="18">
        <f t="shared" si="9"/>
        <v>0</v>
      </c>
      <c r="G45" s="17">
        <v>0</v>
      </c>
      <c r="H45" s="55"/>
    </row>
    <row r="46" spans="1:8" ht="64.5" customHeight="1" x14ac:dyDescent="0.25">
      <c r="A46" s="50"/>
      <c r="B46" s="50"/>
      <c r="C46" s="24" t="s">
        <v>42</v>
      </c>
      <c r="D46" s="25">
        <v>0</v>
      </c>
      <c r="E46" s="25">
        <v>0</v>
      </c>
      <c r="F46" s="23">
        <v>0</v>
      </c>
      <c r="G46" s="17">
        <v>0</v>
      </c>
      <c r="H46" s="55"/>
    </row>
    <row r="47" spans="1:8" ht="45.75" customHeight="1" x14ac:dyDescent="0.25">
      <c r="A47" s="50"/>
      <c r="B47" s="50"/>
      <c r="C47" s="3" t="s">
        <v>33</v>
      </c>
      <c r="D47" s="18">
        <v>0</v>
      </c>
      <c r="E47" s="18">
        <v>0</v>
      </c>
      <c r="F47" s="18">
        <v>0</v>
      </c>
      <c r="G47" s="17">
        <v>0</v>
      </c>
      <c r="H47" s="56"/>
    </row>
    <row r="48" spans="1:8" ht="30" customHeight="1" x14ac:dyDescent="0.25">
      <c r="A48" s="69" t="s">
        <v>47</v>
      </c>
      <c r="B48" s="70"/>
      <c r="C48" s="70"/>
      <c r="D48" s="70"/>
      <c r="E48" s="70"/>
      <c r="F48" s="70"/>
      <c r="G48" s="70"/>
      <c r="H48" s="71"/>
    </row>
    <row r="49" spans="1:8" ht="15.75" x14ac:dyDescent="0.25">
      <c r="A49" s="49">
        <v>3</v>
      </c>
      <c r="B49" s="49" t="s">
        <v>40</v>
      </c>
      <c r="C49" s="19" t="s">
        <v>12</v>
      </c>
      <c r="D49" s="43">
        <f>D50+D51+D52+D53+D55</f>
        <v>57510.448359999995</v>
      </c>
      <c r="E49" s="38">
        <f>E50+E51+E52+E53+E55</f>
        <v>55744.656830000007</v>
      </c>
      <c r="F49" s="38">
        <f t="shared" ref="F49:F55" si="11">E49-D49</f>
        <v>-1765.7915299999877</v>
      </c>
      <c r="G49" s="17">
        <f t="shared" ref="G49" si="12">E49/D49*100</f>
        <v>96.929616130017621</v>
      </c>
      <c r="H49" s="47" t="s">
        <v>56</v>
      </c>
    </row>
    <row r="50" spans="1:8" ht="31.5" x14ac:dyDescent="0.25">
      <c r="A50" s="50"/>
      <c r="B50" s="50"/>
      <c r="C50" s="4" t="s">
        <v>30</v>
      </c>
      <c r="D50" s="44">
        <v>0</v>
      </c>
      <c r="E50" s="41">
        <v>0</v>
      </c>
      <c r="F50" s="18">
        <f t="shared" si="11"/>
        <v>0</v>
      </c>
      <c r="G50" s="18">
        <v>0</v>
      </c>
      <c r="H50" s="47"/>
    </row>
    <row r="51" spans="1:8" ht="47.25" x14ac:dyDescent="0.25">
      <c r="A51" s="50"/>
      <c r="B51" s="50"/>
      <c r="C51" s="3" t="s">
        <v>31</v>
      </c>
      <c r="D51" s="44">
        <v>36040</v>
      </c>
      <c r="E51" s="41">
        <v>36039.946770000002</v>
      </c>
      <c r="F51" s="18">
        <f t="shared" si="11"/>
        <v>-5.3229999997711275E-2</v>
      </c>
      <c r="G51" s="18">
        <f t="shared" ref="G51:G52" si="13">E51/D51*100</f>
        <v>99.999852302996672</v>
      </c>
      <c r="H51" s="47"/>
    </row>
    <row r="52" spans="1:8" ht="31.5" x14ac:dyDescent="0.25">
      <c r="A52" s="50"/>
      <c r="B52" s="50"/>
      <c r="C52" s="3" t="s">
        <v>32</v>
      </c>
      <c r="D52" s="42">
        <v>21470.448359999999</v>
      </c>
      <c r="E52" s="41">
        <v>19704.710060000001</v>
      </c>
      <c r="F52" s="41">
        <f>E52-D52</f>
        <v>-1765.7382999999973</v>
      </c>
      <c r="G52" s="18">
        <f t="shared" si="13"/>
        <v>91.775959819779018</v>
      </c>
      <c r="H52" s="47"/>
    </row>
    <row r="53" spans="1:8" ht="63" x14ac:dyDescent="0.25">
      <c r="A53" s="50"/>
      <c r="B53" s="50"/>
      <c r="C53" s="3" t="s">
        <v>3</v>
      </c>
      <c r="D53" s="16">
        <v>0</v>
      </c>
      <c r="E53" s="18">
        <v>0</v>
      </c>
      <c r="F53" s="18">
        <f t="shared" si="11"/>
        <v>0</v>
      </c>
      <c r="G53" s="18">
        <v>0</v>
      </c>
      <c r="H53" s="47"/>
    </row>
    <row r="54" spans="1:8" ht="43.5" customHeight="1" x14ac:dyDescent="0.25">
      <c r="A54" s="50"/>
      <c r="B54" s="50"/>
      <c r="C54" s="24" t="s">
        <v>42</v>
      </c>
      <c r="D54" s="25">
        <v>0</v>
      </c>
      <c r="E54" s="25">
        <v>0</v>
      </c>
      <c r="F54" s="23">
        <v>0</v>
      </c>
      <c r="G54" s="25">
        <v>0</v>
      </c>
      <c r="H54" s="47"/>
    </row>
    <row r="55" spans="1:8" ht="31.5" x14ac:dyDescent="0.25">
      <c r="A55" s="50"/>
      <c r="B55" s="50"/>
      <c r="C55" s="3" t="s">
        <v>33</v>
      </c>
      <c r="D55" s="16">
        <v>0</v>
      </c>
      <c r="E55" s="18">
        <v>0</v>
      </c>
      <c r="F55" s="18">
        <f t="shared" si="11"/>
        <v>0</v>
      </c>
      <c r="G55" s="18">
        <v>0</v>
      </c>
      <c r="H55" s="47"/>
    </row>
    <row r="56" spans="1:8" ht="63" hidden="1" customHeight="1" x14ac:dyDescent="0.25">
      <c r="A56" s="51"/>
      <c r="B56" s="51"/>
      <c r="C56" s="3" t="s">
        <v>3</v>
      </c>
      <c r="D56" s="16">
        <v>0</v>
      </c>
      <c r="E56" s="18">
        <v>0</v>
      </c>
      <c r="F56" s="18">
        <f t="shared" ref="F56:F58" si="14">E56-D56</f>
        <v>0</v>
      </c>
      <c r="G56" s="18">
        <v>0</v>
      </c>
      <c r="H56" s="36"/>
    </row>
    <row r="57" spans="1:8" ht="43.5" hidden="1" customHeight="1" x14ac:dyDescent="0.25">
      <c r="A57" s="51"/>
      <c r="B57" s="51"/>
      <c r="C57" s="24" t="s">
        <v>42</v>
      </c>
      <c r="D57" s="25">
        <v>0</v>
      </c>
      <c r="E57" s="25">
        <v>0</v>
      </c>
      <c r="F57" s="23">
        <v>0</v>
      </c>
      <c r="G57" s="25">
        <v>0</v>
      </c>
      <c r="H57" s="36"/>
    </row>
    <row r="58" spans="1:8" ht="33.75" hidden="1" customHeight="1" x14ac:dyDescent="0.25">
      <c r="A58" s="52"/>
      <c r="B58" s="52"/>
      <c r="C58" s="3" t="s">
        <v>33</v>
      </c>
      <c r="D58" s="16">
        <v>0</v>
      </c>
      <c r="E58" s="18">
        <v>0</v>
      </c>
      <c r="F58" s="18">
        <f t="shared" si="14"/>
        <v>0</v>
      </c>
      <c r="G58" s="18">
        <v>0</v>
      </c>
      <c r="H58" s="37"/>
    </row>
    <row r="59" spans="1:8" ht="39.75" customHeight="1" x14ac:dyDescent="0.25">
      <c r="A59" s="74" t="s">
        <v>4</v>
      </c>
      <c r="B59" s="74"/>
      <c r="C59" s="19" t="s">
        <v>12</v>
      </c>
      <c r="D59" s="38">
        <f>SUM(D60:D65)</f>
        <v>1552373.8402900002</v>
      </c>
      <c r="E59" s="38">
        <f t="shared" ref="E59" si="15">SUM(E60:E65)</f>
        <v>331340.10311999999</v>
      </c>
      <c r="F59" s="38">
        <f>E59-D59</f>
        <v>-1221033.7371700001</v>
      </c>
      <c r="G59" s="17">
        <f>E59/D59*100</f>
        <v>21.344092158761324</v>
      </c>
      <c r="H59" s="54"/>
    </row>
    <row r="60" spans="1:8" ht="41.25" customHeight="1" x14ac:dyDescent="0.25">
      <c r="A60" s="74"/>
      <c r="B60" s="74"/>
      <c r="C60" s="19" t="s">
        <v>30</v>
      </c>
      <c r="D60" s="38">
        <f>D50+D34+D18+D42</f>
        <v>0</v>
      </c>
      <c r="E60" s="38">
        <f>E50+E34+E18+E42</f>
        <v>0</v>
      </c>
      <c r="F60" s="38">
        <f t="shared" ref="F60:F62" si="16">E60-D60</f>
        <v>0</v>
      </c>
      <c r="G60" s="17">
        <v>0</v>
      </c>
      <c r="H60" s="55"/>
    </row>
    <row r="61" spans="1:8" ht="52.5" customHeight="1" x14ac:dyDescent="0.25">
      <c r="A61" s="74"/>
      <c r="B61" s="74"/>
      <c r="C61" s="5" t="s">
        <v>31</v>
      </c>
      <c r="D61" s="38">
        <f t="shared" ref="D61:E65" si="17">D51+D35+D19+D43</f>
        <v>36154.1</v>
      </c>
      <c r="E61" s="38">
        <f t="shared" si="17"/>
        <v>36154.046770000001</v>
      </c>
      <c r="F61" s="38">
        <f t="shared" si="16"/>
        <v>-5.3229999997711275E-2</v>
      </c>
      <c r="G61" s="17">
        <f>E61/D61*100</f>
        <v>99.99985276911886</v>
      </c>
      <c r="H61" s="55"/>
    </row>
    <row r="62" spans="1:8" ht="52.5" customHeight="1" x14ac:dyDescent="0.25">
      <c r="A62" s="74"/>
      <c r="B62" s="74"/>
      <c r="C62" s="5" t="s">
        <v>32</v>
      </c>
      <c r="D62" s="38">
        <f t="shared" si="17"/>
        <v>1516219.7402900001</v>
      </c>
      <c r="E62" s="38">
        <f t="shared" si="17"/>
        <v>295186.05634999997</v>
      </c>
      <c r="F62" s="38">
        <f t="shared" si="16"/>
        <v>-1221033.6839400001</v>
      </c>
      <c r="G62" s="35">
        <f t="shared" ref="G62" si="18">E62/D62*100</f>
        <v>19.468553832015214</v>
      </c>
      <c r="H62" s="55"/>
    </row>
    <row r="63" spans="1:8" ht="68.25" customHeight="1" x14ac:dyDescent="0.25">
      <c r="A63" s="74"/>
      <c r="B63" s="74"/>
      <c r="C63" s="5" t="s">
        <v>3</v>
      </c>
      <c r="D63" s="38">
        <f t="shared" si="17"/>
        <v>0</v>
      </c>
      <c r="E63" s="38">
        <f t="shared" si="17"/>
        <v>0</v>
      </c>
      <c r="F63" s="17">
        <f>F53+F37</f>
        <v>0</v>
      </c>
      <c r="G63" s="17">
        <v>0</v>
      </c>
      <c r="H63" s="55"/>
    </row>
    <row r="64" spans="1:8" ht="77.25" customHeight="1" x14ac:dyDescent="0.25">
      <c r="A64" s="74"/>
      <c r="B64" s="74"/>
      <c r="C64" s="5" t="s">
        <v>41</v>
      </c>
      <c r="D64" s="38">
        <f t="shared" si="17"/>
        <v>0</v>
      </c>
      <c r="E64" s="38">
        <f t="shared" si="17"/>
        <v>0</v>
      </c>
      <c r="F64" s="17">
        <f>F54+F38</f>
        <v>0</v>
      </c>
      <c r="G64" s="17">
        <v>0</v>
      </c>
      <c r="H64" s="55"/>
    </row>
    <row r="65" spans="1:8" ht="80.25" customHeight="1" x14ac:dyDescent="0.25">
      <c r="A65" s="74"/>
      <c r="B65" s="74"/>
      <c r="C65" s="5" t="s">
        <v>33</v>
      </c>
      <c r="D65" s="38">
        <f t="shared" si="17"/>
        <v>0</v>
      </c>
      <c r="E65" s="38">
        <f t="shared" si="17"/>
        <v>0</v>
      </c>
      <c r="F65" s="17">
        <f>F55+F39</f>
        <v>0</v>
      </c>
      <c r="G65" s="17">
        <v>0</v>
      </c>
      <c r="H65" s="56"/>
    </row>
    <row r="66" spans="1:8" ht="15.75" customHeight="1" x14ac:dyDescent="0.25">
      <c r="A66" s="53" t="s">
        <v>43</v>
      </c>
      <c r="B66" s="53"/>
      <c r="C66" s="53"/>
      <c r="D66" s="53"/>
      <c r="E66" s="53"/>
      <c r="F66" s="53"/>
      <c r="G66" s="53"/>
      <c r="H66" s="53"/>
    </row>
    <row r="67" spans="1:8" x14ac:dyDescent="0.25">
      <c r="D67" s="14"/>
      <c r="E67" s="14"/>
      <c r="F67" s="14"/>
      <c r="G67" s="14"/>
      <c r="H67" s="14"/>
    </row>
    <row r="68" spans="1:8" x14ac:dyDescent="0.25">
      <c r="D68" s="14"/>
      <c r="E68" s="14"/>
      <c r="F68" s="14"/>
      <c r="G68" s="14"/>
      <c r="H68" s="14"/>
    </row>
    <row r="69" spans="1:8" x14ac:dyDescent="0.25">
      <c r="D69" s="14"/>
      <c r="E69" s="14"/>
      <c r="F69" s="14"/>
      <c r="G69" s="14"/>
      <c r="H69" s="14"/>
    </row>
    <row r="70" spans="1:8" ht="15" customHeight="1" x14ac:dyDescent="0.25">
      <c r="B70" s="20" t="s">
        <v>35</v>
      </c>
      <c r="D70" s="48" t="s">
        <v>37</v>
      </c>
      <c r="E70" s="48"/>
      <c r="F70" s="14"/>
      <c r="G70" s="14"/>
      <c r="H70" s="14"/>
    </row>
    <row r="71" spans="1:8" x14ac:dyDescent="0.25">
      <c r="B71" s="20"/>
      <c r="D71" s="48"/>
      <c r="E71" s="48"/>
      <c r="F71" s="14"/>
      <c r="G71" s="14"/>
      <c r="H71" s="14"/>
    </row>
    <row r="72" spans="1:8" x14ac:dyDescent="0.25">
      <c r="B72" s="20"/>
      <c r="D72" s="48"/>
      <c r="E72" s="48"/>
      <c r="F72" s="14"/>
      <c r="G72" s="14"/>
      <c r="H72" s="14"/>
    </row>
    <row r="73" spans="1:8" x14ac:dyDescent="0.25">
      <c r="C73" s="6"/>
      <c r="D73" s="21"/>
      <c r="E73" s="21"/>
      <c r="F73" s="14"/>
      <c r="G73" s="14"/>
      <c r="H73" s="14"/>
    </row>
    <row r="74" spans="1:8" x14ac:dyDescent="0.25">
      <c r="B74" s="20" t="s">
        <v>44</v>
      </c>
      <c r="C74" s="6"/>
      <c r="D74" s="46" t="s">
        <v>51</v>
      </c>
      <c r="E74" s="46"/>
    </row>
    <row r="80" spans="1:8" x14ac:dyDescent="0.25">
      <c r="C80" t="s">
        <v>36</v>
      </c>
    </row>
  </sheetData>
  <mergeCells count="38">
    <mergeCell ref="H3:H4"/>
    <mergeCell ref="A59:B65"/>
    <mergeCell ref="A40:H40"/>
    <mergeCell ref="B49:B58"/>
    <mergeCell ref="B33:B39"/>
    <mergeCell ref="A33:A39"/>
    <mergeCell ref="A48:H48"/>
    <mergeCell ref="A5:H5"/>
    <mergeCell ref="A11:H11"/>
    <mergeCell ref="A41:A47"/>
    <mergeCell ref="C9:G9"/>
    <mergeCell ref="A13:A14"/>
    <mergeCell ref="B13:B14"/>
    <mergeCell ref="C13:C14"/>
    <mergeCell ref="D13:E13"/>
    <mergeCell ref="F13:F14"/>
    <mergeCell ref="H33:H39"/>
    <mergeCell ref="B41:B47"/>
    <mergeCell ref="H41:H47"/>
    <mergeCell ref="G13:G14"/>
    <mergeCell ref="H13:H14"/>
    <mergeCell ref="A16:H16"/>
    <mergeCell ref="A17:A23"/>
    <mergeCell ref="B17:B23"/>
    <mergeCell ref="H17:H23"/>
    <mergeCell ref="A32:H32"/>
    <mergeCell ref="A25:A31"/>
    <mergeCell ref="B25:B31"/>
    <mergeCell ref="H25:H31"/>
    <mergeCell ref="A24:H24"/>
    <mergeCell ref="D74:E74"/>
    <mergeCell ref="H49:H55"/>
    <mergeCell ref="D72:E72"/>
    <mergeCell ref="A49:A58"/>
    <mergeCell ref="A66:H66"/>
    <mergeCell ref="D70:E70"/>
    <mergeCell ref="D71:E71"/>
    <mergeCell ref="H59:H65"/>
  </mergeCells>
  <pageMargins left="0" right="0" top="0.39370078740157483" bottom="0" header="0" footer="0"/>
  <pageSetup paperSize="9" scale="64" fitToHeight="0" orientation="landscape" r:id="rId1"/>
  <rowBreaks count="4" manualBreakCount="4">
    <brk id="24" max="7" man="1"/>
    <brk id="39" max="7" man="1"/>
    <brk id="55" max="7" man="1"/>
    <brk id="7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N12"/>
    </sheetView>
  </sheetViews>
  <sheetFormatPr defaultRowHeight="15" x14ac:dyDescent="0.25"/>
  <cols>
    <col min="1" max="1" width="3.7109375" customWidth="1"/>
    <col min="2" max="2" width="22.28515625" customWidth="1"/>
    <col min="3" max="3" width="10.28515625" customWidth="1"/>
    <col min="4" max="4" width="11.140625" customWidth="1"/>
    <col min="5" max="5" width="13.5703125" customWidth="1"/>
    <col min="6" max="6" width="9" customWidth="1"/>
    <col min="7" max="7" width="9.140625" customWidth="1"/>
    <col min="8" max="8" width="12.28515625" customWidth="1"/>
    <col min="9" max="9" width="8.140625" customWidth="1"/>
    <col min="10" max="10" width="12" customWidth="1"/>
    <col min="11" max="11" width="11.7109375" customWidth="1"/>
    <col min="12" max="12" width="6.7109375" customWidth="1"/>
    <col min="13" max="13" width="6.5703125" customWidth="1"/>
    <col min="14" max="14" width="7.85546875" customWidth="1"/>
  </cols>
  <sheetData>
    <row r="1" spans="1:14" ht="16.5" x14ac:dyDescent="0.25">
      <c r="K1" s="13" t="s">
        <v>20</v>
      </c>
      <c r="L1" s="13"/>
    </row>
    <row r="3" spans="1:14" ht="16.5" x14ac:dyDescent="0.25">
      <c r="D3" s="83" t="s">
        <v>21</v>
      </c>
      <c r="E3" s="83"/>
      <c r="F3" s="83"/>
      <c r="G3" s="83"/>
      <c r="H3" s="83"/>
      <c r="I3" s="83"/>
    </row>
    <row r="4" spans="1:14" ht="16.5" x14ac:dyDescent="0.25">
      <c r="D4" s="83" t="s">
        <v>22</v>
      </c>
      <c r="E4" s="83"/>
      <c r="F4" s="83"/>
      <c r="G4" s="83"/>
      <c r="H4" s="83"/>
      <c r="I4" s="83"/>
    </row>
    <row r="6" spans="1:14" ht="15" customHeight="1" x14ac:dyDescent="0.25">
      <c r="A6" s="80" t="s">
        <v>2</v>
      </c>
      <c r="B6" s="80" t="s">
        <v>5</v>
      </c>
      <c r="C6" s="80" t="s">
        <v>6</v>
      </c>
      <c r="D6" s="80" t="s">
        <v>7</v>
      </c>
      <c r="E6" s="80" t="s">
        <v>8</v>
      </c>
      <c r="F6" s="80" t="s">
        <v>9</v>
      </c>
      <c r="G6" s="80" t="s">
        <v>10</v>
      </c>
      <c r="H6" s="84" t="s">
        <v>11</v>
      </c>
      <c r="I6" s="85"/>
      <c r="J6" s="85"/>
      <c r="K6" s="85"/>
      <c r="L6" s="85"/>
      <c r="M6" s="85"/>
      <c r="N6" s="86"/>
    </row>
    <row r="7" spans="1:14" x14ac:dyDescent="0.25">
      <c r="A7" s="81"/>
      <c r="B7" s="81"/>
      <c r="C7" s="81"/>
      <c r="D7" s="81"/>
      <c r="E7" s="81"/>
      <c r="F7" s="81"/>
      <c r="G7" s="81"/>
      <c r="H7" s="87" t="s">
        <v>12</v>
      </c>
      <c r="I7" s="84" t="s">
        <v>13</v>
      </c>
      <c r="J7" s="85"/>
      <c r="K7" s="85"/>
      <c r="L7" s="85"/>
      <c r="M7" s="85"/>
      <c r="N7" s="86"/>
    </row>
    <row r="8" spans="1:14" ht="144.75" customHeight="1" x14ac:dyDescent="0.25">
      <c r="A8" s="82"/>
      <c r="B8" s="82"/>
      <c r="C8" s="82"/>
      <c r="D8" s="82"/>
      <c r="E8" s="82"/>
      <c r="F8" s="82"/>
      <c r="G8" s="82"/>
      <c r="H8" s="88"/>
      <c r="I8" s="8">
        <v>2015</v>
      </c>
      <c r="J8" s="8">
        <v>2016</v>
      </c>
      <c r="K8" s="8">
        <v>2017</v>
      </c>
      <c r="L8" s="8">
        <v>2018</v>
      </c>
      <c r="M8" s="8">
        <v>2019</v>
      </c>
      <c r="N8" s="8">
        <v>2020</v>
      </c>
    </row>
    <row r="9" spans="1:14" ht="22.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1">
        <v>7</v>
      </c>
      <c r="H9" s="12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</row>
    <row r="10" spans="1:14" ht="35.25" customHeight="1" x14ac:dyDescent="0.25">
      <c r="A10" s="87">
        <v>1</v>
      </c>
      <c r="B10" s="80" t="s">
        <v>14</v>
      </c>
      <c r="C10" s="80" t="s">
        <v>19</v>
      </c>
      <c r="D10" s="80" t="s">
        <v>15</v>
      </c>
      <c r="E10" s="80" t="s">
        <v>16</v>
      </c>
      <c r="F10" s="80" t="s">
        <v>17</v>
      </c>
      <c r="G10" s="9" t="s">
        <v>0</v>
      </c>
      <c r="H10" s="15">
        <f>I10+J10+K10+L10+M10+N10</f>
        <v>11154.7</v>
      </c>
      <c r="I10" s="15">
        <v>154.69999999999999</v>
      </c>
      <c r="J10" s="15">
        <v>11000</v>
      </c>
      <c r="K10" s="15">
        <v>0</v>
      </c>
      <c r="L10" s="15">
        <v>0</v>
      </c>
      <c r="M10" s="15">
        <v>0</v>
      </c>
      <c r="N10" s="15">
        <v>0</v>
      </c>
    </row>
    <row r="11" spans="1:14" ht="75" x14ac:dyDescent="0.25">
      <c r="A11" s="89"/>
      <c r="B11" s="81"/>
      <c r="C11" s="81"/>
      <c r="D11" s="81"/>
      <c r="E11" s="81"/>
      <c r="F11" s="81"/>
      <c r="G11" s="9" t="s">
        <v>1</v>
      </c>
      <c r="H11" s="15">
        <f t="shared" ref="H11:H12" si="0">I11+J11+K11+L11+M11+N11</f>
        <v>227077.31</v>
      </c>
      <c r="I11" s="15">
        <v>0</v>
      </c>
      <c r="J11" s="15">
        <v>227077.31</v>
      </c>
      <c r="L11" s="15">
        <v>0</v>
      </c>
      <c r="M11" s="15">
        <v>0</v>
      </c>
      <c r="N11" s="15">
        <v>0</v>
      </c>
    </row>
    <row r="12" spans="1:14" ht="21.75" customHeight="1" x14ac:dyDescent="0.25">
      <c r="A12" s="88"/>
      <c r="B12" s="82"/>
      <c r="C12" s="82"/>
      <c r="D12" s="82"/>
      <c r="E12" s="82"/>
      <c r="F12" s="82"/>
      <c r="G12" s="7" t="s">
        <v>18</v>
      </c>
      <c r="H12" s="15">
        <f t="shared" si="0"/>
        <v>238232.01</v>
      </c>
      <c r="I12" s="15">
        <f>I10+I11</f>
        <v>154.69999999999999</v>
      </c>
      <c r="J12" s="15">
        <f>J10+J11</f>
        <v>238077.31</v>
      </c>
      <c r="K12" s="15">
        <v>0</v>
      </c>
      <c r="L12" s="15">
        <v>0</v>
      </c>
      <c r="M12" s="15">
        <v>0</v>
      </c>
      <c r="N12" s="15">
        <v>0</v>
      </c>
    </row>
  </sheetData>
  <mergeCells count="18">
    <mergeCell ref="A6:A8"/>
    <mergeCell ref="B6:B8"/>
    <mergeCell ref="C6:C8"/>
    <mergeCell ref="D10:D12"/>
    <mergeCell ref="C10:C12"/>
    <mergeCell ref="B10:B12"/>
    <mergeCell ref="A10:A12"/>
    <mergeCell ref="F10:F12"/>
    <mergeCell ref="E10:E12"/>
    <mergeCell ref="D3:I3"/>
    <mergeCell ref="D4:I4"/>
    <mergeCell ref="G6:G8"/>
    <mergeCell ref="H6:N6"/>
    <mergeCell ref="H7:H8"/>
    <mergeCell ref="I7:N7"/>
    <mergeCell ref="D6:D8"/>
    <mergeCell ref="E6:E8"/>
    <mergeCell ref="F6:F8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проект</vt:lpstr>
      <vt:lpstr>Лист2</vt:lpstr>
      <vt:lpstr>Лист3</vt:lpstr>
      <vt:lpstr>проект!Область_печати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2024-02-14T10:26:18Z</dcterms:modified>
</cp:coreProperties>
</file>