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60" windowWidth="28800" windowHeight="11775"/>
  </bookViews>
  <sheets>
    <sheet name="Таблица 2" sheetId="4" r:id="rId1"/>
    <sheet name="Лист3" sheetId="3" r:id="rId2"/>
  </sheets>
  <externalReferences>
    <externalReference r:id="rId3"/>
  </externalReferences>
  <definedNames>
    <definedName name="_xlnm.Print_Area" localSheetId="0">'Таблица 2'!$A$2:$H$63</definedName>
  </definedNames>
  <calcPr calcId="145621"/>
</workbook>
</file>

<file path=xl/calcChain.xml><?xml version="1.0" encoding="utf-8"?>
<calcChain xmlns="http://schemas.openxmlformats.org/spreadsheetml/2006/main">
  <c r="E52" i="4" l="1"/>
  <c r="E53" i="4"/>
  <c r="E54" i="4"/>
  <c r="E55" i="4"/>
  <c r="E56" i="4"/>
  <c r="D52" i="4"/>
  <c r="D53" i="4"/>
  <c r="D54" i="4"/>
  <c r="D55" i="4"/>
  <c r="D56" i="4"/>
  <c r="E51" i="4"/>
  <c r="D51" i="4"/>
  <c r="D28" i="4"/>
  <c r="F54" i="4" l="1"/>
  <c r="E28" i="4" l="1"/>
  <c r="F29" i="4"/>
  <c r="F30" i="4"/>
  <c r="F31" i="4"/>
  <c r="G31" i="4"/>
  <c r="F32" i="4"/>
  <c r="F34" i="4"/>
  <c r="F28" i="4" l="1"/>
  <c r="G28" i="4"/>
  <c r="G23" i="4" l="1"/>
  <c r="F23" i="4"/>
  <c r="F21" i="4" l="1"/>
  <c r="E21" i="4"/>
  <c r="D21" i="4"/>
  <c r="B21" i="4"/>
  <c r="G21" i="4" l="1"/>
  <c r="D43" i="4"/>
  <c r="E43" i="4"/>
  <c r="F44" i="4"/>
  <c r="F45" i="4"/>
  <c r="F46" i="4"/>
  <c r="G46" i="4"/>
  <c r="F47" i="4"/>
  <c r="F49" i="4"/>
  <c r="F43" i="4" l="1"/>
  <c r="G43" i="4"/>
  <c r="G39" i="4" l="1"/>
  <c r="G52" i="4"/>
  <c r="G53" i="4"/>
  <c r="F37" i="4"/>
  <c r="F38" i="4"/>
  <c r="F39" i="4"/>
  <c r="F40" i="4"/>
  <c r="F42" i="4"/>
  <c r="F51" i="4"/>
  <c r="F52" i="4"/>
  <c r="F53" i="4"/>
  <c r="F56" i="4"/>
  <c r="E36" i="4" l="1"/>
  <c r="D36" i="4"/>
  <c r="G36" i="4" l="1"/>
  <c r="F36" i="4"/>
  <c r="D50" i="4"/>
  <c r="E50" i="4"/>
  <c r="F50" i="4" l="1"/>
  <c r="G50" i="4"/>
</calcChain>
</file>

<file path=xl/sharedStrings.xml><?xml version="1.0" encoding="utf-8"?>
<sst xmlns="http://schemas.openxmlformats.org/spreadsheetml/2006/main" count="69" uniqueCount="42">
  <si>
    <t>2.1.</t>
  </si>
  <si>
    <t xml:space="preserve">Всего </t>
  </si>
  <si>
    <t>№ п/п</t>
  </si>
  <si>
    <t>средства по Соглашениям по передаче полномочий</t>
  </si>
  <si>
    <t>Всего по муниципальной программе</t>
  </si>
  <si>
    <t xml:space="preserve"> </t>
  </si>
  <si>
    <t>Всего</t>
  </si>
  <si>
    <t>Наименование мероприятий</t>
  </si>
  <si>
    <t>Федеральный бюджет</t>
  </si>
  <si>
    <t xml:space="preserve">Бюджет автономного округа </t>
  </si>
  <si>
    <t>Местный бюджет</t>
  </si>
  <si>
    <t>Иные источники</t>
  </si>
  <si>
    <t>Объем финансирования</t>
  </si>
  <si>
    <t>плановое значение</t>
  </si>
  <si>
    <t>фактическое значение</t>
  </si>
  <si>
    <t>Абсолютное отклонение тыс.рублей (гр.5-гр.4)</t>
  </si>
  <si>
    <t>Выполнение плана, % (гр5/гр4*100)</t>
  </si>
  <si>
    <t>Источники финансирования</t>
  </si>
  <si>
    <t>Примечание</t>
  </si>
  <si>
    <r>
      <t xml:space="preserve">Исполнитель:       </t>
    </r>
    <r>
      <rPr>
        <u/>
        <sz val="12"/>
        <color theme="1"/>
        <rFont val="Times New Roman"/>
        <family val="1"/>
        <charset val="204"/>
      </rPr>
      <t>Администрация Нефтеюганского района - комитет по делам народов Севера, охраны окружающей среды и водных ресурсов</t>
    </r>
  </si>
  <si>
    <t>Ответственный исполнитель</t>
  </si>
  <si>
    <t>О.Ю.Воронова 250-229</t>
  </si>
  <si>
    <t>2.2.</t>
  </si>
  <si>
    <t>1.1.</t>
  </si>
  <si>
    <t>Средства поселений*</t>
  </si>
  <si>
    <t>* средства поселений не суммируются по строке "Всего"</t>
  </si>
  <si>
    <t>А.С.Заруднева 250-239</t>
  </si>
  <si>
    <t xml:space="preserve">Исполнитель </t>
  </si>
  <si>
    <t xml:space="preserve">Задача 1.  Содействие сохранению и развитию территорий традиционного природопользования и отраслей традиционного хозяйства коренных малочисленных народов. </t>
  </si>
  <si>
    <t>1.2.</t>
  </si>
  <si>
    <t>Основное мероприятие  "Организация, проведение мероприятий, направленных на развитие традиционной хозяйственной деятельности коренных малочисленных народов и участие в них"  (показатель №2)</t>
  </si>
  <si>
    <t xml:space="preserve">Задача 2. Возрождение и развитие самобытной культуры, родного языка и промыслов коренных малочисленных народов, создание условий для укрепления межнационального согласия. </t>
  </si>
  <si>
    <t xml:space="preserve">Основное мероприятие  "Организация, проведение мероприятий, направленных на развитие традиционной культуры, фольклора, национального спорта, сохранение культурного наследия коренных малочисленных народов и участие в них"      </t>
  </si>
  <si>
    <t xml:space="preserve">Основное мероприятие  "Меры поддержки направленные на укрепление межнационального согласия, поддержку и развитие языков, народных промыслов". </t>
  </si>
  <si>
    <r>
      <t xml:space="preserve">Соисполнители: </t>
    </r>
    <r>
      <rPr>
        <u/>
        <sz val="12"/>
        <color theme="1"/>
        <rFont val="Times New Roman"/>
        <family val="1"/>
        <charset val="204"/>
      </rPr>
      <t>Департамент культуры и спорта Нефтеюганского района.</t>
    </r>
  </si>
  <si>
    <t>Согласовано____________В.С.Кошаков, директор ДСиЖКК - зам. главы района</t>
  </si>
  <si>
    <r>
      <t>Наименование муниципальной программы:   "Устойчивое развитие</t>
    </r>
    <r>
      <rPr>
        <u/>
        <sz val="12"/>
        <color theme="1"/>
        <rFont val="Times New Roman"/>
        <family val="1"/>
        <charset val="204"/>
      </rPr>
      <t xml:space="preserve"> коренных малочисленных народов Севера Нефтеюганского района  на 2019-2024 годы и на период до 2030 года"</t>
    </r>
  </si>
  <si>
    <r>
      <t xml:space="preserve">Анализ исполнения финансовых показателей за </t>
    </r>
    <r>
      <rPr>
        <u/>
        <sz val="12"/>
        <color theme="1"/>
        <rFont val="Times New Roman"/>
        <family val="1"/>
        <charset val="204"/>
      </rPr>
      <t>2021 год</t>
    </r>
  </si>
  <si>
    <t xml:space="preserve">Организованы и проведены  мероприятия: "Вороний день", "Международный день коренных малочисленных народов  мира", "День туризма", "День рыбака", "Мастер-класс по гребле на обласах" (организованы транспорт, питание, сцена, приобретены призы).  
</t>
  </si>
  <si>
    <t xml:space="preserve">1. АНР - предоставлены субсидии:                
- на реализацию социально ориентированным 
некоммерческим организациям на реализацию программ (проектов), направленных 
на укрепление финно-угорских связей, поддержку и развитие языков и культуры коренных малочисленных народов Севера на территории Нефтеюганского района - 1 500,0 т.р.
 - на реализацию проектов, направленных на укрепление финно-угорских связей, этно. туризма, поддержку и развитие языков и культуры коренных малочисленных народов - 10 000,0 т.р.                 - изготовлены и напечатаны календари на 2022 год, оформление выставки - 172,66874 т.р.                                                                      - изготовлен и транслирован фильм туристской направленности - 496,89 т.р. 
2. ДКиС  - 264,0 т.р.                                                                                                                       
- организан и проведен районный праздник «Вурна Хатл» 
- приобретен цветной лазерный принтера формата А3 (для реализации проекта «Салымский край" рассчитанного на большой объем изготовления полиграфической продукции: информационно-туристических буклетов, афиш, флаеров, сертификатов, дипломов, сборников). 
 </t>
  </si>
  <si>
    <t>Государственная поддержка оказана:                                       -выплачены управленческие функции - 17,0 т.р.; 
выплачена субсидия на лимитируемую продукцию охоты РСПК "Волна" - 51,725 т.р.,                                                                                          выплачена компенсация расходов на приобретение МТС Коваль В.И.- 140,0 т.р.,                                                                                            выплачена компенсация расходов на оплату обучения правилам безопасного обращения с оружием Ярсомова О.В. - 5,5 т.р.,                             выплачена компенсация расходов на приобретение МТС Халимовой Г.С. - 72,5 т.р.,                                                             выплачена компенсация расходов на приобретение МТС Крыжановской И.С. - 200,0 т.р.                         выплачена компенсация расходов на приобретение МТС Смородину Е.Н. - 63,15 т.р.</t>
  </si>
  <si>
    <t xml:space="preserve">-Выполнено 9 вылетов на стойбища: оказана медицинская помощь,  осуществлена доставка детей на каникулы и обратно, доставлены продукты первой необходимости - 4 022,655 т.р.                                                                          - Предоставлено 30 койко-мест проживания в гостинице "Маяк" для жителей юрт - 30,0 т.р..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</si>
</sst>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167" fontId="3" fillId="2" borderId="1" xfId="1" applyNumberFormat="1" applyFont="1" applyFill="1" applyBorder="1" applyAlignment="1">
      <alignment vertical="center" wrapText="1"/>
    </xf>
    <xf numFmtId="167" fontId="3" fillId="0" borderId="1" xfId="1" applyNumberFormat="1" applyFont="1" applyBorder="1" applyAlignment="1">
      <alignment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center" wrapText="1"/>
    </xf>
    <xf numFmtId="49" fontId="6" fillId="0" borderId="2" xfId="1" applyNumberFormat="1" applyFont="1" applyBorder="1" applyAlignment="1">
      <alignment horizontal="left" vertical="center" wrapText="1"/>
    </xf>
    <xf numFmtId="49" fontId="8" fillId="0" borderId="3" xfId="1" applyNumberFormat="1" applyFont="1" applyBorder="1" applyAlignment="1">
      <alignment horizontal="left" vertical="center" wrapText="1"/>
    </xf>
    <xf numFmtId="49" fontId="8" fillId="0" borderId="4" xfId="1" applyNumberFormat="1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.6\&#1086;&#1073;&#1097;&#1080;&#1077;%20&#1087;&#1072;&#1087;&#1082;&#1080;\&#1054;&#1073;&#1084;&#1077;&#1085;\%23&#1050;&#1086;&#1084;&#1087;&#1083;&#1077;&#1082;&#1089;&#1085;&#1099;&#1077;%20&#1087;&#1083;&#1072;&#1085;&#1099;%202018%20&#1075;&#1086;&#1076;\&#1052;&#1055;%207\&#1052;&#1055;%20&#8470;%207%20&#1085;&#1072;%202018%20(&#1056;&#1044;%20&#1086;&#1090;%2017.11.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</sheetNames>
    <sheetDataSet>
      <sheetData sheetId="0">
        <row r="18">
          <cell r="B18" t="str">
            <v xml:space="preserve">Основное мероприятие:  Основное мероприятие 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                     (показатель №1)       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V63"/>
  <sheetViews>
    <sheetView tabSelected="1" view="pageBreakPreview" topLeftCell="A7" zoomScale="85" zoomScaleNormal="90" zoomScaleSheetLayoutView="85" workbookViewId="0">
      <pane xSplit="2" ySplit="12" topLeftCell="C19" activePane="bottomRight" state="frozen"/>
      <selection activeCell="A7" sqref="A7"/>
      <selection pane="topRight" activeCell="C7" sqref="C7"/>
      <selection pane="bottomLeft" activeCell="A10" sqref="A10"/>
      <selection pane="bottomRight" activeCell="A5" sqref="A5:H5"/>
    </sheetView>
  </sheetViews>
  <sheetFormatPr defaultRowHeight="15" x14ac:dyDescent="0.25"/>
  <cols>
    <col min="1" max="1" width="6" customWidth="1"/>
    <col min="2" max="2" width="51.7109375" customWidth="1"/>
    <col min="3" max="3" width="19.42578125" customWidth="1"/>
    <col min="4" max="5" width="18.7109375" customWidth="1"/>
    <col min="6" max="6" width="13.5703125" customWidth="1"/>
    <col min="7" max="7" width="14.5703125" customWidth="1"/>
    <col min="8" max="8" width="66" customWidth="1"/>
  </cols>
  <sheetData>
    <row r="4" spans="1:9" ht="16.5" x14ac:dyDescent="0.25">
      <c r="A4" s="1"/>
    </row>
    <row r="5" spans="1:9" ht="16.5" x14ac:dyDescent="0.25">
      <c r="A5" s="37"/>
      <c r="B5" s="37"/>
      <c r="C5" s="37"/>
      <c r="D5" s="37"/>
      <c r="E5" s="37"/>
      <c r="F5" s="37"/>
      <c r="G5" s="37"/>
      <c r="H5" s="37"/>
    </row>
    <row r="6" spans="1:9" ht="15.75" x14ac:dyDescent="0.25">
      <c r="A6" s="2"/>
    </row>
    <row r="7" spans="1:9" ht="15.75" x14ac:dyDescent="0.25">
      <c r="A7" s="2"/>
      <c r="F7" s="41" t="s">
        <v>35</v>
      </c>
      <c r="G7" s="41"/>
      <c r="H7" s="41"/>
    </row>
    <row r="8" spans="1:9" ht="15.75" x14ac:dyDescent="0.25">
      <c r="A8" s="2"/>
      <c r="F8" s="41"/>
      <c r="G8" s="41"/>
      <c r="H8" s="41"/>
    </row>
    <row r="9" spans="1:9" ht="15.75" x14ac:dyDescent="0.25">
      <c r="A9" s="2"/>
      <c r="B9" s="7"/>
      <c r="C9" s="7"/>
      <c r="D9" s="7"/>
      <c r="E9" s="7"/>
      <c r="F9" s="7"/>
      <c r="G9" s="7"/>
      <c r="H9" s="7"/>
    </row>
    <row r="10" spans="1:9" ht="30.75" customHeight="1" x14ac:dyDescent="0.25">
      <c r="A10" s="2"/>
      <c r="B10" s="7"/>
      <c r="C10" s="42" t="s">
        <v>37</v>
      </c>
      <c r="D10" s="42"/>
      <c r="E10" s="42"/>
      <c r="F10" s="42"/>
      <c r="G10" s="7"/>
      <c r="H10" s="7"/>
    </row>
    <row r="11" spans="1:9" ht="15.75" hidden="1" x14ac:dyDescent="0.25">
      <c r="A11" s="2"/>
      <c r="B11" s="7"/>
      <c r="C11" s="7"/>
      <c r="D11" s="7"/>
      <c r="E11" s="7"/>
      <c r="F11" s="7"/>
      <c r="G11" s="7"/>
      <c r="H11" s="7"/>
    </row>
    <row r="12" spans="1:9" ht="15.75" x14ac:dyDescent="0.25">
      <c r="A12" s="2"/>
      <c r="B12" s="7"/>
      <c r="C12" s="7"/>
      <c r="D12" s="7"/>
      <c r="E12" s="7"/>
      <c r="F12" s="7"/>
      <c r="G12" s="7"/>
      <c r="H12" s="7"/>
    </row>
    <row r="13" spans="1:9" ht="34.5" customHeight="1" x14ac:dyDescent="0.25">
      <c r="A13" s="2"/>
      <c r="B13" s="39" t="s">
        <v>36</v>
      </c>
      <c r="C13" s="39"/>
      <c r="D13" s="39"/>
      <c r="E13" s="39"/>
      <c r="F13" s="39"/>
      <c r="G13" s="39"/>
      <c r="H13" s="39"/>
    </row>
    <row r="14" spans="1:9" ht="15.75" x14ac:dyDescent="0.25">
      <c r="A14" s="2"/>
      <c r="B14" s="23" t="s">
        <v>19</v>
      </c>
      <c r="C14" s="23"/>
      <c r="D14" s="23"/>
      <c r="E14" s="23"/>
      <c r="F14" s="24"/>
      <c r="G14" s="24"/>
      <c r="H14" s="25"/>
    </row>
    <row r="15" spans="1:9" ht="43.5" customHeight="1" x14ac:dyDescent="0.25">
      <c r="A15" s="2"/>
      <c r="B15" s="40" t="s">
        <v>34</v>
      </c>
      <c r="C15" s="40"/>
      <c r="D15" s="40"/>
      <c r="E15" s="40"/>
      <c r="F15" s="40"/>
      <c r="G15" s="23"/>
      <c r="H15" s="25"/>
      <c r="I15" t="s">
        <v>5</v>
      </c>
    </row>
    <row r="16" spans="1:9" ht="15.75" x14ac:dyDescent="0.25">
      <c r="A16" s="2"/>
    </row>
    <row r="17" spans="1:8" ht="16.5" customHeight="1" x14ac:dyDescent="0.25">
      <c r="A17" s="38" t="s">
        <v>2</v>
      </c>
      <c r="B17" s="38" t="s">
        <v>7</v>
      </c>
      <c r="C17" s="38" t="s">
        <v>17</v>
      </c>
      <c r="D17" s="38" t="s">
        <v>12</v>
      </c>
      <c r="E17" s="38"/>
      <c r="F17" s="38" t="s">
        <v>15</v>
      </c>
      <c r="G17" s="38" t="s">
        <v>16</v>
      </c>
      <c r="H17" s="38" t="s">
        <v>18</v>
      </c>
    </row>
    <row r="18" spans="1:8" ht="47.25" customHeight="1" x14ac:dyDescent="0.25">
      <c r="A18" s="38"/>
      <c r="B18" s="38"/>
      <c r="C18" s="38"/>
      <c r="D18" s="20" t="s">
        <v>13</v>
      </c>
      <c r="E18" s="21" t="s">
        <v>14</v>
      </c>
      <c r="F18" s="38"/>
      <c r="G18" s="38"/>
      <c r="H18" s="38"/>
    </row>
    <row r="19" spans="1:8" ht="15.75" x14ac:dyDescent="0.25">
      <c r="A19" s="21">
        <v>1</v>
      </c>
      <c r="B19" s="21">
        <v>2</v>
      </c>
      <c r="C19" s="21">
        <v>3</v>
      </c>
      <c r="D19" s="21">
        <v>4</v>
      </c>
      <c r="E19" s="21">
        <v>5</v>
      </c>
      <c r="F19" s="20">
        <v>6</v>
      </c>
      <c r="G19" s="20">
        <v>7</v>
      </c>
      <c r="H19" s="20">
        <v>8</v>
      </c>
    </row>
    <row r="20" spans="1:8" ht="28.5" customHeight="1" x14ac:dyDescent="0.25">
      <c r="A20" s="51" t="s">
        <v>28</v>
      </c>
      <c r="B20" s="52"/>
      <c r="C20" s="52"/>
      <c r="D20" s="52"/>
      <c r="E20" s="52"/>
      <c r="F20" s="52"/>
      <c r="G20" s="52"/>
      <c r="H20" s="53"/>
    </row>
    <row r="21" spans="1:8" ht="18.75" customHeight="1" x14ac:dyDescent="0.25">
      <c r="A21" s="57" t="s">
        <v>23</v>
      </c>
      <c r="B21" s="44" t="str">
        <f>'[1]таблица 1'!$B$18</f>
        <v xml:space="preserve">Основное мероприятие:  Основное мероприятие 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                     (показатель №1)        </v>
      </c>
      <c r="C21" s="19" t="s">
        <v>6</v>
      </c>
      <c r="D21" s="32">
        <f>D22+D23+D24+D25+D27</f>
        <v>555.4</v>
      </c>
      <c r="E21" s="35">
        <f>E22+E23+E24+E25+E27+E27</f>
        <v>549.875</v>
      </c>
      <c r="F21" s="11">
        <f t="shared" ref="F21" si="0">F22+F23+F24+F25+F27+F27</f>
        <v>-5.5249999999999773</v>
      </c>
      <c r="G21" s="10">
        <f>E21/D21*100</f>
        <v>99.005221462009359</v>
      </c>
      <c r="H21" s="54" t="s">
        <v>40</v>
      </c>
    </row>
    <row r="22" spans="1:8" ht="33.75" customHeight="1" x14ac:dyDescent="0.25">
      <c r="A22" s="38"/>
      <c r="B22" s="45"/>
      <c r="C22" s="4" t="s">
        <v>8</v>
      </c>
      <c r="D22" s="12"/>
      <c r="E22" s="13"/>
      <c r="F22" s="12"/>
      <c r="G22" s="12"/>
      <c r="H22" s="55"/>
    </row>
    <row r="23" spans="1:8" ht="15" customHeight="1" x14ac:dyDescent="0.25">
      <c r="A23" s="38"/>
      <c r="B23" s="45"/>
      <c r="C23" s="3" t="s">
        <v>9</v>
      </c>
      <c r="D23" s="31">
        <v>555.4</v>
      </c>
      <c r="E23" s="30">
        <v>549.875</v>
      </c>
      <c r="F23" s="12">
        <f>E23-D23</f>
        <v>-5.5249999999999773</v>
      </c>
      <c r="G23" s="12">
        <f>E23/D23*100</f>
        <v>99.005221462009359</v>
      </c>
      <c r="H23" s="55"/>
    </row>
    <row r="24" spans="1:8" ht="24" customHeight="1" x14ac:dyDescent="0.25">
      <c r="A24" s="38"/>
      <c r="B24" s="45"/>
      <c r="C24" s="3" t="s">
        <v>10</v>
      </c>
      <c r="D24" s="12"/>
      <c r="E24" s="12"/>
      <c r="F24" s="12"/>
      <c r="G24" s="12">
        <v>0</v>
      </c>
      <c r="H24" s="55"/>
    </row>
    <row r="25" spans="1:8" ht="63.75" customHeight="1" x14ac:dyDescent="0.25">
      <c r="A25" s="38"/>
      <c r="B25" s="45"/>
      <c r="C25" s="3" t="s">
        <v>3</v>
      </c>
      <c r="D25" s="12"/>
      <c r="E25" s="12"/>
      <c r="F25" s="12"/>
      <c r="G25" s="12">
        <v>0</v>
      </c>
      <c r="H25" s="55"/>
    </row>
    <row r="26" spans="1:8" ht="46.5" customHeight="1" x14ac:dyDescent="0.25">
      <c r="A26" s="38"/>
      <c r="B26" s="45"/>
      <c r="C26" s="3" t="s">
        <v>24</v>
      </c>
      <c r="D26" s="12"/>
      <c r="E26" s="12"/>
      <c r="F26" s="12"/>
      <c r="G26" s="12"/>
      <c r="H26" s="55"/>
    </row>
    <row r="27" spans="1:8" ht="46.5" customHeight="1" x14ac:dyDescent="0.25">
      <c r="A27" s="38"/>
      <c r="B27" s="46"/>
      <c r="C27" s="3" t="s">
        <v>11</v>
      </c>
      <c r="D27" s="12"/>
      <c r="E27" s="12"/>
      <c r="F27" s="12"/>
      <c r="G27" s="12">
        <v>0</v>
      </c>
      <c r="H27" s="56"/>
    </row>
    <row r="28" spans="1:8" ht="21" customHeight="1" x14ac:dyDescent="0.25">
      <c r="A28" s="38" t="s">
        <v>29</v>
      </c>
      <c r="B28" s="44" t="s">
        <v>30</v>
      </c>
      <c r="C28" s="19" t="s">
        <v>6</v>
      </c>
      <c r="D28" s="32">
        <f>D29+D30+D31+D32+D34</f>
        <v>4052.6550000000002</v>
      </c>
      <c r="E28" s="32">
        <f>E29+E30+E31+E32+E34</f>
        <v>4052.6550000000002</v>
      </c>
      <c r="F28" s="27">
        <f t="shared" ref="F28:F34" si="1">E28-D28</f>
        <v>0</v>
      </c>
      <c r="G28" s="10">
        <f t="shared" ref="G28" si="2">E28/D28*100</f>
        <v>100</v>
      </c>
      <c r="H28" s="54" t="s">
        <v>41</v>
      </c>
    </row>
    <row r="29" spans="1:8" ht="31.5" x14ac:dyDescent="0.25">
      <c r="A29" s="38"/>
      <c r="B29" s="45"/>
      <c r="C29" s="4" t="s">
        <v>8</v>
      </c>
      <c r="D29" s="12">
        <v>0</v>
      </c>
      <c r="E29" s="12">
        <v>0</v>
      </c>
      <c r="F29" s="12">
        <f t="shared" si="1"/>
        <v>0</v>
      </c>
      <c r="G29" s="12">
        <v>0</v>
      </c>
      <c r="H29" s="55"/>
    </row>
    <row r="30" spans="1:8" ht="47.25" x14ac:dyDescent="0.25">
      <c r="A30" s="38"/>
      <c r="B30" s="45"/>
      <c r="C30" s="3" t="s">
        <v>9</v>
      </c>
      <c r="D30" s="12"/>
      <c r="E30" s="12"/>
      <c r="F30" s="12">
        <f t="shared" si="1"/>
        <v>0</v>
      </c>
      <c r="G30" s="12">
        <v>0</v>
      </c>
      <c r="H30" s="55"/>
    </row>
    <row r="31" spans="1:8" ht="24.75" customHeight="1" x14ac:dyDescent="0.25">
      <c r="A31" s="38"/>
      <c r="B31" s="45"/>
      <c r="C31" s="3" t="s">
        <v>10</v>
      </c>
      <c r="D31" s="31">
        <v>4052.6550000000002</v>
      </c>
      <c r="E31" s="31">
        <v>4052.6550000000002</v>
      </c>
      <c r="F31" s="28">
        <f t="shared" si="1"/>
        <v>0</v>
      </c>
      <c r="G31" s="12">
        <f t="shared" ref="G31" si="3">E31/D31*100</f>
        <v>100</v>
      </c>
      <c r="H31" s="55"/>
    </row>
    <row r="32" spans="1:8" ht="65.25" customHeight="1" x14ac:dyDescent="0.25">
      <c r="A32" s="38"/>
      <c r="B32" s="45"/>
      <c r="C32" s="3" t="s">
        <v>3</v>
      </c>
      <c r="D32" s="14">
        <v>0</v>
      </c>
      <c r="E32" s="14">
        <v>0</v>
      </c>
      <c r="F32" s="12">
        <f t="shared" si="1"/>
        <v>0</v>
      </c>
      <c r="G32" s="12">
        <v>0</v>
      </c>
      <c r="H32" s="55"/>
    </row>
    <row r="33" spans="1:8" ht="46.5" customHeight="1" x14ac:dyDescent="0.25">
      <c r="A33" s="38"/>
      <c r="B33" s="45"/>
      <c r="C33" s="3" t="s">
        <v>24</v>
      </c>
      <c r="D33" s="12">
        <v>0</v>
      </c>
      <c r="E33" s="12">
        <v>0</v>
      </c>
      <c r="F33" s="12">
        <v>0</v>
      </c>
      <c r="G33" s="12">
        <v>0</v>
      </c>
      <c r="H33" s="55"/>
    </row>
    <row r="34" spans="1:8" ht="44.25" customHeight="1" x14ac:dyDescent="0.25">
      <c r="A34" s="38"/>
      <c r="B34" s="46"/>
      <c r="C34" s="3" t="s">
        <v>11</v>
      </c>
      <c r="D34" s="14">
        <v>0</v>
      </c>
      <c r="E34" s="14">
        <v>0</v>
      </c>
      <c r="F34" s="12">
        <f t="shared" si="1"/>
        <v>0</v>
      </c>
      <c r="G34" s="12">
        <v>0</v>
      </c>
      <c r="H34" s="56"/>
    </row>
    <row r="35" spans="1:8" ht="31.5" customHeight="1" x14ac:dyDescent="0.25">
      <c r="A35" s="51" t="s">
        <v>31</v>
      </c>
      <c r="B35" s="52"/>
      <c r="C35" s="52"/>
      <c r="D35" s="52"/>
      <c r="E35" s="52"/>
      <c r="F35" s="52"/>
      <c r="G35" s="52"/>
      <c r="H35" s="53"/>
    </row>
    <row r="36" spans="1:8" ht="48" customHeight="1" x14ac:dyDescent="0.25">
      <c r="A36" s="38" t="s">
        <v>0</v>
      </c>
      <c r="B36" s="38" t="s">
        <v>32</v>
      </c>
      <c r="C36" s="19" t="s">
        <v>6</v>
      </c>
      <c r="D36" s="34">
        <f>D37+D38+D39+D40+D42</f>
        <v>602.86530000000005</v>
      </c>
      <c r="E36" s="34">
        <f t="shared" ref="E36" si="4">E37+E38+E39+E40+E42</f>
        <v>602.86530000000005</v>
      </c>
      <c r="F36" s="26">
        <f t="shared" ref="F36:F56" si="5">E36-D36</f>
        <v>0</v>
      </c>
      <c r="G36" s="10">
        <f t="shared" ref="G36:G53" si="6">E36/D36*100</f>
        <v>100</v>
      </c>
      <c r="H36" s="58" t="s">
        <v>38</v>
      </c>
    </row>
    <row r="37" spans="1:8" ht="48" customHeight="1" x14ac:dyDescent="0.25">
      <c r="A37" s="38"/>
      <c r="B37" s="38"/>
      <c r="C37" s="4" t="s">
        <v>8</v>
      </c>
      <c r="D37" s="15">
        <v>0</v>
      </c>
      <c r="E37" s="17">
        <v>0</v>
      </c>
      <c r="F37" s="12">
        <f t="shared" si="5"/>
        <v>0</v>
      </c>
      <c r="G37" s="12">
        <v>0</v>
      </c>
      <c r="H37" s="59"/>
    </row>
    <row r="38" spans="1:8" ht="48" customHeight="1" x14ac:dyDescent="0.25">
      <c r="A38" s="38"/>
      <c r="B38" s="38"/>
      <c r="C38" s="3" t="s">
        <v>9</v>
      </c>
      <c r="D38" s="15">
        <v>0</v>
      </c>
      <c r="E38" s="17">
        <v>0</v>
      </c>
      <c r="F38" s="12">
        <f t="shared" si="5"/>
        <v>0</v>
      </c>
      <c r="G38" s="12">
        <v>0</v>
      </c>
      <c r="H38" s="59"/>
    </row>
    <row r="39" spans="1:8" ht="48" customHeight="1" x14ac:dyDescent="0.25">
      <c r="A39" s="38"/>
      <c r="B39" s="38"/>
      <c r="C39" s="3" t="s">
        <v>10</v>
      </c>
      <c r="D39" s="33">
        <v>602.86530000000005</v>
      </c>
      <c r="E39" s="33">
        <v>602.86530000000005</v>
      </c>
      <c r="F39" s="28">
        <f t="shared" si="5"/>
        <v>0</v>
      </c>
      <c r="G39" s="12">
        <f t="shared" si="6"/>
        <v>100</v>
      </c>
      <c r="H39" s="59"/>
    </row>
    <row r="40" spans="1:8" ht="66.75" customHeight="1" x14ac:dyDescent="0.25">
      <c r="A40" s="38"/>
      <c r="B40" s="38"/>
      <c r="C40" s="3" t="s">
        <v>3</v>
      </c>
      <c r="D40" s="14">
        <v>0</v>
      </c>
      <c r="E40" s="18">
        <v>0</v>
      </c>
      <c r="F40" s="12">
        <f t="shared" si="5"/>
        <v>0</v>
      </c>
      <c r="G40" s="12">
        <v>0</v>
      </c>
      <c r="H40" s="59"/>
    </row>
    <row r="41" spans="1:8" ht="46.5" customHeight="1" x14ac:dyDescent="0.25">
      <c r="A41" s="38"/>
      <c r="B41" s="38"/>
      <c r="C41" s="3" t="s">
        <v>24</v>
      </c>
      <c r="D41" s="12">
        <v>0</v>
      </c>
      <c r="E41" s="12">
        <v>0</v>
      </c>
      <c r="F41" s="12">
        <v>0</v>
      </c>
      <c r="G41" s="12">
        <v>0</v>
      </c>
      <c r="H41" s="59"/>
    </row>
    <row r="42" spans="1:8" ht="37.5" customHeight="1" x14ac:dyDescent="0.25">
      <c r="A42" s="38"/>
      <c r="B42" s="38"/>
      <c r="C42" s="3" t="s">
        <v>11</v>
      </c>
      <c r="D42" s="14"/>
      <c r="E42" s="18"/>
      <c r="F42" s="12">
        <f t="shared" si="5"/>
        <v>0</v>
      </c>
      <c r="G42" s="12">
        <v>0</v>
      </c>
      <c r="H42" s="60"/>
    </row>
    <row r="43" spans="1:8" ht="15.75" x14ac:dyDescent="0.25">
      <c r="A43" s="38" t="s">
        <v>22</v>
      </c>
      <c r="B43" s="38" t="s">
        <v>33</v>
      </c>
      <c r="C43" s="19" t="s">
        <v>6</v>
      </c>
      <c r="D43" s="34">
        <f>D44+D45+D46+D47+D49</f>
        <v>12433.552739999999</v>
      </c>
      <c r="E43" s="34">
        <f t="shared" ref="E43" si="7">E44+E45+E46+E47+E49</f>
        <v>12433.552739999999</v>
      </c>
      <c r="F43" s="10">
        <f t="shared" ref="F43:F49" si="8">E43-D43</f>
        <v>0</v>
      </c>
      <c r="G43" s="10">
        <f t="shared" ref="G43" si="9">E43/D43*100</f>
        <v>100</v>
      </c>
      <c r="H43" s="61" t="s">
        <v>39</v>
      </c>
    </row>
    <row r="44" spans="1:8" ht="80.25" customHeight="1" x14ac:dyDescent="0.25">
      <c r="A44" s="38"/>
      <c r="B44" s="38"/>
      <c r="C44" s="4" t="s">
        <v>8</v>
      </c>
      <c r="D44" s="15">
        <v>0</v>
      </c>
      <c r="E44" s="17">
        <v>0</v>
      </c>
      <c r="F44" s="12">
        <f t="shared" si="8"/>
        <v>0</v>
      </c>
      <c r="G44" s="12">
        <v>0</v>
      </c>
      <c r="H44" s="62"/>
    </row>
    <row r="45" spans="1:8" ht="76.5" customHeight="1" x14ac:dyDescent="0.25">
      <c r="A45" s="38"/>
      <c r="B45" s="38"/>
      <c r="C45" s="3" t="s">
        <v>9</v>
      </c>
      <c r="D45" s="15">
        <v>0</v>
      </c>
      <c r="E45" s="17">
        <v>0</v>
      </c>
      <c r="F45" s="12">
        <f t="shared" si="8"/>
        <v>0</v>
      </c>
      <c r="G45" s="12">
        <v>0</v>
      </c>
      <c r="H45" s="62"/>
    </row>
    <row r="46" spans="1:8" ht="112.5" customHeight="1" x14ac:dyDescent="0.25">
      <c r="A46" s="38"/>
      <c r="B46" s="38"/>
      <c r="C46" s="3" t="s">
        <v>10</v>
      </c>
      <c r="D46" s="33">
        <v>12433.552739999999</v>
      </c>
      <c r="E46" s="33">
        <v>12433.552739999999</v>
      </c>
      <c r="F46" s="12">
        <f t="shared" si="8"/>
        <v>0</v>
      </c>
      <c r="G46" s="12">
        <f t="shared" ref="G46" si="10">E46/D46*100</f>
        <v>100</v>
      </c>
      <c r="H46" s="62"/>
    </row>
    <row r="47" spans="1:8" ht="73.5" customHeight="1" x14ac:dyDescent="0.25">
      <c r="A47" s="38"/>
      <c r="B47" s="38"/>
      <c r="C47" s="3" t="s">
        <v>3</v>
      </c>
      <c r="D47" s="14">
        <v>0</v>
      </c>
      <c r="E47" s="18">
        <v>0</v>
      </c>
      <c r="F47" s="12">
        <f t="shared" si="8"/>
        <v>0</v>
      </c>
      <c r="G47" s="12">
        <v>0</v>
      </c>
      <c r="H47" s="62"/>
    </row>
    <row r="48" spans="1:8" ht="88.5" customHeight="1" x14ac:dyDescent="0.25">
      <c r="A48" s="38"/>
      <c r="B48" s="38"/>
      <c r="C48" s="3" t="s">
        <v>24</v>
      </c>
      <c r="D48" s="12">
        <v>0</v>
      </c>
      <c r="E48" s="12">
        <v>0</v>
      </c>
      <c r="F48" s="12">
        <v>0</v>
      </c>
      <c r="G48" s="12">
        <v>0</v>
      </c>
      <c r="H48" s="62"/>
    </row>
    <row r="49" spans="1:22" ht="109.5" customHeight="1" x14ac:dyDescent="0.25">
      <c r="A49" s="38"/>
      <c r="B49" s="38"/>
      <c r="C49" s="3" t="s">
        <v>11</v>
      </c>
      <c r="D49" s="14">
        <v>0</v>
      </c>
      <c r="E49" s="18">
        <v>0</v>
      </c>
      <c r="F49" s="12">
        <f t="shared" si="8"/>
        <v>0</v>
      </c>
      <c r="G49" s="12">
        <v>0</v>
      </c>
      <c r="H49" s="63"/>
    </row>
    <row r="50" spans="1:22" ht="30" customHeight="1" x14ac:dyDescent="0.25">
      <c r="A50" s="50" t="s">
        <v>4</v>
      </c>
      <c r="B50" s="50"/>
      <c r="C50" s="6" t="s">
        <v>1</v>
      </c>
      <c r="D50" s="36">
        <f>SUM(D51:D56)</f>
        <v>17644.473040000001</v>
      </c>
      <c r="E50" s="36">
        <f t="shared" ref="E50" si="11">SUM(E51:E56)</f>
        <v>17638.948039999999</v>
      </c>
      <c r="F50" s="27">
        <f t="shared" si="5"/>
        <v>-5.5250000000014552</v>
      </c>
      <c r="G50" s="10">
        <f t="shared" si="6"/>
        <v>99.968687078455247</v>
      </c>
      <c r="H50" s="16"/>
    </row>
    <row r="51" spans="1:22" ht="31.5" x14ac:dyDescent="0.25">
      <c r="A51" s="50"/>
      <c r="B51" s="50"/>
      <c r="C51" s="19" t="s">
        <v>8</v>
      </c>
      <c r="D51" s="36">
        <f>D22+D29+D37+D44</f>
        <v>0</v>
      </c>
      <c r="E51" s="36">
        <f>E22+E29+E37+E44</f>
        <v>0</v>
      </c>
      <c r="F51" s="12">
        <f t="shared" si="5"/>
        <v>0</v>
      </c>
      <c r="G51" s="12">
        <v>0</v>
      </c>
      <c r="H51" s="16"/>
    </row>
    <row r="52" spans="1:22" ht="30.75" customHeight="1" x14ac:dyDescent="0.25">
      <c r="A52" s="50"/>
      <c r="B52" s="50"/>
      <c r="C52" s="5" t="s">
        <v>9</v>
      </c>
      <c r="D52" s="36">
        <f t="shared" ref="D52:E56" si="12">D23+D30+D38+D45</f>
        <v>555.4</v>
      </c>
      <c r="E52" s="36">
        <f t="shared" si="12"/>
        <v>549.875</v>
      </c>
      <c r="F52" s="12">
        <f t="shared" si="5"/>
        <v>-5.5249999999999773</v>
      </c>
      <c r="G52" s="12">
        <f t="shared" si="6"/>
        <v>99.005221462009359</v>
      </c>
      <c r="H52" s="1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1:22" ht="49.5" customHeight="1" x14ac:dyDescent="0.25">
      <c r="A53" s="50"/>
      <c r="B53" s="50"/>
      <c r="C53" s="5" t="s">
        <v>10</v>
      </c>
      <c r="D53" s="36">
        <f t="shared" si="12"/>
        <v>17089.073039999999</v>
      </c>
      <c r="E53" s="36">
        <f t="shared" si="12"/>
        <v>17089.073039999999</v>
      </c>
      <c r="F53" s="28">
        <f t="shared" si="5"/>
        <v>0</v>
      </c>
      <c r="G53" s="12">
        <f t="shared" si="6"/>
        <v>100</v>
      </c>
      <c r="H53" s="16"/>
      <c r="I53" s="8"/>
      <c r="J53" s="8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pans="1:22" ht="63" x14ac:dyDescent="0.25">
      <c r="A54" s="50"/>
      <c r="B54" s="50"/>
      <c r="C54" s="5" t="s">
        <v>3</v>
      </c>
      <c r="D54" s="16">
        <f t="shared" si="12"/>
        <v>0</v>
      </c>
      <c r="E54" s="16">
        <f t="shared" si="12"/>
        <v>0</v>
      </c>
      <c r="F54" s="12">
        <f t="shared" si="5"/>
        <v>0</v>
      </c>
      <c r="G54" s="12">
        <v>0</v>
      </c>
      <c r="H54" s="16"/>
      <c r="I54" s="9"/>
      <c r="J54" s="9"/>
    </row>
    <row r="55" spans="1:22" ht="46.5" customHeight="1" x14ac:dyDescent="0.25">
      <c r="A55" s="50"/>
      <c r="B55" s="50"/>
      <c r="C55" s="5" t="s">
        <v>24</v>
      </c>
      <c r="D55" s="16">
        <f t="shared" si="12"/>
        <v>0</v>
      </c>
      <c r="E55" s="16">
        <f t="shared" si="12"/>
        <v>0</v>
      </c>
      <c r="F55" s="12">
        <v>0</v>
      </c>
      <c r="G55" s="12">
        <v>0</v>
      </c>
      <c r="H55" s="16"/>
    </row>
    <row r="56" spans="1:22" ht="15.75" x14ac:dyDescent="0.25">
      <c r="A56" s="50"/>
      <c r="B56" s="50"/>
      <c r="C56" s="5" t="s">
        <v>11</v>
      </c>
      <c r="D56" s="16">
        <f t="shared" si="12"/>
        <v>0</v>
      </c>
      <c r="E56" s="16">
        <f t="shared" si="12"/>
        <v>0</v>
      </c>
      <c r="F56" s="10">
        <f t="shared" si="5"/>
        <v>0</v>
      </c>
      <c r="G56" s="12">
        <v>0</v>
      </c>
      <c r="H56" s="16"/>
    </row>
    <row r="57" spans="1:22" x14ac:dyDescent="0.25">
      <c r="A57" s="49" t="s">
        <v>25</v>
      </c>
      <c r="B57" s="49"/>
    </row>
    <row r="59" spans="1:22" x14ac:dyDescent="0.25">
      <c r="B59" s="22" t="s">
        <v>20</v>
      </c>
      <c r="C59" s="48" t="s">
        <v>21</v>
      </c>
      <c r="D59" s="48"/>
    </row>
    <row r="60" spans="1:22" x14ac:dyDescent="0.25">
      <c r="B60" s="8"/>
      <c r="C60" s="47"/>
      <c r="D60" s="47"/>
      <c r="E60" s="8"/>
      <c r="F60" s="8"/>
      <c r="G60" s="8"/>
      <c r="H60" s="8"/>
    </row>
    <row r="61" spans="1:22" x14ac:dyDescent="0.25">
      <c r="B61" s="8"/>
      <c r="C61" s="47"/>
      <c r="D61" s="47"/>
      <c r="E61" s="8"/>
      <c r="F61" s="8"/>
      <c r="G61" s="8"/>
      <c r="H61" s="8"/>
    </row>
    <row r="62" spans="1:22" x14ac:dyDescent="0.25">
      <c r="B62" s="9"/>
      <c r="C62" s="43"/>
      <c r="D62" s="43"/>
      <c r="E62" s="9"/>
      <c r="F62" s="9"/>
      <c r="G62" s="9"/>
      <c r="H62" s="9"/>
    </row>
    <row r="63" spans="1:22" x14ac:dyDescent="0.25">
      <c r="B63" s="29" t="s">
        <v>27</v>
      </c>
      <c r="C63" s="48" t="s">
        <v>26</v>
      </c>
      <c r="D63" s="48"/>
    </row>
  </sheetData>
  <mergeCells count="33">
    <mergeCell ref="A20:H20"/>
    <mergeCell ref="H28:H34"/>
    <mergeCell ref="C59:D59"/>
    <mergeCell ref="A35:H35"/>
    <mergeCell ref="B21:B27"/>
    <mergeCell ref="A21:A27"/>
    <mergeCell ref="H21:H27"/>
    <mergeCell ref="H36:H42"/>
    <mergeCell ref="A43:A49"/>
    <mergeCell ref="B43:B49"/>
    <mergeCell ref="B36:B42"/>
    <mergeCell ref="A36:A42"/>
    <mergeCell ref="H43:H49"/>
    <mergeCell ref="C62:D62"/>
    <mergeCell ref="A28:A34"/>
    <mergeCell ref="B28:B34"/>
    <mergeCell ref="C61:D61"/>
    <mergeCell ref="C63:D63"/>
    <mergeCell ref="A57:B57"/>
    <mergeCell ref="C60:D60"/>
    <mergeCell ref="A50:B56"/>
    <mergeCell ref="A5:H5"/>
    <mergeCell ref="A17:A18"/>
    <mergeCell ref="B17:B18"/>
    <mergeCell ref="C17:C18"/>
    <mergeCell ref="D17:E17"/>
    <mergeCell ref="F17:F18"/>
    <mergeCell ref="G17:G18"/>
    <mergeCell ref="H17:H18"/>
    <mergeCell ref="B13:H13"/>
    <mergeCell ref="B15:F15"/>
    <mergeCell ref="F7:H8"/>
    <mergeCell ref="C10:F10"/>
  </mergeCells>
  <pageMargins left="0.23622047244094491" right="0.23622047244094491" top="0.55118110236220474" bottom="0.35433070866141736" header="0.31496062992125984" footer="0.31496062992125984"/>
  <pageSetup paperSize="9" scale="68" fitToHeight="0" orientation="landscape" r:id="rId1"/>
  <rowBreaks count="3" manualBreakCount="3">
    <brk id="29" max="7" man="1"/>
    <brk id="42" max="7" man="1"/>
    <brk id="4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2</vt:lpstr>
      <vt:lpstr>Лист3</vt:lpstr>
      <vt:lpstr>'Таблица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2022-02-14T05:08:36Z</dcterms:modified>
</cp:coreProperties>
</file>