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540" windowWidth="28800" windowHeight="11595"/>
  </bookViews>
  <sheets>
    <sheet name="проект" sheetId="4" r:id="rId1"/>
    <sheet name="Лист2" sheetId="2" r:id="rId2"/>
    <sheet name="Лист3" sheetId="3" r:id="rId3"/>
  </sheets>
  <definedNames>
    <definedName name="_xlnm.Print_Area" localSheetId="0">проект!$A$3:$H$105</definedName>
  </definedNames>
  <calcPr calcId="145621"/>
</workbook>
</file>

<file path=xl/calcChain.xml><?xml version="1.0" encoding="utf-8"?>
<calcChain xmlns="http://schemas.openxmlformats.org/spreadsheetml/2006/main">
  <c r="D87" i="4" l="1"/>
  <c r="F90" i="4" l="1"/>
  <c r="E89" i="4" l="1"/>
  <c r="D89" i="4"/>
  <c r="E90" i="4"/>
  <c r="D90" i="4"/>
  <c r="F59" i="4"/>
  <c r="F60" i="4"/>
  <c r="F61" i="4"/>
  <c r="F54" i="4"/>
  <c r="D58" i="4"/>
  <c r="E58" i="4"/>
  <c r="G61" i="4"/>
  <c r="D36" i="4"/>
  <c r="E36" i="4"/>
  <c r="F37" i="4"/>
  <c r="F38" i="4"/>
  <c r="G38" i="4"/>
  <c r="F39" i="4"/>
  <c r="G39" i="4"/>
  <c r="F40" i="4"/>
  <c r="F58" i="4" l="1"/>
  <c r="G58" i="4"/>
  <c r="F36" i="4"/>
  <c r="G36" i="4"/>
  <c r="D86" i="4"/>
  <c r="D80" i="4" s="1"/>
  <c r="E86" i="4"/>
  <c r="E80" i="4" s="1"/>
  <c r="F80" i="4" l="1"/>
  <c r="F75" i="4" l="1"/>
  <c r="G75" i="4"/>
  <c r="E72" i="4"/>
  <c r="D72" i="4"/>
  <c r="G72" i="4" l="1"/>
  <c r="F72" i="4"/>
  <c r="D88" i="4"/>
  <c r="D93" i="4"/>
  <c r="D91" i="4"/>
  <c r="E93" i="4"/>
  <c r="E91" i="4"/>
  <c r="E88" i="4"/>
  <c r="G45" i="4"/>
  <c r="G89" i="4" l="1"/>
  <c r="F57" i="4"/>
  <c r="F55" i="4"/>
  <c r="G54" i="4"/>
  <c r="F53" i="4"/>
  <c r="F52" i="4"/>
  <c r="E51" i="4"/>
  <c r="F27" i="4"/>
  <c r="F86" i="4" s="1"/>
  <c r="F25" i="4"/>
  <c r="F84" i="4" s="1"/>
  <c r="G24" i="4"/>
  <c r="F24" i="4"/>
  <c r="F23" i="4"/>
  <c r="F22" i="4"/>
  <c r="E21" i="4"/>
  <c r="D21" i="4"/>
  <c r="G21" i="4" l="1"/>
  <c r="D51" i="4"/>
  <c r="F21" i="4"/>
  <c r="G51" i="4" l="1"/>
  <c r="F51" i="4"/>
  <c r="F44" i="4" l="1"/>
  <c r="F45" i="4"/>
  <c r="F46" i="4"/>
  <c r="F47" i="4"/>
  <c r="F69" i="4"/>
  <c r="F71" i="4"/>
  <c r="G31" i="4"/>
  <c r="F29" i="4"/>
  <c r="F30" i="4"/>
  <c r="F31" i="4"/>
  <c r="F32" i="4"/>
  <c r="F34" i="4"/>
  <c r="F89" i="4" l="1"/>
  <c r="F93" i="4"/>
  <c r="F88" i="4"/>
  <c r="F91" i="4"/>
  <c r="G90" i="4"/>
  <c r="H11" i="2"/>
  <c r="J12" i="2"/>
  <c r="H10" i="2" l="1"/>
  <c r="I12" i="2"/>
  <c r="H12" i="2" s="1"/>
  <c r="D43" i="4" l="1"/>
  <c r="E43" i="4" l="1"/>
  <c r="F43" i="4" s="1"/>
  <c r="E28" i="4"/>
  <c r="D28" i="4"/>
  <c r="G43" i="4" l="1"/>
  <c r="G28" i="4"/>
  <c r="F28" i="4"/>
  <c r="E87" i="4"/>
  <c r="G87" i="4" l="1"/>
  <c r="F87" i="4" l="1"/>
</calcChain>
</file>

<file path=xl/sharedStrings.xml><?xml version="1.0" encoding="utf-8"?>
<sst xmlns="http://schemas.openxmlformats.org/spreadsheetml/2006/main" count="126" uniqueCount="66">
  <si>
    <t>местный бюджет</t>
  </si>
  <si>
    <t>иные внебюджетные источники</t>
  </si>
  <si>
    <t>№ п/п</t>
  </si>
  <si>
    <t>средства по Соглашениям по передаче полномочий</t>
  </si>
  <si>
    <t>Всего по муниципальной программе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</si>
  <si>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</si>
  <si>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</si>
  <si>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</si>
  <si>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Срок строительства объекта капитального строительства или предполагаемый срок приобретения недвижимого имущества</t>
  </si>
  <si>
    <t>Местонахождение</t>
  </si>
  <si>
    <t>Источник финансирования</t>
  </si>
  <si>
    <t>Объем финансирования                  тыс. рублей</t>
  </si>
  <si>
    <t>Всего</t>
  </si>
  <si>
    <t>в том числе</t>
  </si>
  <si>
    <t>Полигон складирования бытовых отходов в гп.Пойковский Нефтеюганского района III очередь строительства</t>
  </si>
  <si>
    <t>площадь -5  предполагаемый объем отходов -500</t>
  </si>
  <si>
    <t>будут определены проектом организации строительства (ПОС)</t>
  </si>
  <si>
    <t>гп.Пойковский</t>
  </si>
  <si>
    <t>итого</t>
  </si>
  <si>
    <t>га,          т.м3</t>
  </si>
  <si>
    <t>Таблица 3</t>
  </si>
  <si>
    <t>Перечень обектов капитального строительства</t>
  </si>
  <si>
    <t>и приобретение недвижимого имущества</t>
  </si>
  <si>
    <t>Наименование мероприятий</t>
  </si>
  <si>
    <t>Источники финансирования</t>
  </si>
  <si>
    <t>Объем финансирования</t>
  </si>
  <si>
    <t>плановое значение</t>
  </si>
  <si>
    <t>фактическое значение</t>
  </si>
  <si>
    <t>Абсолютное отклонение тыс.рублей (гр.5-гр.4)</t>
  </si>
  <si>
    <t>Примечание</t>
  </si>
  <si>
    <r>
      <t xml:space="preserve">Ответственный исполнитель </t>
    </r>
    <r>
      <rPr>
        <u/>
        <sz val="12"/>
        <color theme="1"/>
        <rFont val="Times New Roman"/>
        <family val="1"/>
        <charset val="204"/>
      </rPr>
      <t>Администрация Нефтеюганского района - комитет по делам народов Севера, охраны окружающей среды и водных ресурсов</t>
    </r>
  </si>
  <si>
    <t>Федеральный бюджет</t>
  </si>
  <si>
    <t xml:space="preserve">Бюджет автономного округа </t>
  </si>
  <si>
    <t>Местный бюджет</t>
  </si>
  <si>
    <t>Иные  источники</t>
  </si>
  <si>
    <t>Выполнение плана, % (гр.5/гр.4*100)</t>
  </si>
  <si>
    <t>Ответственный исполнитель</t>
  </si>
  <si>
    <t xml:space="preserve">                       </t>
  </si>
  <si>
    <t>О.Ю.Воронова   250-229</t>
  </si>
  <si>
    <t xml:space="preserve">Основное мероприятие "Организация и развитие системы экологического образования, просвещения и формирования экологической культуры, в том числе участие в международной экологической акции "Спасти  
и сохранить"           </t>
  </si>
  <si>
    <t xml:space="preserve">Основное мероприятие "Организация деятельности по обращению с отходами производства и потребления"  </t>
  </si>
  <si>
    <t xml:space="preserve">Основное мероприятие "Повышение экологически безопасного уровня обращения с отходами и качества жизни 
населения"     </t>
  </si>
  <si>
    <t>Средства поселений</t>
  </si>
  <si>
    <t>Средства поселений*</t>
  </si>
  <si>
    <t>* средства поселений не суммируются по строке "Всего"</t>
  </si>
  <si>
    <t xml:space="preserve">Исполнитель </t>
  </si>
  <si>
    <t>А.С.Заруднева 250-239</t>
  </si>
  <si>
    <r>
      <t xml:space="preserve">Наименование муниципальной программы </t>
    </r>
    <r>
      <rPr>
        <u/>
        <sz val="12"/>
        <color theme="1"/>
        <rFont val="Times New Roman"/>
        <family val="1"/>
        <charset val="204"/>
      </rPr>
      <t>"Обеспечение экологической безопасности Нефтеюганского района на 2019-2024 годы и на период до 2030 года"</t>
    </r>
  </si>
  <si>
    <t>Задача 1.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</t>
  </si>
  <si>
    <t>Задача 2.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</si>
  <si>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Задача 3.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</si>
  <si>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Основное мероприятие "Чистая вода"</t>
  </si>
  <si>
    <t>Задача 4. Сохранение уникальных водных объектов, в том числе участие в реализации мероприятий по очистке от мусора берегов и прибрежной акватории протоки Юганская Обь реки Обь</t>
  </si>
  <si>
    <t>Основное мероприятие "Сохранение уникальных водных объектов"</t>
  </si>
  <si>
    <t>Согласовано ________________В.С.Кошаков директор ДСиЖКК - зам. главы района</t>
  </si>
  <si>
    <r>
      <t xml:space="preserve">Соисполнители: </t>
    </r>
    <r>
      <rPr>
        <u/>
        <sz val="12"/>
        <color theme="1"/>
        <rFont val="Times New Roman"/>
        <family val="1"/>
        <charset val="204"/>
      </rPr>
      <t xml:space="preserve">Департамент образования и молодежной политики Нефтеюганского района,  Департамент строительства и жилищно-коммунального комплекса Нефтеюганского района, администрации городского и сельских поселений. </t>
    </r>
  </si>
  <si>
    <t xml:space="preserve">Исполнитель: Департамент образования и молодежной политики                                                 в общеобразовательных учреждениях района проведены мероприятия эколого-просветительской направленности. </t>
  </si>
  <si>
    <t>Исполнитель: поселения района                                                                                                    Окружной бюджет                                                                                                                                                                                                                                                                     - Субвенции на осуществление отдельных полномочий ХМАО – Югры по организации деятельности по обращению с твердыми коммунальными отходами - управленческие функции ДСиЖКК,  поселениям 24,12 тыс. руб.                                                                                                                                                           Местный бюджет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Выполнены работы по расчету нормативов накопления ТКО в 8 поселениях района.</t>
  </si>
  <si>
    <r>
      <t>Анализ исполнения финансовых показателей за</t>
    </r>
    <r>
      <rPr>
        <u/>
        <sz val="14"/>
        <color theme="1"/>
        <rFont val="Times New Roman"/>
        <family val="1"/>
        <charset val="204"/>
      </rPr>
      <t xml:space="preserve"> 2021 год</t>
    </r>
  </si>
  <si>
    <t>Исполнитель: сп. Лемпино, сп. Усть-Юган                                                                                     Утилизация ЖБО в сп. Лемпино в сумме 819,0 т.р.,                                                              Утилизация ЖБО в сп. Усть-Юган в сумме 22 552,83141 т.р.</t>
  </si>
  <si>
    <t xml:space="preserve">Проведены мероприятия по очистке от мусора берегов и прибрежной акватории водных объектов на территории Нефтеюганского района.  Приняли участие 435 чел., убрано 166 мешков мусора, очищено 8,4 км прибрежной полосы. </t>
  </si>
  <si>
    <t>Исполнитель: МКУ "Управление по делам администрации"                                                                                                                     - Изготовлена печатная продукция экологической направленности: настенные календари - 32,65016 т.р.;  
- Изготовлен и транслирован в телевизионном эфире  фильм об экологии - 393,9006 т.р.                                                             - Приобретен хозяйственный инвентарь для проведения субботников - 26,1819 т.р.;                                       - Приобретены призы для поощрения общественных деятелей - 70,5976 т.р..</t>
  </si>
  <si>
    <t>Исполнитель: Департамент строительства и жилищно-коммунального комплекса                      - По объекту "Приобретение,  монтаж  и пусконаладочные работы установки заводской готовности модульного типа для очистки бытовых стоков в сп. Усть-Юган" работы выполнены, объект сдан в эксплуатацию - 3048,90632 т.р.                                                                  - По объекту "Реконструкция  КОС - 400 куб.м  (ПИР) в сп.Салым" выполнено технико-экономическое обоснование - 450,0 т.р. осталась экономия в сумме 150,0 т.р. (остатки переходящие на 2022 год).                                                                                                                        - По объекту "КНС и сети водоотведения в 5 микрорайоне в гп.Пойковский"  заключен МК   на выполнение проектно-изыскательских работ на строительство объекта., работы ведутся с нарушением графика - 2850,0 т.р. (переходящий контракт на 2022 год)</t>
  </si>
  <si>
    <t xml:space="preserve">- По объекту "Реконструкция ВОС гп.Пойковский" проведены проектно-изыскательные работы - 27537,845 т.р. 
- По объекту "Комплекс сооружений водоснабжения, водоочистки и сетей водоснабжения в сп.Сингапай Нефтеюганского района".  Проектно-изыскательские работы пристановлены до момента получения документации по переоценке запасов воды и ЗСО. Заключен договор  на проведение работ по геологиченскому изучению недр: "Переоценка запасов подземных вод для питьевого и технического водоснабжения сп. Сингапай", отчет по переоценке запасов воды направлен на государственную гелогическую экспертизу - 6 224,77951 т.р. (переходящие контракты)
- По объекту Модернизация объекта "Установка обезжелезивания" в сп. Салым -  МК на проектирование приостановлен до момента решения вопроса выноса ЛЭП 110 кВ -                   2 401,37423 т.р. (переходящий контракт)                                                                                                                     - По объекту "Строительство блочно-модульной водоочистной установки производительностью 25 м3/сут. в сп. Каркатеевы" -  Частично выполнены и оплачены строительно-монтажные работы, выполнены работы по геологическому изучению недр. -  28040,51416 т.р. Сумма  переходящего на 2022 год остатка по контракту - 81081,60498 т.р. - По объекту "Комплекс сооружений водоснабжения, установка ВОС - 100 м3/сутки", выполнены услуг по разработке технологической схемы водоподготовки для питьевого водоснабжения, по разработке технологической схемы водоподготовки для питьевого водоснабжения - 296,0 т.р.
- По объекту "Комплекс сооружений водоснабжения, водоочистки и сетей водоснабжения в сп.Сентябрьский" - выполнены услуги по разработке технологической схемы водоподготовки для питьевого водоснабжения объекта - 148,0 т. р.                                            - По объекту "Реконструкция ВОС  в сп.Салым" - выполнены услуги по разработке технологической схемы водоподготовки для питьевого водоснабжения - 148,0 т.р.                                                                                                          </t>
  </si>
  <si>
    <t xml:space="preserve"> Низкий процент исполнения:                                                                                                                                                                                                                 -  6 224,77951 т.р. - Комплекс сооружений водоснабжения, водоочистки и сетей водоснабжения в сп.Сингапай Нефтеюганского района. Переходящий контракт;
- 2 401,37423  т.р. - Модернизация объекта "Установка обезжелезивания" в сп. Салым -  Частично выполнены проектно-изыскательские работы.  Переходящий контракт;  
- 81 081,60498 т.р.  - Строительство блочно-модульной водоочистной установки производительностью 25 м3/сут. в сп. Каркатеевы. Переходящие контракты;
 - 2 850,0 т.р. - КНС и сети водоотведения в 5 микрорайоне в гп.Пойковский. Переходящий контракт.
 - 1303,02531 т.р. – образовалась экономия.                 
</t>
  </si>
  <si>
    <t xml:space="preserve">Исполнитель: Департамент строительства и жилищно-коммунального комплекса                 Окружной бюджет                                                                                                                                                                                                                                                                    - Субвенции на осуществление отдельных полномочий ХМАО – Югры по организации деятельности по обращению с твердыми коммунальными отходами - управленческие функции ДСиЖКК, оплачено 96,72 т.р.,                                                                                                                                                   Местный бюджет                                                                                                                                                                                                                                          - Ликвидированы 6 несанкционированных места размещения отходов - 1 384,02849 т.р.;                                      - Выполнены работы по расчетам нормативов накопления ТКО для СНТ - 1 000,0 т.р.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</si>
</sst>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0_р_._-;\-* #,##0.0000_р_._-;_-* &quot;-&quot;??_р_._-;_-@_-"/>
    <numFmt numFmtId="167" formatCode="_-* #,##0.00000_р_._-;\-* #,##0.00000_р_._-;_-* &quot;-&quot;??_р_._-;_-@_-"/>
    <numFmt numFmtId="168" formatCode="_-* #,##0.000000_р_._-;\-* #,##0.0000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2" fontId="0" fillId="0" borderId="0" xfId="0" applyNumberFormat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0" xfId="0" applyFont="1"/>
    <xf numFmtId="164" fontId="0" fillId="0" borderId="0" xfId="0" applyNumberFormat="1"/>
    <xf numFmtId="165" fontId="5" fillId="0" borderId="1" xfId="0" applyNumberFormat="1" applyFont="1" applyBorder="1"/>
    <xf numFmtId="165" fontId="3" fillId="0" borderId="1" xfId="1" applyNumberFormat="1" applyFont="1" applyBorder="1" applyAlignment="1">
      <alignment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vertical="center" wrapText="1"/>
    </xf>
    <xf numFmtId="165" fontId="3" fillId="2" borderId="1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/>
    <xf numFmtId="164" fontId="5" fillId="0" borderId="0" xfId="0" applyNumberFormat="1" applyFont="1"/>
    <xf numFmtId="0" fontId="4" fillId="0" borderId="1" xfId="0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1" applyNumberFormat="1" applyFont="1" applyBorder="1" applyAlignment="1">
      <alignment horizontal="justify" vertical="center" wrapText="1"/>
    </xf>
    <xf numFmtId="0" fontId="3" fillId="0" borderId="0" xfId="0" applyFont="1" applyAlignment="1" applyProtection="1">
      <alignment horizontal="center" vertical="center"/>
    </xf>
    <xf numFmtId="0" fontId="0" fillId="0" borderId="0" xfId="0" applyProtection="1"/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164" fontId="4" fillId="2" borderId="1" xfId="1" applyNumberFormat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vertical="center" wrapText="1"/>
    </xf>
    <xf numFmtId="49" fontId="3" fillId="0" borderId="3" xfId="1" applyNumberFormat="1" applyFont="1" applyBorder="1" applyAlignment="1">
      <alignment vertical="center" wrapText="1"/>
    </xf>
    <xf numFmtId="49" fontId="3" fillId="0" borderId="4" xfId="1" applyNumberFormat="1" applyFont="1" applyBorder="1" applyAlignment="1">
      <alignment vertical="center" wrapText="1"/>
    </xf>
    <xf numFmtId="166" fontId="4" fillId="2" borderId="1" xfId="1" applyNumberFormat="1" applyFont="1" applyFill="1" applyBorder="1" applyAlignment="1">
      <alignment vertical="center" wrapText="1"/>
    </xf>
    <xf numFmtId="167" fontId="4" fillId="2" borderId="1" xfId="1" applyNumberFormat="1" applyFont="1" applyFill="1" applyBorder="1" applyAlignment="1">
      <alignment vertical="center" wrapText="1"/>
    </xf>
    <xf numFmtId="167" fontId="3" fillId="2" borderId="1" xfId="0" applyNumberFormat="1" applyFont="1" applyFill="1" applyBorder="1" applyAlignment="1">
      <alignment horizontal="justify" vertical="center" wrapText="1"/>
    </xf>
    <xf numFmtId="167" fontId="4" fillId="0" borderId="1" xfId="0" applyNumberFormat="1" applyFont="1" applyBorder="1" applyAlignment="1">
      <alignment horizontal="justify" vertical="center" wrapText="1"/>
    </xf>
    <xf numFmtId="167" fontId="3" fillId="2" borderId="1" xfId="1" applyNumberFormat="1" applyFont="1" applyFill="1" applyBorder="1" applyAlignment="1">
      <alignment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Border="1" applyAlignment="1">
      <alignment vertical="center" wrapText="1"/>
    </xf>
    <xf numFmtId="167" fontId="3" fillId="0" borderId="1" xfId="1" applyNumberFormat="1" applyFont="1" applyBorder="1" applyAlignment="1">
      <alignment vertical="center" wrapText="1"/>
    </xf>
    <xf numFmtId="168" fontId="3" fillId="2" borderId="1" xfId="1" applyNumberFormat="1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3" fillId="2" borderId="3" xfId="1" applyNumberFormat="1" applyFont="1" applyFill="1" applyBorder="1" applyAlignment="1">
      <alignment horizontal="left" vertical="center" wrapText="1"/>
    </xf>
    <xf numFmtId="49" fontId="3" fillId="2" borderId="4" xfId="1" applyNumberFormat="1" applyFont="1" applyFill="1" applyBorder="1" applyAlignment="1">
      <alignment horizontal="left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165" fontId="3" fillId="0" borderId="3" xfId="1" applyNumberFormat="1" applyFont="1" applyBorder="1" applyAlignment="1">
      <alignment horizontal="center" vertical="center" wrapText="1"/>
    </xf>
    <xf numFmtId="165" fontId="3" fillId="0" borderId="4" xfId="1" applyNumberFormat="1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165" fontId="3" fillId="2" borderId="4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 wrapText="1"/>
    </xf>
    <xf numFmtId="2" fontId="5" fillId="0" borderId="0" xfId="0" applyNumberFormat="1" applyFont="1" applyAlignment="1">
      <alignment horizontal="left"/>
    </xf>
    <xf numFmtId="49" fontId="3" fillId="0" borderId="1" xfId="1" applyNumberFormat="1" applyFont="1" applyBorder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164" fontId="5" fillId="0" borderId="0" xfId="0" applyNumberFormat="1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8"/>
  <sheetViews>
    <sheetView tabSelected="1" view="pageBreakPreview" topLeftCell="A34" zoomScaleNormal="90" zoomScaleSheetLayoutView="100" workbookViewId="0">
      <selection activeCell="H36" sqref="H36:H42"/>
    </sheetView>
  </sheetViews>
  <sheetFormatPr defaultRowHeight="15" x14ac:dyDescent="0.25"/>
  <cols>
    <col min="1" max="1" width="5" customWidth="1"/>
    <col min="2" max="2" width="38.5703125" customWidth="1"/>
    <col min="3" max="3" width="17.42578125" customWidth="1"/>
    <col min="4" max="4" width="19.5703125" customWidth="1"/>
    <col min="5" max="5" width="17.85546875" customWidth="1"/>
    <col min="6" max="6" width="17.5703125" customWidth="1"/>
    <col min="7" max="7" width="15.7109375" customWidth="1"/>
    <col min="8" max="8" width="88.5703125" customWidth="1"/>
    <col min="9" max="9" width="9.5703125" bestFit="1" customWidth="1"/>
    <col min="10" max="10" width="13.28515625" bestFit="1" customWidth="1"/>
  </cols>
  <sheetData>
    <row r="3" spans="1:8" x14ac:dyDescent="0.25">
      <c r="H3" s="80" t="s">
        <v>54</v>
      </c>
    </row>
    <row r="4" spans="1:8" ht="16.5" x14ac:dyDescent="0.25">
      <c r="A4" s="1"/>
      <c r="H4" s="80"/>
    </row>
    <row r="5" spans="1:8" ht="16.5" x14ac:dyDescent="0.25">
      <c r="A5" s="89"/>
      <c r="B5" s="89"/>
      <c r="C5" s="89"/>
      <c r="D5" s="89"/>
      <c r="E5" s="89"/>
      <c r="F5" s="89"/>
      <c r="G5" s="89"/>
      <c r="H5" s="89"/>
    </row>
    <row r="6" spans="1:8" ht="15.75" x14ac:dyDescent="0.25">
      <c r="A6" s="2"/>
    </row>
    <row r="7" spans="1:8" ht="15.75" x14ac:dyDescent="0.25">
      <c r="A7" s="29"/>
      <c r="B7" s="30"/>
      <c r="C7" s="30"/>
      <c r="D7" s="30"/>
      <c r="E7" s="30"/>
      <c r="F7" s="30"/>
      <c r="G7" s="30"/>
      <c r="H7" s="31"/>
    </row>
    <row r="8" spans="1:8" ht="15.75" x14ac:dyDescent="0.25">
      <c r="A8" s="29"/>
      <c r="B8" s="30"/>
      <c r="C8" s="30"/>
      <c r="D8" s="30"/>
      <c r="E8" s="30"/>
      <c r="F8" s="30"/>
      <c r="G8" s="30"/>
      <c r="H8" s="31"/>
    </row>
    <row r="9" spans="1:8" ht="18.75" x14ac:dyDescent="0.3">
      <c r="A9" s="29"/>
      <c r="B9" s="30"/>
      <c r="C9" s="77" t="s">
        <v>58</v>
      </c>
      <c r="D9" s="77"/>
      <c r="E9" s="77"/>
      <c r="F9" s="77"/>
      <c r="G9" s="77"/>
      <c r="H9" s="31"/>
    </row>
    <row r="10" spans="1:8" ht="18.75" x14ac:dyDescent="0.3">
      <c r="A10" s="29"/>
      <c r="B10" s="30"/>
      <c r="C10" s="32"/>
      <c r="D10" s="32"/>
      <c r="E10" s="32"/>
      <c r="F10" s="32"/>
      <c r="G10" s="32"/>
      <c r="H10" s="31"/>
    </row>
    <row r="11" spans="1:8" ht="18.75" customHeight="1" x14ac:dyDescent="0.25">
      <c r="A11" s="76" t="s">
        <v>47</v>
      </c>
      <c r="B11" s="76"/>
      <c r="C11" s="76"/>
      <c r="D11" s="76"/>
      <c r="E11" s="76"/>
      <c r="F11" s="76"/>
      <c r="G11" s="76"/>
      <c r="H11" s="76"/>
    </row>
    <row r="12" spans="1:8" ht="18.75" customHeight="1" x14ac:dyDescent="0.25">
      <c r="A12" s="76" t="s">
        <v>30</v>
      </c>
      <c r="B12" s="76"/>
      <c r="C12" s="76"/>
      <c r="D12" s="76"/>
      <c r="E12" s="76"/>
      <c r="F12" s="76"/>
      <c r="G12" s="76"/>
      <c r="H12" s="76"/>
    </row>
    <row r="13" spans="1:8" ht="18.75" customHeight="1" x14ac:dyDescent="0.25">
      <c r="A13" s="65" t="s">
        <v>55</v>
      </c>
      <c r="B13" s="65"/>
      <c r="C13" s="65"/>
      <c r="D13" s="65"/>
      <c r="E13" s="65"/>
      <c r="F13" s="65"/>
      <c r="G13" s="65"/>
      <c r="H13" s="65"/>
    </row>
    <row r="14" spans="1:8" ht="16.5" customHeight="1" x14ac:dyDescent="0.25">
      <c r="A14" s="66"/>
      <c r="B14" s="66"/>
      <c r="C14" s="66"/>
      <c r="D14" s="66"/>
      <c r="E14" s="66"/>
      <c r="F14" s="66"/>
      <c r="G14" s="66"/>
      <c r="H14" s="66"/>
    </row>
    <row r="15" spans="1:8" ht="16.5" customHeight="1" x14ac:dyDescent="0.25">
      <c r="A15" s="66"/>
      <c r="B15" s="66"/>
      <c r="C15" s="66"/>
      <c r="D15" s="66"/>
      <c r="E15" s="66"/>
      <c r="F15" s="66"/>
      <c r="G15" s="66"/>
      <c r="H15" s="66"/>
    </row>
    <row r="16" spans="1:8" ht="15.75" x14ac:dyDescent="0.25">
      <c r="A16" s="29"/>
      <c r="B16" s="33"/>
      <c r="C16" s="33"/>
      <c r="D16" s="33"/>
      <c r="E16" s="33"/>
      <c r="F16" s="33"/>
      <c r="G16" s="33"/>
      <c r="H16" s="33"/>
    </row>
    <row r="17" spans="1:8" ht="16.5" customHeight="1" x14ac:dyDescent="0.25">
      <c r="A17" s="75" t="s">
        <v>2</v>
      </c>
      <c r="B17" s="75" t="s">
        <v>23</v>
      </c>
      <c r="C17" s="75" t="s">
        <v>24</v>
      </c>
      <c r="D17" s="78" t="s">
        <v>25</v>
      </c>
      <c r="E17" s="79"/>
      <c r="F17" s="75" t="s">
        <v>28</v>
      </c>
      <c r="G17" s="75" t="s">
        <v>35</v>
      </c>
      <c r="H17" s="75" t="s">
        <v>29</v>
      </c>
    </row>
    <row r="18" spans="1:8" ht="51.75" customHeight="1" x14ac:dyDescent="0.25">
      <c r="A18" s="75"/>
      <c r="B18" s="75"/>
      <c r="C18" s="75"/>
      <c r="D18" s="34" t="s">
        <v>26</v>
      </c>
      <c r="E18" s="34" t="s">
        <v>27</v>
      </c>
      <c r="F18" s="75"/>
      <c r="G18" s="75"/>
      <c r="H18" s="75"/>
    </row>
    <row r="19" spans="1:8" ht="15.75" x14ac:dyDescent="0.25">
      <c r="A19" s="35">
        <v>1</v>
      </c>
      <c r="B19" s="34">
        <v>2</v>
      </c>
      <c r="C19" s="34">
        <v>3</v>
      </c>
      <c r="D19" s="34">
        <v>4</v>
      </c>
      <c r="E19" s="34">
        <v>5</v>
      </c>
      <c r="F19" s="34">
        <v>6</v>
      </c>
      <c r="G19" s="34">
        <v>7</v>
      </c>
      <c r="H19" s="34">
        <v>8</v>
      </c>
    </row>
    <row r="20" spans="1:8" ht="36.75" customHeight="1" x14ac:dyDescent="0.25">
      <c r="A20" s="71" t="s">
        <v>48</v>
      </c>
      <c r="B20" s="71"/>
      <c r="C20" s="71"/>
      <c r="D20" s="71"/>
      <c r="E20" s="71"/>
      <c r="F20" s="71"/>
      <c r="G20" s="71"/>
      <c r="H20" s="71"/>
    </row>
    <row r="21" spans="1:8" ht="30.75" customHeight="1" x14ac:dyDescent="0.25">
      <c r="A21" s="49">
        <v>1</v>
      </c>
      <c r="B21" s="49" t="s">
        <v>39</v>
      </c>
      <c r="C21" s="23" t="s">
        <v>12</v>
      </c>
      <c r="D21" s="43">
        <f>D22+D23+D24+D25+D27</f>
        <v>523.33025999999995</v>
      </c>
      <c r="E21" s="43">
        <f t="shared" ref="E21" si="0">E22+E23+E24+E25+E27</f>
        <v>523.33025999999995</v>
      </c>
      <c r="F21" s="24">
        <f>E21-D21</f>
        <v>0</v>
      </c>
      <c r="G21" s="24">
        <f>E21/D21*100</f>
        <v>100</v>
      </c>
      <c r="H21" s="72" t="s">
        <v>61</v>
      </c>
    </row>
    <row r="22" spans="1:8" ht="32.25" customHeight="1" x14ac:dyDescent="0.25">
      <c r="A22" s="68"/>
      <c r="B22" s="68"/>
      <c r="C22" s="25" t="s">
        <v>31</v>
      </c>
      <c r="D22" s="26">
        <v>0</v>
      </c>
      <c r="E22" s="26">
        <v>0</v>
      </c>
      <c r="F22" s="24">
        <f t="shared" ref="F22:F27" si="1">E22-D22</f>
        <v>0</v>
      </c>
      <c r="G22" s="27">
        <v>0</v>
      </c>
      <c r="H22" s="73"/>
    </row>
    <row r="23" spans="1:8" ht="48.75" customHeight="1" x14ac:dyDescent="0.25">
      <c r="A23" s="68"/>
      <c r="B23" s="68"/>
      <c r="C23" s="25" t="s">
        <v>32</v>
      </c>
      <c r="D23" s="28">
        <v>0</v>
      </c>
      <c r="E23" s="28">
        <v>0</v>
      </c>
      <c r="F23" s="24">
        <f t="shared" si="1"/>
        <v>0</v>
      </c>
      <c r="G23" s="26">
        <v>0</v>
      </c>
      <c r="H23" s="73"/>
    </row>
    <row r="24" spans="1:8" ht="29.25" customHeight="1" x14ac:dyDescent="0.25">
      <c r="A24" s="68"/>
      <c r="B24" s="68"/>
      <c r="C24" s="25" t="s">
        <v>33</v>
      </c>
      <c r="D24" s="42">
        <v>523.33025999999995</v>
      </c>
      <c r="E24" s="42">
        <v>523.33025999999995</v>
      </c>
      <c r="F24" s="26">
        <f t="shared" si="1"/>
        <v>0</v>
      </c>
      <c r="G24" s="26">
        <f t="shared" ref="G24" si="2">E24/D24*100</f>
        <v>100</v>
      </c>
      <c r="H24" s="73"/>
    </row>
    <row r="25" spans="1:8" ht="43.5" customHeight="1" x14ac:dyDescent="0.25">
      <c r="A25" s="68"/>
      <c r="B25" s="68"/>
      <c r="C25" s="25" t="s">
        <v>3</v>
      </c>
      <c r="D25" s="26">
        <v>0</v>
      </c>
      <c r="E25" s="26">
        <v>0</v>
      </c>
      <c r="F25" s="24">
        <f t="shared" si="1"/>
        <v>0</v>
      </c>
      <c r="G25" s="26">
        <v>0</v>
      </c>
      <c r="H25" s="73"/>
    </row>
    <row r="26" spans="1:8" ht="36.75" customHeight="1" x14ac:dyDescent="0.25">
      <c r="A26" s="68"/>
      <c r="B26" s="68"/>
      <c r="C26" s="25" t="s">
        <v>43</v>
      </c>
      <c r="D26" s="26">
        <v>0</v>
      </c>
      <c r="E26" s="26">
        <v>0</v>
      </c>
      <c r="F26" s="24">
        <v>0</v>
      </c>
      <c r="G26" s="26">
        <v>0</v>
      </c>
      <c r="H26" s="73"/>
    </row>
    <row r="27" spans="1:8" ht="34.5" customHeight="1" x14ac:dyDescent="0.25">
      <c r="A27" s="68"/>
      <c r="B27" s="68"/>
      <c r="C27" s="25" t="s">
        <v>34</v>
      </c>
      <c r="D27" s="26">
        <v>0</v>
      </c>
      <c r="E27" s="26">
        <v>0</v>
      </c>
      <c r="F27" s="24">
        <f t="shared" si="1"/>
        <v>0</v>
      </c>
      <c r="G27" s="26">
        <v>0</v>
      </c>
      <c r="H27" s="74"/>
    </row>
    <row r="28" spans="1:8" ht="51" customHeight="1" x14ac:dyDescent="0.25">
      <c r="A28" s="68"/>
      <c r="B28" s="68"/>
      <c r="C28" s="23" t="s">
        <v>12</v>
      </c>
      <c r="D28" s="43">
        <f>D29+D30+D31+D32+D34</f>
        <v>600</v>
      </c>
      <c r="E28" s="43">
        <f t="shared" ref="E28" si="3">E29+E30+E31+E32+E34</f>
        <v>600</v>
      </c>
      <c r="F28" s="24">
        <f>E28-D28</f>
        <v>0</v>
      </c>
      <c r="G28" s="24">
        <f>E28/D28*100</f>
        <v>100</v>
      </c>
      <c r="H28" s="72" t="s">
        <v>56</v>
      </c>
    </row>
    <row r="29" spans="1:8" ht="51.75" customHeight="1" x14ac:dyDescent="0.25">
      <c r="A29" s="68"/>
      <c r="B29" s="68"/>
      <c r="C29" s="25" t="s">
        <v>31</v>
      </c>
      <c r="D29" s="26">
        <v>0</v>
      </c>
      <c r="E29" s="26">
        <v>0</v>
      </c>
      <c r="F29" s="24">
        <f t="shared" ref="F29:F34" si="4">E29-D29</f>
        <v>0</v>
      </c>
      <c r="G29" s="27">
        <v>0</v>
      </c>
      <c r="H29" s="73"/>
    </row>
    <row r="30" spans="1:8" ht="47.25" x14ac:dyDescent="0.25">
      <c r="A30" s="68"/>
      <c r="B30" s="68"/>
      <c r="C30" s="25" t="s">
        <v>32</v>
      </c>
      <c r="D30" s="28">
        <v>0</v>
      </c>
      <c r="E30" s="28">
        <v>0</v>
      </c>
      <c r="F30" s="24">
        <f t="shared" si="4"/>
        <v>0</v>
      </c>
      <c r="G30" s="26">
        <v>0</v>
      </c>
      <c r="H30" s="73"/>
    </row>
    <row r="31" spans="1:8" ht="49.5" customHeight="1" x14ac:dyDescent="0.25">
      <c r="A31" s="68"/>
      <c r="B31" s="68"/>
      <c r="C31" s="25" t="s">
        <v>33</v>
      </c>
      <c r="D31" s="42">
        <v>600</v>
      </c>
      <c r="E31" s="42">
        <v>600</v>
      </c>
      <c r="F31" s="26">
        <f t="shared" si="4"/>
        <v>0</v>
      </c>
      <c r="G31" s="26">
        <f t="shared" ref="G31" si="5">E31/D31*100</f>
        <v>100</v>
      </c>
      <c r="H31" s="73"/>
    </row>
    <row r="32" spans="1:8" ht="63" customHeight="1" x14ac:dyDescent="0.25">
      <c r="A32" s="68"/>
      <c r="B32" s="68"/>
      <c r="C32" s="25" t="s">
        <v>3</v>
      </c>
      <c r="D32" s="26">
        <v>0</v>
      </c>
      <c r="E32" s="26">
        <v>0</v>
      </c>
      <c r="F32" s="24">
        <f t="shared" si="4"/>
        <v>0</v>
      </c>
      <c r="G32" s="26">
        <v>0</v>
      </c>
      <c r="H32" s="73"/>
    </row>
    <row r="33" spans="1:8" ht="48.75" customHeight="1" x14ac:dyDescent="0.25">
      <c r="A33" s="68"/>
      <c r="B33" s="68"/>
      <c r="C33" s="25" t="s">
        <v>43</v>
      </c>
      <c r="D33" s="26">
        <v>0</v>
      </c>
      <c r="E33" s="26">
        <v>0</v>
      </c>
      <c r="F33" s="24">
        <v>0</v>
      </c>
      <c r="G33" s="26">
        <v>0</v>
      </c>
      <c r="H33" s="73"/>
    </row>
    <row r="34" spans="1:8" ht="39.75" customHeight="1" x14ac:dyDescent="0.25">
      <c r="A34" s="69"/>
      <c r="B34" s="69"/>
      <c r="C34" s="25" t="s">
        <v>34</v>
      </c>
      <c r="D34" s="26">
        <v>0</v>
      </c>
      <c r="E34" s="26">
        <v>0</v>
      </c>
      <c r="F34" s="24">
        <f t="shared" si="4"/>
        <v>0</v>
      </c>
      <c r="G34" s="26">
        <v>0</v>
      </c>
      <c r="H34" s="74"/>
    </row>
    <row r="35" spans="1:8" ht="41.25" customHeight="1" x14ac:dyDescent="0.25">
      <c r="A35" s="71" t="s">
        <v>49</v>
      </c>
      <c r="B35" s="71"/>
      <c r="C35" s="71"/>
      <c r="D35" s="71"/>
      <c r="E35" s="71"/>
      <c r="F35" s="71"/>
      <c r="G35" s="71"/>
      <c r="H35" s="71"/>
    </row>
    <row r="36" spans="1:8" ht="41.25" customHeight="1" x14ac:dyDescent="0.25">
      <c r="A36" s="49">
        <v>2</v>
      </c>
      <c r="B36" s="49" t="s">
        <v>40</v>
      </c>
      <c r="C36" s="20" t="s">
        <v>12</v>
      </c>
      <c r="D36" s="41">
        <f>D37+D38+D39+D40+D42</f>
        <v>2510.7490899999998</v>
      </c>
      <c r="E36" s="41">
        <f t="shared" ref="E36" si="6">E37+E38+E39+E40+E42</f>
        <v>2480.7484899999999</v>
      </c>
      <c r="F36" s="41">
        <f>E36-D36</f>
        <v>-30.000599999999849</v>
      </c>
      <c r="G36" s="18">
        <f>E36/D36*100</f>
        <v>98.80511357668162</v>
      </c>
      <c r="H36" s="52" t="s">
        <v>65</v>
      </c>
    </row>
    <row r="37" spans="1:8" ht="41.25" customHeight="1" x14ac:dyDescent="0.25">
      <c r="A37" s="50"/>
      <c r="B37" s="50"/>
      <c r="C37" s="4" t="s">
        <v>31</v>
      </c>
      <c r="D37" s="44">
        <v>0</v>
      </c>
      <c r="E37" s="44">
        <v>0</v>
      </c>
      <c r="F37" s="19">
        <f t="shared" ref="F37:F40" si="7">E37-D37</f>
        <v>0</v>
      </c>
      <c r="G37" s="18"/>
      <c r="H37" s="53"/>
    </row>
    <row r="38" spans="1:8" ht="53.25" customHeight="1" x14ac:dyDescent="0.25">
      <c r="A38" s="50"/>
      <c r="B38" s="50"/>
      <c r="C38" s="3" t="s">
        <v>32</v>
      </c>
      <c r="D38" s="44">
        <v>96.72</v>
      </c>
      <c r="E38" s="44">
        <v>96.72</v>
      </c>
      <c r="F38" s="19">
        <f t="shared" si="7"/>
        <v>0</v>
      </c>
      <c r="G38" s="18">
        <f>E38/D38*100</f>
        <v>100</v>
      </c>
      <c r="H38" s="53"/>
    </row>
    <row r="39" spans="1:8" ht="41.25" customHeight="1" x14ac:dyDescent="0.25">
      <c r="A39" s="50"/>
      <c r="B39" s="50"/>
      <c r="C39" s="3" t="s">
        <v>33</v>
      </c>
      <c r="D39" s="45">
        <v>2414.02909</v>
      </c>
      <c r="E39" s="44">
        <v>2384.0284900000001</v>
      </c>
      <c r="F39" s="44">
        <f t="shared" si="7"/>
        <v>-30.000599999999849</v>
      </c>
      <c r="G39" s="18">
        <f t="shared" ref="G39" si="8">E39/D39*100</f>
        <v>98.757239499545562</v>
      </c>
      <c r="H39" s="53"/>
    </row>
    <row r="40" spans="1:8" ht="41.25" customHeight="1" x14ac:dyDescent="0.25">
      <c r="A40" s="50"/>
      <c r="B40" s="50"/>
      <c r="C40" s="3" t="s">
        <v>3</v>
      </c>
      <c r="D40" s="19">
        <v>0</v>
      </c>
      <c r="E40" s="19">
        <v>0</v>
      </c>
      <c r="F40" s="19">
        <f t="shared" si="7"/>
        <v>0</v>
      </c>
      <c r="G40" s="18">
        <v>0</v>
      </c>
      <c r="H40" s="53"/>
    </row>
    <row r="41" spans="1:8" ht="64.5" customHeight="1" x14ac:dyDescent="0.25">
      <c r="A41" s="50"/>
      <c r="B41" s="50"/>
      <c r="C41" s="25" t="s">
        <v>43</v>
      </c>
      <c r="D41" s="26">
        <v>0</v>
      </c>
      <c r="E41" s="26">
        <v>0</v>
      </c>
      <c r="F41" s="24">
        <v>0</v>
      </c>
      <c r="G41" s="18">
        <v>0</v>
      </c>
      <c r="H41" s="53"/>
    </row>
    <row r="42" spans="1:8" ht="106.5" customHeight="1" x14ac:dyDescent="0.25">
      <c r="A42" s="50"/>
      <c r="B42" s="50"/>
      <c r="C42" s="3" t="s">
        <v>34</v>
      </c>
      <c r="D42" s="19">
        <v>0</v>
      </c>
      <c r="E42" s="19">
        <v>0</v>
      </c>
      <c r="F42" s="19">
        <v>0</v>
      </c>
      <c r="G42" s="18">
        <v>0</v>
      </c>
      <c r="H42" s="54"/>
    </row>
    <row r="43" spans="1:8" ht="24" customHeight="1" x14ac:dyDescent="0.25">
      <c r="A43" s="50"/>
      <c r="B43" s="50"/>
      <c r="C43" s="20" t="s">
        <v>12</v>
      </c>
      <c r="D43" s="41">
        <f>D44+D45+D46+D47+D49</f>
        <v>24.18</v>
      </c>
      <c r="E43" s="41">
        <f t="shared" ref="E43" si="9">E44+E45+E46+E47+E49</f>
        <v>24.18</v>
      </c>
      <c r="F43" s="18">
        <f>E43-D43</f>
        <v>0</v>
      </c>
      <c r="G43" s="18">
        <f>E43/D43*100</f>
        <v>100</v>
      </c>
      <c r="H43" s="52" t="s">
        <v>57</v>
      </c>
    </row>
    <row r="44" spans="1:8" ht="31.5" x14ac:dyDescent="0.25">
      <c r="A44" s="50"/>
      <c r="B44" s="50"/>
      <c r="C44" s="4" t="s">
        <v>31</v>
      </c>
      <c r="D44" s="44">
        <v>0</v>
      </c>
      <c r="E44" s="44">
        <v>0</v>
      </c>
      <c r="F44" s="19">
        <f t="shared" ref="F44:F87" si="10">E44-D44</f>
        <v>0</v>
      </c>
      <c r="G44" s="18"/>
      <c r="H44" s="53"/>
    </row>
    <row r="45" spans="1:8" ht="47.25" x14ac:dyDescent="0.25">
      <c r="A45" s="50"/>
      <c r="B45" s="50"/>
      <c r="C45" s="3" t="s">
        <v>32</v>
      </c>
      <c r="D45" s="44">
        <v>24.18</v>
      </c>
      <c r="E45" s="44">
        <v>24.18</v>
      </c>
      <c r="F45" s="19">
        <f t="shared" si="10"/>
        <v>0</v>
      </c>
      <c r="G45" s="18">
        <f>E45/D45*100</f>
        <v>100</v>
      </c>
      <c r="H45" s="53"/>
    </row>
    <row r="46" spans="1:8" ht="36.75" customHeight="1" x14ac:dyDescent="0.25">
      <c r="A46" s="50"/>
      <c r="B46" s="50"/>
      <c r="C46" s="3" t="s">
        <v>33</v>
      </c>
      <c r="D46" s="17">
        <v>0</v>
      </c>
      <c r="E46" s="19">
        <v>0</v>
      </c>
      <c r="F46" s="19">
        <f t="shared" si="10"/>
        <v>0</v>
      </c>
      <c r="G46" s="18">
        <v>0</v>
      </c>
      <c r="H46" s="53"/>
    </row>
    <row r="47" spans="1:8" ht="63" x14ac:dyDescent="0.25">
      <c r="A47" s="50"/>
      <c r="B47" s="50"/>
      <c r="C47" s="3" t="s">
        <v>3</v>
      </c>
      <c r="D47" s="19">
        <v>0</v>
      </c>
      <c r="E47" s="19">
        <v>0</v>
      </c>
      <c r="F47" s="19">
        <f t="shared" si="10"/>
        <v>0</v>
      </c>
      <c r="G47" s="18">
        <v>0</v>
      </c>
      <c r="H47" s="53"/>
    </row>
    <row r="48" spans="1:8" ht="110.25" customHeight="1" x14ac:dyDescent="0.25">
      <c r="A48" s="50"/>
      <c r="B48" s="50"/>
      <c r="C48" s="25" t="s">
        <v>43</v>
      </c>
      <c r="D48" s="26">
        <v>0</v>
      </c>
      <c r="E48" s="26">
        <v>0</v>
      </c>
      <c r="F48" s="24">
        <v>0</v>
      </c>
      <c r="G48" s="18">
        <v>0</v>
      </c>
      <c r="H48" s="53"/>
    </row>
    <row r="49" spans="1:8" ht="14.25" customHeight="1" x14ac:dyDescent="0.25">
      <c r="A49" s="51"/>
      <c r="B49" s="51"/>
      <c r="C49" s="3" t="s">
        <v>34</v>
      </c>
      <c r="D49" s="19">
        <v>0</v>
      </c>
      <c r="E49" s="19">
        <v>0</v>
      </c>
      <c r="F49" s="19">
        <v>0</v>
      </c>
      <c r="G49" s="18">
        <v>0</v>
      </c>
      <c r="H49" s="54"/>
    </row>
    <row r="50" spans="1:8" ht="30" customHeight="1" x14ac:dyDescent="0.25">
      <c r="A50" s="82" t="s">
        <v>50</v>
      </c>
      <c r="B50" s="83"/>
      <c r="C50" s="83"/>
      <c r="D50" s="83"/>
      <c r="E50" s="83"/>
      <c r="F50" s="83"/>
      <c r="G50" s="83"/>
      <c r="H50" s="84"/>
    </row>
    <row r="51" spans="1:8" ht="15.75" x14ac:dyDescent="0.25">
      <c r="A51" s="49">
        <v>3</v>
      </c>
      <c r="B51" s="49" t="s">
        <v>41</v>
      </c>
      <c r="C51" s="20" t="s">
        <v>12</v>
      </c>
      <c r="D51" s="46">
        <f>D52+D53+D54+D55+D57</f>
        <v>23373.1</v>
      </c>
      <c r="E51" s="41">
        <f>E52+E53+E54+E55+E57</f>
        <v>23371.831409999999</v>
      </c>
      <c r="F51" s="41">
        <f t="shared" ref="F51:F60" si="11">E51-D51</f>
        <v>-1.2685899999996764</v>
      </c>
      <c r="G51" s="18">
        <f t="shared" ref="G51" si="12">E51/D51*100</f>
        <v>99.994572435834357</v>
      </c>
      <c r="H51" s="64" t="s">
        <v>59</v>
      </c>
    </row>
    <row r="52" spans="1:8" ht="31.5" x14ac:dyDescent="0.25">
      <c r="A52" s="50"/>
      <c r="B52" s="50"/>
      <c r="C52" s="4" t="s">
        <v>31</v>
      </c>
      <c r="D52" s="47">
        <v>0</v>
      </c>
      <c r="E52" s="44">
        <v>0</v>
      </c>
      <c r="F52" s="19">
        <f t="shared" si="11"/>
        <v>0</v>
      </c>
      <c r="G52" s="19">
        <v>0</v>
      </c>
      <c r="H52" s="64"/>
    </row>
    <row r="53" spans="1:8" ht="47.25" x14ac:dyDescent="0.25">
      <c r="A53" s="50"/>
      <c r="B53" s="50"/>
      <c r="C53" s="3" t="s">
        <v>32</v>
      </c>
      <c r="D53" s="47">
        <v>0</v>
      </c>
      <c r="E53" s="44">
        <v>0</v>
      </c>
      <c r="F53" s="19">
        <f t="shared" si="11"/>
        <v>0</v>
      </c>
      <c r="G53" s="19">
        <v>0</v>
      </c>
      <c r="H53" s="64"/>
    </row>
    <row r="54" spans="1:8" ht="31.5" x14ac:dyDescent="0.25">
      <c r="A54" s="50"/>
      <c r="B54" s="50"/>
      <c r="C54" s="3" t="s">
        <v>33</v>
      </c>
      <c r="D54" s="45">
        <v>23373.1</v>
      </c>
      <c r="E54" s="44">
        <v>23371.831409999999</v>
      </c>
      <c r="F54" s="44">
        <f>E54-D54</f>
        <v>-1.2685899999996764</v>
      </c>
      <c r="G54" s="19">
        <f t="shared" ref="G54" si="13">E54/D54*100</f>
        <v>99.994572435834357</v>
      </c>
      <c r="H54" s="64"/>
    </row>
    <row r="55" spans="1:8" ht="63" x14ac:dyDescent="0.25">
      <c r="A55" s="50"/>
      <c r="B55" s="50"/>
      <c r="C55" s="3" t="s">
        <v>3</v>
      </c>
      <c r="D55" s="16">
        <v>0</v>
      </c>
      <c r="E55" s="19">
        <v>0</v>
      </c>
      <c r="F55" s="19">
        <f t="shared" si="11"/>
        <v>0</v>
      </c>
      <c r="G55" s="19">
        <v>0</v>
      </c>
      <c r="H55" s="64"/>
    </row>
    <row r="56" spans="1:8" ht="43.5" customHeight="1" x14ac:dyDescent="0.25">
      <c r="A56" s="50"/>
      <c r="B56" s="50"/>
      <c r="C56" s="25" t="s">
        <v>43</v>
      </c>
      <c r="D56" s="26">
        <v>0</v>
      </c>
      <c r="E56" s="26">
        <v>0</v>
      </c>
      <c r="F56" s="24">
        <v>0</v>
      </c>
      <c r="G56" s="26">
        <v>0</v>
      </c>
      <c r="H56" s="64"/>
    </row>
    <row r="57" spans="1:8" ht="31.5" x14ac:dyDescent="0.25">
      <c r="A57" s="50"/>
      <c r="B57" s="50"/>
      <c r="C57" s="3" t="s">
        <v>34</v>
      </c>
      <c r="D57" s="16">
        <v>0</v>
      </c>
      <c r="E57" s="19">
        <v>0</v>
      </c>
      <c r="F57" s="19">
        <f t="shared" si="11"/>
        <v>0</v>
      </c>
      <c r="G57" s="19">
        <v>0</v>
      </c>
      <c r="H57" s="64"/>
    </row>
    <row r="58" spans="1:8" ht="15.75" customHeight="1" x14ac:dyDescent="0.25">
      <c r="A58" s="50"/>
      <c r="B58" s="50"/>
      <c r="C58" s="20" t="s">
        <v>12</v>
      </c>
      <c r="D58" s="46">
        <f>D59+D60+D61+D62+D63+D64</f>
        <v>6498.9063200000001</v>
      </c>
      <c r="E58" s="46">
        <f>E59+E60+E61+E62+E63+E64</f>
        <v>3498.9063200000001</v>
      </c>
      <c r="F58" s="44">
        <f t="shared" si="11"/>
        <v>-3000</v>
      </c>
      <c r="G58" s="18">
        <f t="shared" ref="G58" si="14">E58/D58*100</f>
        <v>53.838386764128643</v>
      </c>
      <c r="H58" s="61" t="s">
        <v>62</v>
      </c>
    </row>
    <row r="59" spans="1:8" ht="15.75" customHeight="1" x14ac:dyDescent="0.25">
      <c r="A59" s="50"/>
      <c r="B59" s="50"/>
      <c r="C59" s="4" t="s">
        <v>31</v>
      </c>
      <c r="D59" s="47">
        <v>0</v>
      </c>
      <c r="E59" s="44">
        <v>0</v>
      </c>
      <c r="F59" s="19">
        <f t="shared" si="11"/>
        <v>0</v>
      </c>
      <c r="G59" s="19">
        <v>0</v>
      </c>
      <c r="H59" s="62"/>
    </row>
    <row r="60" spans="1:8" ht="15.75" customHeight="1" x14ac:dyDescent="0.25">
      <c r="A60" s="50"/>
      <c r="B60" s="50"/>
      <c r="C60" s="3" t="s">
        <v>32</v>
      </c>
      <c r="D60" s="47">
        <v>0</v>
      </c>
      <c r="E60" s="44">
        <v>0</v>
      </c>
      <c r="F60" s="19">
        <f t="shared" si="11"/>
        <v>0</v>
      </c>
      <c r="G60" s="19">
        <v>0</v>
      </c>
      <c r="H60" s="62"/>
    </row>
    <row r="61" spans="1:8" ht="15.75" customHeight="1" x14ac:dyDescent="0.25">
      <c r="A61" s="50"/>
      <c r="B61" s="50"/>
      <c r="C61" s="3" t="s">
        <v>33</v>
      </c>
      <c r="D61" s="47">
        <v>6498.9063200000001</v>
      </c>
      <c r="E61" s="44">
        <v>3498.9063200000001</v>
      </c>
      <c r="F61" s="44">
        <f>E61-D61</f>
        <v>-3000</v>
      </c>
      <c r="G61" s="19">
        <f>E61/D61*100</f>
        <v>53.838386764128643</v>
      </c>
      <c r="H61" s="62"/>
    </row>
    <row r="62" spans="1:8" ht="66" customHeight="1" x14ac:dyDescent="0.25">
      <c r="A62" s="50"/>
      <c r="B62" s="50"/>
      <c r="C62" s="3" t="s">
        <v>3</v>
      </c>
      <c r="D62" s="47">
        <v>0</v>
      </c>
      <c r="E62" s="44">
        <v>0</v>
      </c>
      <c r="F62" s="19">
        <v>0</v>
      </c>
      <c r="G62" s="19">
        <v>0</v>
      </c>
      <c r="H62" s="62"/>
    </row>
    <row r="63" spans="1:8" ht="31.5" x14ac:dyDescent="0.25">
      <c r="A63" s="50"/>
      <c r="B63" s="50"/>
      <c r="C63" s="25" t="s">
        <v>43</v>
      </c>
      <c r="D63" s="16">
        <v>0</v>
      </c>
      <c r="E63" s="19">
        <v>0</v>
      </c>
      <c r="F63" s="19">
        <v>0</v>
      </c>
      <c r="G63" s="19">
        <v>0</v>
      </c>
      <c r="H63" s="62"/>
    </row>
    <row r="64" spans="1:8" ht="31.5" customHeight="1" x14ac:dyDescent="0.25">
      <c r="A64" s="50"/>
      <c r="B64" s="50"/>
      <c r="C64" s="49" t="s">
        <v>34</v>
      </c>
      <c r="D64" s="55">
        <v>0</v>
      </c>
      <c r="E64" s="58">
        <v>0</v>
      </c>
      <c r="F64" s="58">
        <v>0</v>
      </c>
      <c r="G64" s="58">
        <v>0</v>
      </c>
      <c r="H64" s="62"/>
    </row>
    <row r="65" spans="1:8" ht="14.25" customHeight="1" x14ac:dyDescent="0.25">
      <c r="A65" s="68"/>
      <c r="B65" s="68"/>
      <c r="C65" s="50"/>
      <c r="D65" s="56"/>
      <c r="E65" s="59"/>
      <c r="F65" s="59"/>
      <c r="G65" s="59"/>
      <c r="H65" s="62"/>
    </row>
    <row r="66" spans="1:8" ht="15.75" hidden="1" customHeight="1" x14ac:dyDescent="0.25">
      <c r="A66" s="68"/>
      <c r="B66" s="68"/>
      <c r="C66" s="50"/>
      <c r="D66" s="56"/>
      <c r="E66" s="59"/>
      <c r="F66" s="59"/>
      <c r="G66" s="59"/>
      <c r="H66" s="38"/>
    </row>
    <row r="67" spans="1:8" ht="15.75" hidden="1" customHeight="1" x14ac:dyDescent="0.25">
      <c r="A67" s="68"/>
      <c r="B67" s="68"/>
      <c r="C67" s="50"/>
      <c r="D67" s="56"/>
      <c r="E67" s="59"/>
      <c r="F67" s="59"/>
      <c r="G67" s="59"/>
      <c r="H67" s="38"/>
    </row>
    <row r="68" spans="1:8" ht="31.5" hidden="1" customHeight="1" x14ac:dyDescent="0.25">
      <c r="A68" s="68"/>
      <c r="B68" s="68"/>
      <c r="C68" s="51"/>
      <c r="D68" s="57"/>
      <c r="E68" s="60"/>
      <c r="F68" s="60"/>
      <c r="G68" s="60"/>
      <c r="H68" s="38"/>
    </row>
    <row r="69" spans="1:8" ht="63" hidden="1" customHeight="1" x14ac:dyDescent="0.25">
      <c r="A69" s="68"/>
      <c r="B69" s="68"/>
      <c r="C69" s="3" t="s">
        <v>3</v>
      </c>
      <c r="D69" s="16">
        <v>0</v>
      </c>
      <c r="E69" s="19">
        <v>0</v>
      </c>
      <c r="F69" s="19">
        <f t="shared" si="10"/>
        <v>0</v>
      </c>
      <c r="G69" s="19">
        <v>0</v>
      </c>
      <c r="H69" s="38"/>
    </row>
    <row r="70" spans="1:8" ht="43.5" hidden="1" customHeight="1" x14ac:dyDescent="0.25">
      <c r="A70" s="68"/>
      <c r="B70" s="68"/>
      <c r="C70" s="25" t="s">
        <v>43</v>
      </c>
      <c r="D70" s="26">
        <v>0</v>
      </c>
      <c r="E70" s="26">
        <v>0</v>
      </c>
      <c r="F70" s="24">
        <v>0</v>
      </c>
      <c r="G70" s="26">
        <v>0</v>
      </c>
      <c r="H70" s="38"/>
    </row>
    <row r="71" spans="1:8" ht="33.75" hidden="1" customHeight="1" x14ac:dyDescent="0.25">
      <c r="A71" s="69"/>
      <c r="B71" s="69"/>
      <c r="C71" s="3" t="s">
        <v>34</v>
      </c>
      <c r="D71" s="16">
        <v>0</v>
      </c>
      <c r="E71" s="19">
        <v>0</v>
      </c>
      <c r="F71" s="19">
        <f t="shared" si="10"/>
        <v>0</v>
      </c>
      <c r="G71" s="19">
        <v>0</v>
      </c>
      <c r="H71" s="39"/>
    </row>
    <row r="72" spans="1:8" ht="33.75" customHeight="1" x14ac:dyDescent="0.25">
      <c r="A72" s="49">
        <v>4</v>
      </c>
      <c r="B72" s="49" t="s">
        <v>51</v>
      </c>
      <c r="C72" s="20" t="s">
        <v>12</v>
      </c>
      <c r="D72" s="46">
        <f>D73+D74+D75+D76+D78</f>
        <v>146999.87400000001</v>
      </c>
      <c r="E72" s="46">
        <f>E73+E74+E75+E76+E78</f>
        <v>56170.35916</v>
      </c>
      <c r="F72" s="41">
        <f>D72-E72</f>
        <v>90829.514840000018</v>
      </c>
      <c r="G72" s="18">
        <f>E72/D72*100</f>
        <v>38.211161432696187</v>
      </c>
      <c r="H72" s="61" t="s">
        <v>63</v>
      </c>
    </row>
    <row r="73" spans="1:8" ht="33.75" customHeight="1" x14ac:dyDescent="0.25">
      <c r="A73" s="50"/>
      <c r="B73" s="50"/>
      <c r="C73" s="4" t="s">
        <v>31</v>
      </c>
      <c r="D73" s="47">
        <v>0</v>
      </c>
      <c r="E73" s="44">
        <v>0</v>
      </c>
      <c r="F73" s="19">
        <v>0</v>
      </c>
      <c r="G73" s="19">
        <v>0</v>
      </c>
      <c r="H73" s="62"/>
    </row>
    <row r="74" spans="1:8" ht="45" customHeight="1" x14ac:dyDescent="0.25">
      <c r="A74" s="50"/>
      <c r="B74" s="50"/>
      <c r="C74" s="3" t="s">
        <v>32</v>
      </c>
      <c r="D74" s="47">
        <v>0</v>
      </c>
      <c r="E74" s="44">
        <v>0</v>
      </c>
      <c r="F74" s="19">
        <v>0</v>
      </c>
      <c r="G74" s="19">
        <v>0</v>
      </c>
      <c r="H74" s="62"/>
    </row>
    <row r="75" spans="1:8" ht="33.75" customHeight="1" x14ac:dyDescent="0.25">
      <c r="A75" s="50"/>
      <c r="B75" s="50"/>
      <c r="C75" s="3" t="s">
        <v>33</v>
      </c>
      <c r="D75" s="45">
        <v>146999.87400000001</v>
      </c>
      <c r="E75" s="44">
        <v>56170.35916</v>
      </c>
      <c r="F75" s="48">
        <f>E75-D75</f>
        <v>-90829.514840000018</v>
      </c>
      <c r="G75" s="19">
        <f>E75/D75*100</f>
        <v>38.211161432696187</v>
      </c>
      <c r="H75" s="62"/>
    </row>
    <row r="76" spans="1:8" ht="74.25" customHeight="1" x14ac:dyDescent="0.25">
      <c r="A76" s="50"/>
      <c r="B76" s="50"/>
      <c r="C76" s="3" t="s">
        <v>3</v>
      </c>
      <c r="D76" s="16">
        <v>0</v>
      </c>
      <c r="E76" s="19">
        <v>0</v>
      </c>
      <c r="F76" s="19">
        <v>0</v>
      </c>
      <c r="G76" s="19">
        <v>0</v>
      </c>
      <c r="H76" s="62"/>
    </row>
    <row r="77" spans="1:8" ht="78.75" customHeight="1" x14ac:dyDescent="0.25">
      <c r="A77" s="50"/>
      <c r="B77" s="50"/>
      <c r="C77" s="25" t="s">
        <v>43</v>
      </c>
      <c r="D77" s="26">
        <v>0</v>
      </c>
      <c r="E77" s="19">
        <v>0</v>
      </c>
      <c r="F77" s="19">
        <v>0</v>
      </c>
      <c r="G77" s="19">
        <v>0</v>
      </c>
      <c r="H77" s="62"/>
    </row>
    <row r="78" spans="1:8" ht="138.75" customHeight="1" x14ac:dyDescent="0.25">
      <c r="A78" s="51"/>
      <c r="B78" s="51"/>
      <c r="C78" s="3" t="s">
        <v>34</v>
      </c>
      <c r="D78" s="16">
        <v>0</v>
      </c>
      <c r="E78" s="19">
        <v>0</v>
      </c>
      <c r="F78" s="19">
        <v>0</v>
      </c>
      <c r="G78" s="19">
        <v>0</v>
      </c>
      <c r="H78" s="85"/>
    </row>
    <row r="79" spans="1:8" ht="38.25" customHeight="1" x14ac:dyDescent="0.25">
      <c r="A79" s="86" t="s">
        <v>52</v>
      </c>
      <c r="B79" s="87"/>
      <c r="C79" s="87"/>
      <c r="D79" s="87"/>
      <c r="E79" s="87"/>
      <c r="F79" s="87"/>
      <c r="G79" s="87"/>
      <c r="H79" s="88"/>
    </row>
    <row r="80" spans="1:8" ht="42.75" customHeight="1" x14ac:dyDescent="0.25">
      <c r="A80" s="49">
        <v>5</v>
      </c>
      <c r="B80" s="49" t="s">
        <v>53</v>
      </c>
      <c r="C80" s="4" t="s">
        <v>12</v>
      </c>
      <c r="D80" s="19">
        <f>SUM(D81:D86)</f>
        <v>0</v>
      </c>
      <c r="E80" s="19">
        <f t="shared" ref="E80" si="15">SUM(E81:E86)</f>
        <v>0</v>
      </c>
      <c r="F80" s="19">
        <f t="shared" ref="F80" si="16">E80-D80</f>
        <v>0</v>
      </c>
      <c r="G80" s="19">
        <v>0</v>
      </c>
      <c r="H80" s="52" t="s">
        <v>60</v>
      </c>
    </row>
    <row r="81" spans="1:8" ht="32.25" customHeight="1" x14ac:dyDescent="0.25">
      <c r="A81" s="50"/>
      <c r="B81" s="50"/>
      <c r="C81" s="4" t="s">
        <v>31</v>
      </c>
      <c r="D81" s="19">
        <v>0</v>
      </c>
      <c r="E81" s="19">
        <v>0</v>
      </c>
      <c r="F81" s="19">
        <v>0</v>
      </c>
      <c r="G81" s="19">
        <v>0</v>
      </c>
      <c r="H81" s="53"/>
    </row>
    <row r="82" spans="1:8" ht="42" customHeight="1" x14ac:dyDescent="0.25">
      <c r="A82" s="50"/>
      <c r="B82" s="50"/>
      <c r="C82" s="3" t="s">
        <v>32</v>
      </c>
      <c r="D82" s="19">
        <v>0</v>
      </c>
      <c r="E82" s="19">
        <v>0</v>
      </c>
      <c r="F82" s="19">
        <v>0</v>
      </c>
      <c r="G82" s="19">
        <v>0</v>
      </c>
      <c r="H82" s="53"/>
    </row>
    <row r="83" spans="1:8" ht="34.5" customHeight="1" x14ac:dyDescent="0.25">
      <c r="A83" s="50"/>
      <c r="B83" s="50"/>
      <c r="C83" s="3" t="s">
        <v>33</v>
      </c>
      <c r="D83" s="19">
        <v>0</v>
      </c>
      <c r="E83" s="19">
        <v>0</v>
      </c>
      <c r="F83" s="19">
        <v>0</v>
      </c>
      <c r="G83" s="37">
        <v>0</v>
      </c>
      <c r="H83" s="53"/>
    </row>
    <row r="84" spans="1:8" ht="61.5" customHeight="1" x14ac:dyDescent="0.25">
      <c r="A84" s="50"/>
      <c r="B84" s="50"/>
      <c r="C84" s="3" t="s">
        <v>3</v>
      </c>
      <c r="D84" s="19">
        <v>0</v>
      </c>
      <c r="E84" s="19">
        <v>0</v>
      </c>
      <c r="F84" s="19">
        <f>F62+F48+F33+F25+F18</f>
        <v>0</v>
      </c>
      <c r="G84" s="19">
        <v>0</v>
      </c>
      <c r="H84" s="53"/>
    </row>
    <row r="85" spans="1:8" ht="33" customHeight="1" x14ac:dyDescent="0.25">
      <c r="A85" s="50"/>
      <c r="B85" s="50"/>
      <c r="C85" s="3" t="s">
        <v>42</v>
      </c>
      <c r="D85" s="19">
        <v>0</v>
      </c>
      <c r="E85" s="19">
        <v>0</v>
      </c>
      <c r="F85" s="19">
        <v>0</v>
      </c>
      <c r="G85" s="19">
        <v>0</v>
      </c>
      <c r="H85" s="53"/>
    </row>
    <row r="86" spans="1:8" ht="32.25" customHeight="1" x14ac:dyDescent="0.25">
      <c r="A86" s="51"/>
      <c r="B86" s="51"/>
      <c r="C86" s="3" t="s">
        <v>34</v>
      </c>
      <c r="D86" s="19">
        <f>D64+D50+D35+D27+D20</f>
        <v>0</v>
      </c>
      <c r="E86" s="19">
        <f>E64+E50+E35+E27+E20</f>
        <v>0</v>
      </c>
      <c r="F86" s="19">
        <f>F64+F50+F35+F27+F20</f>
        <v>0</v>
      </c>
      <c r="G86" s="19">
        <v>0</v>
      </c>
      <c r="H86" s="54"/>
    </row>
    <row r="87" spans="1:8" ht="39.75" customHeight="1" x14ac:dyDescent="0.25">
      <c r="A87" s="81" t="s">
        <v>4</v>
      </c>
      <c r="B87" s="81"/>
      <c r="C87" s="20" t="s">
        <v>12</v>
      </c>
      <c r="D87" s="41">
        <f>SUM(D88:D93)</f>
        <v>180530.13967</v>
      </c>
      <c r="E87" s="41">
        <f t="shared" ref="E87" si="17">SUM(E88:E93)</f>
        <v>86669.35563999998</v>
      </c>
      <c r="F87" s="41">
        <f t="shared" si="10"/>
        <v>-93860.784030000024</v>
      </c>
      <c r="G87" s="18">
        <f>E87/D87*100</f>
        <v>48.008247153869817</v>
      </c>
      <c r="H87" s="52" t="s">
        <v>64</v>
      </c>
    </row>
    <row r="88" spans="1:8" ht="41.25" customHeight="1" x14ac:dyDescent="0.25">
      <c r="A88" s="81"/>
      <c r="B88" s="81"/>
      <c r="C88" s="20" t="s">
        <v>31</v>
      </c>
      <c r="D88" s="18">
        <f>D66+D52+D44+D29+D22</f>
        <v>0</v>
      </c>
      <c r="E88" s="18">
        <f>E66+E52+E44+E29+E22</f>
        <v>0</v>
      </c>
      <c r="F88" s="18">
        <f>F66+F52+F44+F29+F22</f>
        <v>0</v>
      </c>
      <c r="G88" s="18">
        <v>0</v>
      </c>
      <c r="H88" s="53"/>
    </row>
    <row r="89" spans="1:8" ht="52.5" customHeight="1" x14ac:dyDescent="0.25">
      <c r="A89" s="81"/>
      <c r="B89" s="81"/>
      <c r="C89" s="5" t="s">
        <v>32</v>
      </c>
      <c r="D89" s="41">
        <f>D67+D53+D45+D30+D23+D74+D60+D38</f>
        <v>120.9</v>
      </c>
      <c r="E89" s="41">
        <f>E67+E53+E45+E30+E23+E74+E60+E38</f>
        <v>120.9</v>
      </c>
      <c r="F89" s="18">
        <f>F67+F53+F45+F30+F23</f>
        <v>0</v>
      </c>
      <c r="G89" s="18">
        <f t="shared" ref="G89:G90" si="18">E89/D89*100</f>
        <v>100</v>
      </c>
      <c r="H89" s="53"/>
    </row>
    <row r="90" spans="1:8" ht="52.5" customHeight="1" x14ac:dyDescent="0.25">
      <c r="A90" s="81"/>
      <c r="B90" s="81"/>
      <c r="C90" s="5" t="s">
        <v>33</v>
      </c>
      <c r="D90" s="40">
        <f>D68+D54+D46+D31+D24+D75+D61+D39</f>
        <v>180409.23967000001</v>
      </c>
      <c r="E90" s="41">
        <f>E68+E54+E46+E31+E24+E75+E61+E39</f>
        <v>86548.455639999986</v>
      </c>
      <c r="F90" s="41">
        <f>F68+F54+F46+F31+F24+F75+F61+F39</f>
        <v>-93860.78403000001</v>
      </c>
      <c r="G90" s="36">
        <f t="shared" si="18"/>
        <v>47.973405241501055</v>
      </c>
      <c r="H90" s="53"/>
    </row>
    <row r="91" spans="1:8" ht="68.25" customHeight="1" x14ac:dyDescent="0.25">
      <c r="A91" s="81"/>
      <c r="B91" s="81"/>
      <c r="C91" s="5" t="s">
        <v>3</v>
      </c>
      <c r="D91" s="18">
        <f>D69+D55+D47+D32+D25</f>
        <v>0</v>
      </c>
      <c r="E91" s="18">
        <f>E69+E55+E47+E32+E25</f>
        <v>0</v>
      </c>
      <c r="F91" s="18">
        <f>F69+F55+F47+F32+F25</f>
        <v>0</v>
      </c>
      <c r="G91" s="18">
        <v>0</v>
      </c>
      <c r="H91" s="53"/>
    </row>
    <row r="92" spans="1:8" ht="77.25" customHeight="1" x14ac:dyDescent="0.25">
      <c r="A92" s="81"/>
      <c r="B92" s="81"/>
      <c r="C92" s="5" t="s">
        <v>42</v>
      </c>
      <c r="D92" s="18">
        <v>0</v>
      </c>
      <c r="E92" s="18">
        <v>0</v>
      </c>
      <c r="F92" s="18">
        <v>0</v>
      </c>
      <c r="G92" s="18">
        <v>0</v>
      </c>
      <c r="H92" s="53"/>
    </row>
    <row r="93" spans="1:8" ht="80.25" customHeight="1" x14ac:dyDescent="0.25">
      <c r="A93" s="81"/>
      <c r="B93" s="81"/>
      <c r="C93" s="5" t="s">
        <v>34</v>
      </c>
      <c r="D93" s="18">
        <f>D71+D57+D49+D34+D27</f>
        <v>0</v>
      </c>
      <c r="E93" s="18">
        <f>E71+E57+E49+E34+E27</f>
        <v>0</v>
      </c>
      <c r="F93" s="18">
        <f>F71+F57+F49+F34+F27</f>
        <v>0</v>
      </c>
      <c r="G93" s="18">
        <v>0</v>
      </c>
      <c r="H93" s="54"/>
    </row>
    <row r="94" spans="1:8" ht="15.75" customHeight="1" x14ac:dyDescent="0.25">
      <c r="A94" s="70" t="s">
        <v>44</v>
      </c>
      <c r="B94" s="70"/>
      <c r="C94" s="70"/>
      <c r="D94" s="70"/>
      <c r="E94" s="70"/>
      <c r="F94" s="70"/>
      <c r="G94" s="70"/>
      <c r="H94" s="70"/>
    </row>
    <row r="95" spans="1:8" x14ac:dyDescent="0.25">
      <c r="D95" s="14"/>
      <c r="E95" s="14"/>
      <c r="F95" s="14"/>
      <c r="G95" s="14"/>
      <c r="H95" s="14"/>
    </row>
    <row r="96" spans="1:8" x14ac:dyDescent="0.25">
      <c r="D96" s="14"/>
      <c r="E96" s="14"/>
      <c r="F96" s="14"/>
      <c r="G96" s="14"/>
      <c r="H96" s="14"/>
    </row>
    <row r="97" spans="2:8" x14ac:dyDescent="0.25">
      <c r="D97" s="14"/>
      <c r="E97" s="14"/>
      <c r="F97" s="14"/>
      <c r="G97" s="14"/>
      <c r="H97" s="14"/>
    </row>
    <row r="98" spans="2:8" ht="15" customHeight="1" x14ac:dyDescent="0.25">
      <c r="B98" s="21" t="s">
        <v>36</v>
      </c>
      <c r="D98" s="67" t="s">
        <v>38</v>
      </c>
      <c r="E98" s="67"/>
      <c r="F98" s="14"/>
      <c r="G98" s="14"/>
      <c r="H98" s="14"/>
    </row>
    <row r="99" spans="2:8" x14ac:dyDescent="0.25">
      <c r="B99" s="21"/>
      <c r="D99" s="67"/>
      <c r="E99" s="67"/>
      <c r="F99" s="14"/>
      <c r="G99" s="14"/>
      <c r="H99" s="14"/>
    </row>
    <row r="100" spans="2:8" x14ac:dyDescent="0.25">
      <c r="B100" s="21"/>
      <c r="D100" s="67"/>
      <c r="E100" s="67"/>
      <c r="F100" s="14"/>
      <c r="G100" s="14"/>
      <c r="H100" s="14"/>
    </row>
    <row r="101" spans="2:8" x14ac:dyDescent="0.25">
      <c r="C101" s="6"/>
      <c r="D101" s="22"/>
      <c r="E101" s="22"/>
      <c r="F101" s="14"/>
      <c r="G101" s="14"/>
      <c r="H101" s="14"/>
    </row>
    <row r="102" spans="2:8" x14ac:dyDescent="0.25">
      <c r="B102" s="21" t="s">
        <v>45</v>
      </c>
      <c r="C102" s="6"/>
      <c r="D102" s="63" t="s">
        <v>46</v>
      </c>
      <c r="E102" s="63"/>
    </row>
    <row r="108" spans="2:8" x14ac:dyDescent="0.25">
      <c r="C108" t="s">
        <v>37</v>
      </c>
    </row>
  </sheetData>
  <mergeCells count="47">
    <mergeCell ref="H3:H4"/>
    <mergeCell ref="A87:B93"/>
    <mergeCell ref="A35:H35"/>
    <mergeCell ref="B51:B71"/>
    <mergeCell ref="B21:B34"/>
    <mergeCell ref="A21:A34"/>
    <mergeCell ref="A50:H50"/>
    <mergeCell ref="A72:A78"/>
    <mergeCell ref="B72:B78"/>
    <mergeCell ref="H72:H78"/>
    <mergeCell ref="A79:H79"/>
    <mergeCell ref="B80:B86"/>
    <mergeCell ref="A80:A86"/>
    <mergeCell ref="H80:H86"/>
    <mergeCell ref="A5:H5"/>
    <mergeCell ref="A11:H11"/>
    <mergeCell ref="A12:H12"/>
    <mergeCell ref="C9:G9"/>
    <mergeCell ref="A17:A18"/>
    <mergeCell ref="B17:B18"/>
    <mergeCell ref="C17:C18"/>
    <mergeCell ref="D17:E17"/>
    <mergeCell ref="F17:F18"/>
    <mergeCell ref="D102:E102"/>
    <mergeCell ref="H51:H57"/>
    <mergeCell ref="A13:H15"/>
    <mergeCell ref="D100:E100"/>
    <mergeCell ref="A51:A71"/>
    <mergeCell ref="A94:H94"/>
    <mergeCell ref="A20:H20"/>
    <mergeCell ref="D98:E98"/>
    <mergeCell ref="D99:E99"/>
    <mergeCell ref="H87:H93"/>
    <mergeCell ref="H21:H27"/>
    <mergeCell ref="H28:H34"/>
    <mergeCell ref="H43:H49"/>
    <mergeCell ref="G17:G18"/>
    <mergeCell ref="H17:H18"/>
    <mergeCell ref="A36:A49"/>
    <mergeCell ref="B36:B49"/>
    <mergeCell ref="H36:H42"/>
    <mergeCell ref="C64:C68"/>
    <mergeCell ref="D64:D68"/>
    <mergeCell ref="E64:E68"/>
    <mergeCell ref="F64:F68"/>
    <mergeCell ref="G64:G68"/>
    <mergeCell ref="H58:H65"/>
  </mergeCells>
  <pageMargins left="0" right="0" top="0.39370078740157483" bottom="0" header="0" footer="0"/>
  <pageSetup paperSize="9" scale="65" fitToHeight="0" orientation="landscape" r:id="rId1"/>
  <rowBreaks count="5" manualBreakCount="5">
    <brk id="29" max="7" man="1"/>
    <brk id="46" max="7" man="1"/>
    <brk id="68" max="7" man="1"/>
    <brk id="71" max="7" man="1"/>
    <brk id="8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N12"/>
    </sheetView>
  </sheetViews>
  <sheetFormatPr defaultRowHeight="15" x14ac:dyDescent="0.25"/>
  <cols>
    <col min="1" max="1" width="3.7109375" customWidth="1"/>
    <col min="2" max="2" width="22.28515625" customWidth="1"/>
    <col min="3" max="3" width="10.28515625" customWidth="1"/>
    <col min="4" max="4" width="11.140625" customWidth="1"/>
    <col min="5" max="5" width="13.5703125" customWidth="1"/>
    <col min="6" max="6" width="9" customWidth="1"/>
    <col min="7" max="7" width="9.140625" customWidth="1"/>
    <col min="8" max="8" width="12.28515625" customWidth="1"/>
    <col min="9" max="9" width="8.140625" customWidth="1"/>
    <col min="10" max="10" width="12" customWidth="1"/>
    <col min="11" max="11" width="11.7109375" customWidth="1"/>
    <col min="12" max="12" width="6.7109375" customWidth="1"/>
    <col min="13" max="13" width="6.5703125" customWidth="1"/>
    <col min="14" max="14" width="7.85546875" customWidth="1"/>
  </cols>
  <sheetData>
    <row r="1" spans="1:14" ht="16.5" x14ac:dyDescent="0.25">
      <c r="K1" s="13" t="s">
        <v>20</v>
      </c>
      <c r="L1" s="13"/>
    </row>
    <row r="3" spans="1:14" ht="16.5" x14ac:dyDescent="0.25">
      <c r="D3" s="93" t="s">
        <v>21</v>
      </c>
      <c r="E3" s="93"/>
      <c r="F3" s="93"/>
      <c r="G3" s="93"/>
      <c r="H3" s="93"/>
      <c r="I3" s="93"/>
    </row>
    <row r="4" spans="1:14" ht="16.5" x14ac:dyDescent="0.25">
      <c r="D4" s="93" t="s">
        <v>22</v>
      </c>
      <c r="E4" s="93"/>
      <c r="F4" s="93"/>
      <c r="G4" s="93"/>
      <c r="H4" s="93"/>
      <c r="I4" s="93"/>
    </row>
    <row r="6" spans="1:14" ht="15" customHeight="1" x14ac:dyDescent="0.25">
      <c r="A6" s="90" t="s">
        <v>2</v>
      </c>
      <c r="B6" s="90" t="s">
        <v>5</v>
      </c>
      <c r="C6" s="90" t="s">
        <v>6</v>
      </c>
      <c r="D6" s="90" t="s">
        <v>7</v>
      </c>
      <c r="E6" s="90" t="s">
        <v>8</v>
      </c>
      <c r="F6" s="90" t="s">
        <v>9</v>
      </c>
      <c r="G6" s="90" t="s">
        <v>10</v>
      </c>
      <c r="H6" s="94" t="s">
        <v>11</v>
      </c>
      <c r="I6" s="95"/>
      <c r="J6" s="95"/>
      <c r="K6" s="95"/>
      <c r="L6" s="95"/>
      <c r="M6" s="95"/>
      <c r="N6" s="96"/>
    </row>
    <row r="7" spans="1:14" x14ac:dyDescent="0.25">
      <c r="A7" s="91"/>
      <c r="B7" s="91"/>
      <c r="C7" s="91"/>
      <c r="D7" s="91"/>
      <c r="E7" s="91"/>
      <c r="F7" s="91"/>
      <c r="G7" s="91"/>
      <c r="H7" s="97" t="s">
        <v>12</v>
      </c>
      <c r="I7" s="94" t="s">
        <v>13</v>
      </c>
      <c r="J7" s="95"/>
      <c r="K7" s="95"/>
      <c r="L7" s="95"/>
      <c r="M7" s="95"/>
      <c r="N7" s="96"/>
    </row>
    <row r="8" spans="1:14" ht="144.75" customHeight="1" x14ac:dyDescent="0.25">
      <c r="A8" s="92"/>
      <c r="B8" s="92"/>
      <c r="C8" s="92"/>
      <c r="D8" s="92"/>
      <c r="E8" s="92"/>
      <c r="F8" s="92"/>
      <c r="G8" s="92"/>
      <c r="H8" s="98"/>
      <c r="I8" s="8">
        <v>2015</v>
      </c>
      <c r="J8" s="8">
        <v>2016</v>
      </c>
      <c r="K8" s="8">
        <v>2017</v>
      </c>
      <c r="L8" s="8">
        <v>2018</v>
      </c>
      <c r="M8" s="8">
        <v>2019</v>
      </c>
      <c r="N8" s="8">
        <v>2020</v>
      </c>
    </row>
    <row r="9" spans="1:14" ht="22.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2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</row>
    <row r="10" spans="1:14" ht="35.25" customHeight="1" x14ac:dyDescent="0.25">
      <c r="A10" s="97">
        <v>1</v>
      </c>
      <c r="B10" s="90" t="s">
        <v>14</v>
      </c>
      <c r="C10" s="90" t="s">
        <v>19</v>
      </c>
      <c r="D10" s="90" t="s">
        <v>15</v>
      </c>
      <c r="E10" s="90" t="s">
        <v>16</v>
      </c>
      <c r="F10" s="90" t="s">
        <v>17</v>
      </c>
      <c r="G10" s="9" t="s">
        <v>0</v>
      </c>
      <c r="H10" s="15">
        <f>I10+J10+K10+L10+M10+N10</f>
        <v>11154.7</v>
      </c>
      <c r="I10" s="15">
        <v>154.69999999999999</v>
      </c>
      <c r="J10" s="15">
        <v>11000</v>
      </c>
      <c r="K10" s="15">
        <v>0</v>
      </c>
      <c r="L10" s="15">
        <v>0</v>
      </c>
      <c r="M10" s="15">
        <v>0</v>
      </c>
      <c r="N10" s="15">
        <v>0</v>
      </c>
    </row>
    <row r="11" spans="1:14" ht="75" x14ac:dyDescent="0.25">
      <c r="A11" s="99"/>
      <c r="B11" s="91"/>
      <c r="C11" s="91"/>
      <c r="D11" s="91"/>
      <c r="E11" s="91"/>
      <c r="F11" s="91"/>
      <c r="G11" s="9" t="s">
        <v>1</v>
      </c>
      <c r="H11" s="15">
        <f t="shared" ref="H11:H12" si="0">I11+J11+K11+L11+M11+N11</f>
        <v>227077.31</v>
      </c>
      <c r="I11" s="15">
        <v>0</v>
      </c>
      <c r="J11" s="15">
        <v>227077.31</v>
      </c>
      <c r="L11" s="15">
        <v>0</v>
      </c>
      <c r="M11" s="15">
        <v>0</v>
      </c>
      <c r="N11" s="15">
        <v>0</v>
      </c>
    </row>
    <row r="12" spans="1:14" ht="21.75" customHeight="1" x14ac:dyDescent="0.25">
      <c r="A12" s="98"/>
      <c r="B12" s="92"/>
      <c r="C12" s="92"/>
      <c r="D12" s="92"/>
      <c r="E12" s="92"/>
      <c r="F12" s="92"/>
      <c r="G12" s="7" t="s">
        <v>18</v>
      </c>
      <c r="H12" s="15">
        <f t="shared" si="0"/>
        <v>238232.01</v>
      </c>
      <c r="I12" s="15">
        <f>I10+I11</f>
        <v>154.69999999999999</v>
      </c>
      <c r="J12" s="15">
        <f>J10+J11</f>
        <v>238077.31</v>
      </c>
      <c r="K12" s="15">
        <v>0</v>
      </c>
      <c r="L12" s="15">
        <v>0</v>
      </c>
      <c r="M12" s="15">
        <v>0</v>
      </c>
      <c r="N12" s="15">
        <v>0</v>
      </c>
    </row>
  </sheetData>
  <mergeCells count="18">
    <mergeCell ref="A6:A8"/>
    <mergeCell ref="B6:B8"/>
    <mergeCell ref="C6:C8"/>
    <mergeCell ref="D10:D12"/>
    <mergeCell ref="C10:C12"/>
    <mergeCell ref="B10:B12"/>
    <mergeCell ref="A10:A12"/>
    <mergeCell ref="F10:F12"/>
    <mergeCell ref="E10:E12"/>
    <mergeCell ref="D3:I3"/>
    <mergeCell ref="D4:I4"/>
    <mergeCell ref="G6:G8"/>
    <mergeCell ref="H6:N6"/>
    <mergeCell ref="H7:H8"/>
    <mergeCell ref="I7:N7"/>
    <mergeCell ref="D6:D8"/>
    <mergeCell ref="E6:E8"/>
    <mergeCell ref="F6:F8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проект</vt:lpstr>
      <vt:lpstr>Лист2</vt:lpstr>
      <vt:lpstr>Лист3</vt:lpstr>
      <vt:lpstr>проект!Область_печати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2022-02-14T07:48:58Z</dcterms:modified>
</cp:coreProperties>
</file>