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ОТДЕЛ  ПРОГРАММНО-ЦЕЛЕВОГО ПЛАНИРОВАНИЯ\ПРОЕКТЫ БЮДЖЕТА\ПРОЕКТ БЮДЖЕТА на 2023 год\МП-20 НА 2023 год\"/>
    </mc:Choice>
  </mc:AlternateContent>
  <bookViews>
    <workbookView xWindow="0" yWindow="0" windowWidth="28800" windowHeight="12030"/>
  </bookViews>
  <sheets>
    <sheet name="Таблица 2" sheetId="12" r:id="rId1"/>
    <sheet name="Таблица 3" sheetId="2" r:id="rId2"/>
    <sheet name="Таблица 4" sheetId="8" r:id="rId3"/>
    <sheet name="Таблица 5" sheetId="9" r:id="rId4"/>
    <sheet name="Таблица 6" sheetId="10" r:id="rId5"/>
    <sheet name="Таблица 7" sheetId="11" r:id="rId6"/>
    <sheet name="Таблица 8" sheetId="7" r:id="rId7"/>
  </sheets>
  <calcPr calcId="162913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10" i="12" l="1"/>
  <c r="G209" i="12" s="1"/>
  <c r="H210" i="12"/>
  <c r="H209" i="12" s="1"/>
  <c r="I210" i="12"/>
  <c r="I209" i="12" s="1"/>
  <c r="J210" i="12"/>
  <c r="J209" i="12" s="1"/>
  <c r="G211" i="12"/>
  <c r="H211" i="12"/>
  <c r="I211" i="12"/>
  <c r="J211" i="12"/>
  <c r="G212" i="12"/>
  <c r="H212" i="12"/>
  <c r="I212" i="12"/>
  <c r="J212" i="12"/>
  <c r="G213" i="12"/>
  <c r="H213" i="12"/>
  <c r="I213" i="12"/>
  <c r="J213" i="12"/>
  <c r="G214" i="12"/>
  <c r="H214" i="12"/>
  <c r="I214" i="12"/>
  <c r="J214" i="12"/>
  <c r="G215" i="12"/>
  <c r="H215" i="12"/>
  <c r="I215" i="12"/>
  <c r="J215" i="12"/>
  <c r="G203" i="12"/>
  <c r="H203" i="12"/>
  <c r="I203" i="12"/>
  <c r="J203" i="12"/>
  <c r="G204" i="12"/>
  <c r="H204" i="12"/>
  <c r="I204" i="12"/>
  <c r="J204" i="12"/>
  <c r="G205" i="12"/>
  <c r="H205" i="12"/>
  <c r="I205" i="12"/>
  <c r="J205" i="12"/>
  <c r="G206" i="12"/>
  <c r="H206" i="12"/>
  <c r="I206" i="12"/>
  <c r="J206" i="12"/>
  <c r="G207" i="12"/>
  <c r="H207" i="12"/>
  <c r="I207" i="12"/>
  <c r="J207" i="12"/>
  <c r="G202" i="12"/>
  <c r="H202" i="12"/>
  <c r="I202" i="12"/>
  <c r="J202" i="12"/>
  <c r="F211" i="12"/>
  <c r="F210" i="12"/>
  <c r="F207" i="12"/>
  <c r="F206" i="12"/>
  <c r="F205" i="12"/>
  <c r="F204" i="12"/>
  <c r="F203" i="12"/>
  <c r="F202" i="12"/>
  <c r="F212" i="12" l="1"/>
  <c r="F213" i="12"/>
  <c r="F214" i="12"/>
  <c r="F215" i="12"/>
  <c r="J192" i="12"/>
  <c r="J191" i="12"/>
  <c r="J190" i="12"/>
  <c r="J189" i="12"/>
  <c r="J188" i="12"/>
  <c r="J187" i="12"/>
  <c r="I192" i="12"/>
  <c r="I191" i="12"/>
  <c r="I190" i="12"/>
  <c r="I189" i="12"/>
  <c r="I188" i="12"/>
  <c r="I187" i="12"/>
  <c r="H190" i="12"/>
  <c r="H189" i="12"/>
  <c r="H188" i="12"/>
  <c r="H187" i="12"/>
  <c r="H191" i="12"/>
  <c r="H192" i="12"/>
  <c r="G192" i="12"/>
  <c r="G191" i="12"/>
  <c r="G190" i="12"/>
  <c r="G189" i="12"/>
  <c r="G188" i="12"/>
  <c r="G187" i="12"/>
  <c r="F192" i="12"/>
  <c r="F191" i="12"/>
  <c r="F190" i="12"/>
  <c r="F189" i="12"/>
  <c r="F188" i="12"/>
  <c r="F187" i="12"/>
  <c r="I70" i="12"/>
  <c r="I69" i="12"/>
  <c r="J70" i="12"/>
  <c r="J69" i="12"/>
  <c r="J68" i="12"/>
  <c r="J67" i="12"/>
  <c r="J66" i="12"/>
  <c r="J65" i="12"/>
  <c r="I68" i="12"/>
  <c r="I67" i="12"/>
  <c r="I66" i="12"/>
  <c r="I65" i="12"/>
  <c r="H70" i="12"/>
  <c r="H69" i="12"/>
  <c r="H68" i="12"/>
  <c r="H67" i="12"/>
  <c r="H66" i="12"/>
  <c r="H65" i="12"/>
  <c r="G70" i="12"/>
  <c r="G69" i="12"/>
  <c r="G68" i="12"/>
  <c r="G67" i="12"/>
  <c r="G66" i="12"/>
  <c r="G65" i="12"/>
  <c r="F70" i="12"/>
  <c r="F69" i="12"/>
  <c r="F68" i="12"/>
  <c r="F67" i="12"/>
  <c r="F66" i="12"/>
  <c r="F65" i="12"/>
  <c r="F22" i="12" l="1"/>
  <c r="F15" i="12" s="1"/>
  <c r="J60" i="12"/>
  <c r="H30" i="12" l="1"/>
  <c r="I30" i="12"/>
  <c r="G252" i="12" l="1"/>
  <c r="H252" i="12"/>
  <c r="I252" i="12"/>
  <c r="G253" i="12"/>
  <c r="H253" i="12"/>
  <c r="I253" i="12"/>
  <c r="G254" i="12"/>
  <c r="H254" i="12"/>
  <c r="I254" i="12"/>
  <c r="G255" i="12"/>
  <c r="H255" i="12"/>
  <c r="I255" i="12"/>
  <c r="G256" i="12"/>
  <c r="H256" i="12"/>
  <c r="I256" i="12"/>
  <c r="G257" i="12"/>
  <c r="H257" i="12"/>
  <c r="I257" i="12"/>
  <c r="F253" i="12"/>
  <c r="F254" i="12"/>
  <c r="F255" i="12"/>
  <c r="F256" i="12"/>
  <c r="F257" i="12"/>
  <c r="F252" i="12"/>
  <c r="F100" i="12" l="1"/>
  <c r="J151" i="12"/>
  <c r="J152" i="12"/>
  <c r="J153" i="12"/>
  <c r="J154" i="12"/>
  <c r="J155" i="12"/>
  <c r="J150" i="12"/>
  <c r="J144" i="12"/>
  <c r="J145" i="12"/>
  <c r="J146" i="12"/>
  <c r="J147" i="12"/>
  <c r="J148" i="12"/>
  <c r="J143" i="12"/>
  <c r="J137" i="12"/>
  <c r="J138" i="12"/>
  <c r="J139" i="12"/>
  <c r="J140" i="12"/>
  <c r="J141" i="12"/>
  <c r="J136" i="12"/>
  <c r="J130" i="12"/>
  <c r="J131" i="12"/>
  <c r="J132" i="12"/>
  <c r="J133" i="12"/>
  <c r="J134" i="12"/>
  <c r="J129" i="12"/>
  <c r="J123" i="12"/>
  <c r="J124" i="12"/>
  <c r="J125" i="12"/>
  <c r="J126" i="12"/>
  <c r="J127" i="12"/>
  <c r="J122" i="12"/>
  <c r="J119" i="12"/>
  <c r="J256" i="12" s="1"/>
  <c r="J120" i="12"/>
  <c r="J257" i="12" s="1"/>
  <c r="J118" i="12"/>
  <c r="J255" i="12" s="1"/>
  <c r="J116" i="12"/>
  <c r="J253" i="12" s="1"/>
  <c r="J115" i="12"/>
  <c r="J252" i="12" s="1"/>
  <c r="J112" i="12"/>
  <c r="J113" i="12"/>
  <c r="J111" i="12"/>
  <c r="J109" i="12"/>
  <c r="J108" i="12"/>
  <c r="J105" i="12"/>
  <c r="J106" i="12"/>
  <c r="J104" i="12"/>
  <c r="J102" i="12"/>
  <c r="J101" i="12"/>
  <c r="J98" i="12"/>
  <c r="J99" i="12"/>
  <c r="J97" i="12"/>
  <c r="J95" i="12"/>
  <c r="J94" i="12"/>
  <c r="J91" i="12"/>
  <c r="J92" i="12"/>
  <c r="J90" i="12"/>
  <c r="J88" i="12"/>
  <c r="J87" i="12"/>
  <c r="J84" i="12"/>
  <c r="J85" i="12"/>
  <c r="J83" i="12"/>
  <c r="J81" i="12"/>
  <c r="J80" i="12"/>
  <c r="J61" i="12"/>
  <c r="J62" i="12"/>
  <c r="J63" i="12"/>
  <c r="J64" i="12"/>
  <c r="G58" i="12"/>
  <c r="H58" i="12"/>
  <c r="I58" i="12"/>
  <c r="F58" i="12"/>
  <c r="J53" i="12"/>
  <c r="J54" i="12"/>
  <c r="J55" i="12"/>
  <c r="J56" i="12"/>
  <c r="J57" i="12"/>
  <c r="J52" i="12"/>
  <c r="G51" i="12"/>
  <c r="H51" i="12"/>
  <c r="I51" i="12"/>
  <c r="F51" i="12"/>
  <c r="J43" i="12"/>
  <c r="J42" i="12"/>
  <c r="J41" i="12"/>
  <c r="J39" i="12"/>
  <c r="J38" i="12"/>
  <c r="J35" i="12"/>
  <c r="J36" i="12"/>
  <c r="J34" i="12"/>
  <c r="J32" i="12"/>
  <c r="J28" i="12"/>
  <c r="J29" i="12"/>
  <c r="J25" i="12"/>
  <c r="J21" i="12"/>
  <c r="J18" i="12"/>
  <c r="J17" i="12"/>
  <c r="J31" i="12"/>
  <c r="J27" i="12"/>
  <c r="J22" i="12"/>
  <c r="J24" i="12"/>
  <c r="G75" i="12"/>
  <c r="H75" i="12"/>
  <c r="I75" i="12"/>
  <c r="F75" i="12"/>
  <c r="J51" i="12" l="1"/>
  <c r="F222" i="12" l="1"/>
  <c r="F219" i="12"/>
  <c r="E141" i="12" l="1"/>
  <c r="E140" i="12"/>
  <c r="E139" i="12"/>
  <c r="E138" i="12"/>
  <c r="E137" i="12"/>
  <c r="E55" i="12"/>
  <c r="E54" i="12"/>
  <c r="E53" i="12"/>
  <c r="E52" i="12"/>
  <c r="E42" i="12"/>
  <c r="E36" i="12"/>
  <c r="E35" i="12"/>
  <c r="E34" i="12"/>
  <c r="E32" i="12"/>
  <c r="E31" i="12"/>
  <c r="E25" i="12"/>
  <c r="J46" i="12"/>
  <c r="I46" i="12"/>
  <c r="H46" i="12"/>
  <c r="G47" i="12"/>
  <c r="G46" i="12"/>
  <c r="G45" i="12"/>
  <c r="H45" i="12"/>
  <c r="I45" i="12"/>
  <c r="H47" i="12"/>
  <c r="I47" i="12"/>
  <c r="J47" i="12"/>
  <c r="G48" i="12"/>
  <c r="H48" i="12"/>
  <c r="I48" i="12"/>
  <c r="J48" i="12"/>
  <c r="F45" i="12"/>
  <c r="G49" i="12"/>
  <c r="H49" i="12"/>
  <c r="I49" i="12"/>
  <c r="J49" i="12"/>
  <c r="G50" i="12"/>
  <c r="H50" i="12"/>
  <c r="I50" i="12"/>
  <c r="J50" i="12"/>
  <c r="F50" i="12"/>
  <c r="F49" i="12"/>
  <c r="F48" i="12"/>
  <c r="F47" i="12"/>
  <c r="F46" i="12"/>
  <c r="J19" i="12"/>
  <c r="J26" i="12"/>
  <c r="E26" i="12" s="1"/>
  <c r="J33" i="12"/>
  <c r="E33" i="12" s="1"/>
  <c r="G15" i="12"/>
  <c r="G14" i="12"/>
  <c r="G13" i="12"/>
  <c r="G12" i="12"/>
  <c r="G11" i="12"/>
  <c r="G10" i="12"/>
  <c r="H12" i="12"/>
  <c r="I12" i="12"/>
  <c r="F14" i="12"/>
  <c r="F13" i="12"/>
  <c r="F12" i="12"/>
  <c r="F11" i="12"/>
  <c r="F10" i="12"/>
  <c r="E46" i="12" l="1"/>
  <c r="E49" i="12"/>
  <c r="F44" i="12"/>
  <c r="E48" i="12"/>
  <c r="I44" i="12"/>
  <c r="H44" i="12"/>
  <c r="E47" i="12"/>
  <c r="G44" i="12"/>
  <c r="E19" i="12"/>
  <c r="G271" i="12" l="1"/>
  <c r="F271" i="12"/>
  <c r="G270" i="12"/>
  <c r="F270" i="12"/>
  <c r="G269" i="12"/>
  <c r="F269" i="12"/>
  <c r="I268" i="12"/>
  <c r="H268" i="12"/>
  <c r="G268" i="12"/>
  <c r="F268" i="12"/>
  <c r="G267" i="12"/>
  <c r="F267" i="12"/>
  <c r="G266" i="12"/>
  <c r="F266" i="12"/>
  <c r="G264" i="12"/>
  <c r="F264" i="12"/>
  <c r="G263" i="12"/>
  <c r="F263" i="12"/>
  <c r="G262" i="12"/>
  <c r="F262" i="12"/>
  <c r="I261" i="12"/>
  <c r="H261" i="12"/>
  <c r="G261" i="12"/>
  <c r="F261" i="12"/>
  <c r="G260" i="12"/>
  <c r="F260" i="12"/>
  <c r="G259" i="12"/>
  <c r="F259" i="12"/>
  <c r="I247" i="12"/>
  <c r="H247" i="12"/>
  <c r="G247" i="12"/>
  <c r="F247" i="12"/>
  <c r="E241" i="12"/>
  <c r="I240" i="12"/>
  <c r="H240" i="12"/>
  <c r="G240" i="12"/>
  <c r="F240" i="12"/>
  <c r="E239" i="12"/>
  <c r="G236" i="12"/>
  <c r="F236" i="12"/>
  <c r="G235" i="12"/>
  <c r="F235" i="12"/>
  <c r="G234" i="12"/>
  <c r="F234" i="12"/>
  <c r="G233" i="12"/>
  <c r="F233" i="12"/>
  <c r="G232" i="12"/>
  <c r="F232" i="12"/>
  <c r="G231" i="12"/>
  <c r="F231" i="12"/>
  <c r="J229" i="12"/>
  <c r="I229" i="12"/>
  <c r="H229" i="12"/>
  <c r="G229" i="12"/>
  <c r="F229" i="12"/>
  <c r="J228" i="12"/>
  <c r="I228" i="12"/>
  <c r="H228" i="12"/>
  <c r="G228" i="12"/>
  <c r="F228" i="12"/>
  <c r="J227" i="12"/>
  <c r="I227" i="12"/>
  <c r="H227" i="12"/>
  <c r="G227" i="12"/>
  <c r="F227" i="12"/>
  <c r="I226" i="12"/>
  <c r="H226" i="12"/>
  <c r="G226" i="12"/>
  <c r="F226" i="12"/>
  <c r="J225" i="12"/>
  <c r="I225" i="12"/>
  <c r="H225" i="12"/>
  <c r="G225" i="12"/>
  <c r="F225" i="12"/>
  <c r="J224" i="12"/>
  <c r="I224" i="12"/>
  <c r="H224" i="12"/>
  <c r="G224" i="12"/>
  <c r="F224" i="12"/>
  <c r="G222" i="12"/>
  <c r="G221" i="12"/>
  <c r="F221" i="12"/>
  <c r="G220" i="12"/>
  <c r="F220" i="12"/>
  <c r="G218" i="12"/>
  <c r="F218" i="12"/>
  <c r="G217" i="12"/>
  <c r="F217" i="12"/>
  <c r="E200" i="12"/>
  <c r="E199" i="12"/>
  <c r="E198" i="12"/>
  <c r="E197" i="12"/>
  <c r="E196" i="12"/>
  <c r="E195" i="12"/>
  <c r="J194" i="12"/>
  <c r="I194" i="12"/>
  <c r="H194" i="12"/>
  <c r="G194" i="12"/>
  <c r="F194" i="12"/>
  <c r="E185" i="12"/>
  <c r="E184" i="12"/>
  <c r="E183" i="12"/>
  <c r="E182" i="12"/>
  <c r="E181" i="12"/>
  <c r="E180" i="12"/>
  <c r="J179" i="12"/>
  <c r="I179" i="12"/>
  <c r="H179" i="12"/>
  <c r="G179" i="12"/>
  <c r="F179" i="12"/>
  <c r="H170" i="12"/>
  <c r="H169" i="12"/>
  <c r="H168" i="12"/>
  <c r="H167" i="12"/>
  <c r="H166" i="12"/>
  <c r="J165" i="12"/>
  <c r="G164" i="12"/>
  <c r="F164" i="12"/>
  <c r="G162" i="12"/>
  <c r="F162" i="12"/>
  <c r="G161" i="12"/>
  <c r="F161" i="12"/>
  <c r="G160" i="12"/>
  <c r="F160" i="12"/>
  <c r="G158" i="12"/>
  <c r="F158" i="12"/>
  <c r="G157" i="12"/>
  <c r="F157" i="12"/>
  <c r="G149" i="12"/>
  <c r="F149" i="12"/>
  <c r="G159" i="12"/>
  <c r="F159" i="12"/>
  <c r="G135" i="12"/>
  <c r="F135" i="12"/>
  <c r="H232" i="12"/>
  <c r="G128" i="12"/>
  <c r="F128" i="12"/>
  <c r="E127" i="12"/>
  <c r="H219" i="12"/>
  <c r="E123" i="12"/>
  <c r="G121" i="12"/>
  <c r="F121" i="12"/>
  <c r="J117" i="12"/>
  <c r="J254" i="12" s="1"/>
  <c r="E116" i="12"/>
  <c r="G114" i="12"/>
  <c r="F114" i="12"/>
  <c r="J110" i="12"/>
  <c r="J240" i="12" s="1"/>
  <c r="G107" i="12"/>
  <c r="F107" i="12"/>
  <c r="J103" i="12"/>
  <c r="J247" i="12" s="1"/>
  <c r="G100" i="12"/>
  <c r="J96" i="12"/>
  <c r="J261" i="12" s="1"/>
  <c r="G93" i="12"/>
  <c r="F93" i="12"/>
  <c r="H271" i="12"/>
  <c r="H270" i="12"/>
  <c r="J89" i="12"/>
  <c r="J268" i="12" s="1"/>
  <c r="H266" i="12"/>
  <c r="G86" i="12"/>
  <c r="F86" i="12"/>
  <c r="J82" i="12"/>
  <c r="G79" i="12"/>
  <c r="F79" i="12"/>
  <c r="G78" i="12"/>
  <c r="F78" i="12"/>
  <c r="G77" i="12"/>
  <c r="F77" i="12"/>
  <c r="G76" i="12"/>
  <c r="F76" i="12"/>
  <c r="G74" i="12"/>
  <c r="F74" i="12"/>
  <c r="G73" i="12"/>
  <c r="F73" i="12"/>
  <c r="H234" i="12"/>
  <c r="E60" i="12"/>
  <c r="J59" i="12"/>
  <c r="E57" i="12"/>
  <c r="E56" i="12"/>
  <c r="E51" i="12"/>
  <c r="E50" i="12"/>
  <c r="J40" i="12"/>
  <c r="H218" i="12"/>
  <c r="H217" i="12"/>
  <c r="G37" i="12"/>
  <c r="F37" i="12"/>
  <c r="J226" i="12"/>
  <c r="G30" i="12"/>
  <c r="F30" i="12"/>
  <c r="E29" i="12"/>
  <c r="E28" i="12"/>
  <c r="E27" i="12"/>
  <c r="G219" i="12"/>
  <c r="E24" i="12"/>
  <c r="I23" i="12"/>
  <c r="H23" i="12"/>
  <c r="G23" i="12"/>
  <c r="F23" i="12"/>
  <c r="J12" i="12"/>
  <c r="H11" i="12"/>
  <c r="G16" i="12"/>
  <c r="F16" i="12"/>
  <c r="E12" i="12" l="1"/>
  <c r="F176" i="12"/>
  <c r="E82" i="12"/>
  <c r="J75" i="12"/>
  <c r="E59" i="12"/>
  <c r="J58" i="12"/>
  <c r="J45" i="12"/>
  <c r="F175" i="12"/>
  <c r="G258" i="12"/>
  <c r="H10" i="12"/>
  <c r="E23" i="12"/>
  <c r="E40" i="12"/>
  <c r="H14" i="12"/>
  <c r="F172" i="12"/>
  <c r="H15" i="12"/>
  <c r="F177" i="12"/>
  <c r="J20" i="12"/>
  <c r="H13" i="12"/>
  <c r="G173" i="12"/>
  <c r="H235" i="12"/>
  <c r="I149" i="12"/>
  <c r="F174" i="12"/>
  <c r="G175" i="12"/>
  <c r="G177" i="12"/>
  <c r="H74" i="12"/>
  <c r="I167" i="12"/>
  <c r="J167" i="12" s="1"/>
  <c r="I170" i="12"/>
  <c r="I168" i="12"/>
  <c r="F173" i="12"/>
  <c r="I169" i="12"/>
  <c r="E118" i="12"/>
  <c r="F142" i="12"/>
  <c r="H79" i="12"/>
  <c r="I235" i="12"/>
  <c r="E126" i="12"/>
  <c r="G9" i="12"/>
  <c r="H237" i="12"/>
  <c r="F72" i="12"/>
  <c r="I270" i="12"/>
  <c r="I232" i="12"/>
  <c r="F258" i="12"/>
  <c r="G216" i="12"/>
  <c r="H114" i="12"/>
  <c r="E95" i="12"/>
  <c r="H121" i="12"/>
  <c r="G142" i="12"/>
  <c r="E179" i="12"/>
  <c r="E194" i="12"/>
  <c r="H223" i="12"/>
  <c r="E227" i="12"/>
  <c r="G251" i="12"/>
  <c r="E143" i="12"/>
  <c r="H233" i="12"/>
  <c r="G72" i="12"/>
  <c r="E122" i="12"/>
  <c r="E133" i="12"/>
  <c r="E134" i="12"/>
  <c r="E146" i="12"/>
  <c r="E148" i="12"/>
  <c r="H149" i="12"/>
  <c r="E150" i="12"/>
  <c r="I223" i="12"/>
  <c r="E144" i="12"/>
  <c r="E30" i="12"/>
  <c r="H236" i="12"/>
  <c r="H73" i="12"/>
  <c r="F156" i="12"/>
  <c r="E229" i="12"/>
  <c r="G237" i="12"/>
  <c r="G244" i="12"/>
  <c r="E89" i="12"/>
  <c r="E96" i="12"/>
  <c r="H78" i="12"/>
  <c r="E103" i="12"/>
  <c r="H128" i="12"/>
  <c r="G156" i="12"/>
  <c r="E165" i="12"/>
  <c r="E225" i="12"/>
  <c r="E228" i="12"/>
  <c r="G265" i="12"/>
  <c r="J30" i="12"/>
  <c r="G223" i="12"/>
  <c r="G230" i="12"/>
  <c r="F230" i="12"/>
  <c r="I11" i="12"/>
  <c r="G172" i="12"/>
  <c r="H16" i="12"/>
  <c r="H220" i="12"/>
  <c r="H37" i="12"/>
  <c r="G176" i="12"/>
  <c r="H244" i="12"/>
  <c r="J23" i="12"/>
  <c r="F9" i="12"/>
  <c r="E64" i="12"/>
  <c r="I266" i="12"/>
  <c r="H93" i="12"/>
  <c r="E108" i="12"/>
  <c r="H135" i="12"/>
  <c r="H222" i="12"/>
  <c r="E153" i="12"/>
  <c r="G201" i="12"/>
  <c r="H221" i="12"/>
  <c r="H76" i="12"/>
  <c r="E85" i="12"/>
  <c r="H86" i="12"/>
  <c r="H267" i="12"/>
  <c r="H269" i="12"/>
  <c r="H77" i="12"/>
  <c r="H107" i="12"/>
  <c r="I219" i="12"/>
  <c r="G186" i="12"/>
  <c r="F216" i="12"/>
  <c r="H264" i="12"/>
  <c r="H162" i="12"/>
  <c r="E125" i="12"/>
  <c r="E130" i="12"/>
  <c r="E154" i="12"/>
  <c r="F251" i="12"/>
  <c r="H262" i="12"/>
  <c r="H160" i="12"/>
  <c r="E101" i="12"/>
  <c r="H100" i="12"/>
  <c r="E110" i="12"/>
  <c r="E115" i="12"/>
  <c r="E119" i="12"/>
  <c r="H231" i="12"/>
  <c r="E131" i="12"/>
  <c r="E152" i="12"/>
  <c r="E247" i="12"/>
  <c r="H259" i="12"/>
  <c r="H157" i="12"/>
  <c r="H260" i="12"/>
  <c r="H158" i="12"/>
  <c r="H263" i="12"/>
  <c r="H161" i="12"/>
  <c r="E109" i="12"/>
  <c r="E254" i="12"/>
  <c r="E117" i="12"/>
  <c r="E151" i="12"/>
  <c r="E155" i="12"/>
  <c r="E226" i="12"/>
  <c r="H159" i="12"/>
  <c r="H164" i="12"/>
  <c r="E261" i="12"/>
  <c r="F265" i="12"/>
  <c r="E268" i="12"/>
  <c r="I166" i="12"/>
  <c r="F223" i="12"/>
  <c r="E224" i="12"/>
  <c r="J223" i="12"/>
  <c r="F237" i="12"/>
  <c r="E240" i="12"/>
  <c r="F244" i="12"/>
  <c r="J169" i="12" l="1"/>
  <c r="E45" i="12"/>
  <c r="J44" i="12"/>
  <c r="E44" i="12" s="1"/>
  <c r="E136" i="12"/>
  <c r="E135" i="12" s="1"/>
  <c r="I10" i="12"/>
  <c r="I218" i="12"/>
  <c r="I217" i="12"/>
  <c r="I15" i="12"/>
  <c r="E22" i="12"/>
  <c r="J13" i="12"/>
  <c r="I13" i="12"/>
  <c r="E20" i="12"/>
  <c r="J14" i="12"/>
  <c r="I14" i="12"/>
  <c r="E21" i="12"/>
  <c r="H216" i="12"/>
  <c r="H174" i="12"/>
  <c r="I236" i="12"/>
  <c r="J236" i="12"/>
  <c r="H142" i="12"/>
  <c r="H201" i="12"/>
  <c r="E98" i="12"/>
  <c r="H176" i="12"/>
  <c r="J170" i="12"/>
  <c r="J270" i="12"/>
  <c r="E270" i="12" s="1"/>
  <c r="J235" i="12"/>
  <c r="E235" i="12" s="1"/>
  <c r="J168" i="12"/>
  <c r="I114" i="12"/>
  <c r="E120" i="12"/>
  <c r="E114" i="12" s="1"/>
  <c r="I121" i="12"/>
  <c r="J135" i="12"/>
  <c r="J107" i="12"/>
  <c r="E38" i="12"/>
  <c r="J114" i="12"/>
  <c r="E99" i="12"/>
  <c r="I135" i="12"/>
  <c r="E242" i="12"/>
  <c r="E246" i="12"/>
  <c r="E132" i="12"/>
  <c r="E243" i="12"/>
  <c r="J149" i="12"/>
  <c r="E105" i="12"/>
  <c r="H72" i="12"/>
  <c r="I262" i="12"/>
  <c r="I264" i="12"/>
  <c r="E102" i="12"/>
  <c r="I78" i="12"/>
  <c r="E250" i="12"/>
  <c r="I234" i="12"/>
  <c r="E106" i="12"/>
  <c r="E124" i="12"/>
  <c r="E75" i="12" s="1"/>
  <c r="J232" i="12"/>
  <c r="E232" i="12" s="1"/>
  <c r="E94" i="12"/>
  <c r="E111" i="12"/>
  <c r="I233" i="12"/>
  <c r="E223" i="12"/>
  <c r="H230" i="12"/>
  <c r="J266" i="12"/>
  <c r="H172" i="12"/>
  <c r="H9" i="12"/>
  <c r="I260" i="12"/>
  <c r="I158" i="12"/>
  <c r="I74" i="12"/>
  <c r="I222" i="12"/>
  <c r="J222" i="12"/>
  <c r="I160" i="12"/>
  <c r="E149" i="12"/>
  <c r="I271" i="12"/>
  <c r="I259" i="12"/>
  <c r="I157" i="12"/>
  <c r="I79" i="12"/>
  <c r="I73" i="12"/>
  <c r="E80" i="12"/>
  <c r="I269" i="12"/>
  <c r="H251" i="12"/>
  <c r="I221" i="12"/>
  <c r="J221" i="12"/>
  <c r="I76" i="12"/>
  <c r="E147" i="12"/>
  <c r="J121" i="12"/>
  <c r="E87" i="12"/>
  <c r="F209" i="12"/>
  <c r="J219" i="12"/>
  <c r="E219" i="12" s="1"/>
  <c r="F171" i="12"/>
  <c r="I16" i="12"/>
  <c r="E212" i="12"/>
  <c r="I142" i="12"/>
  <c r="I263" i="12"/>
  <c r="I77" i="12"/>
  <c r="I161" i="12"/>
  <c r="I267" i="12"/>
  <c r="J267" i="12"/>
  <c r="E248" i="12"/>
  <c r="E113" i="12"/>
  <c r="I93" i="12"/>
  <c r="J93" i="12"/>
  <c r="H186" i="12"/>
  <c r="H173" i="12"/>
  <c r="H156" i="12"/>
  <c r="J166" i="12"/>
  <c r="I164" i="12"/>
  <c r="H258" i="12"/>
  <c r="I231" i="12"/>
  <c r="E129" i="12"/>
  <c r="I128" i="12"/>
  <c r="I107" i="12"/>
  <c r="H265" i="12"/>
  <c r="E83" i="12"/>
  <c r="E167" i="12"/>
  <c r="I159" i="12"/>
  <c r="I162" i="12"/>
  <c r="F201" i="12"/>
  <c r="I100" i="12"/>
  <c r="I86" i="12"/>
  <c r="F186" i="12"/>
  <c r="E112" i="12"/>
  <c r="I220" i="12"/>
  <c r="I37" i="12"/>
  <c r="J220" i="12"/>
  <c r="I237" i="12"/>
  <c r="E169" i="12" l="1"/>
  <c r="E236" i="12"/>
  <c r="E13" i="12"/>
  <c r="I175" i="12"/>
  <c r="E14" i="12"/>
  <c r="I176" i="12"/>
  <c r="E73" i="12"/>
  <c r="I173" i="12"/>
  <c r="E222" i="12"/>
  <c r="E43" i="12"/>
  <c r="E190" i="12"/>
  <c r="E205" i="12"/>
  <c r="E41" i="12"/>
  <c r="J11" i="12"/>
  <c r="E211" i="12"/>
  <c r="E18" i="12"/>
  <c r="J10" i="12"/>
  <c r="E17" i="12"/>
  <c r="J218" i="12"/>
  <c r="E218" i="12" s="1"/>
  <c r="E203" i="12"/>
  <c r="E188" i="12"/>
  <c r="E39" i="12"/>
  <c r="J217" i="12"/>
  <c r="J216" i="12" s="1"/>
  <c r="E187" i="12"/>
  <c r="H177" i="12"/>
  <c r="J15" i="12"/>
  <c r="E207" i="12"/>
  <c r="E215" i="12"/>
  <c r="E192" i="12"/>
  <c r="H175" i="12"/>
  <c r="G174" i="12"/>
  <c r="G171" i="12" s="1"/>
  <c r="J264" i="12"/>
  <c r="E264" i="12" s="1"/>
  <c r="J162" i="12"/>
  <c r="E162" i="12" s="1"/>
  <c r="E128" i="12"/>
  <c r="E145" i="12"/>
  <c r="E142" i="12" s="1"/>
  <c r="I230" i="12"/>
  <c r="E91" i="12"/>
  <c r="E81" i="12"/>
  <c r="I177" i="12"/>
  <c r="E257" i="12"/>
  <c r="E63" i="12"/>
  <c r="I174" i="12"/>
  <c r="E166" i="12"/>
  <c r="E168" i="12"/>
  <c r="E170" i="12"/>
  <c r="I265" i="12"/>
  <c r="E107" i="12"/>
  <c r="J76" i="12"/>
  <c r="E121" i="12"/>
  <c r="I216" i="12"/>
  <c r="E210" i="12"/>
  <c r="E221" i="12"/>
  <c r="J78" i="12"/>
  <c r="E88" i="12"/>
  <c r="E249" i="12"/>
  <c r="E267" i="12"/>
  <c r="I258" i="12"/>
  <c r="E253" i="12"/>
  <c r="J233" i="12"/>
  <c r="E233" i="12" s="1"/>
  <c r="E61" i="12"/>
  <c r="E67" i="12"/>
  <c r="J234" i="12"/>
  <c r="E234" i="12" s="1"/>
  <c r="E62" i="12"/>
  <c r="I201" i="12"/>
  <c r="E104" i="12"/>
  <c r="E100" i="12" s="1"/>
  <c r="J100" i="12"/>
  <c r="J244" i="12"/>
  <c r="E255" i="12"/>
  <c r="J262" i="12"/>
  <c r="E262" i="12" s="1"/>
  <c r="I244" i="12"/>
  <c r="J164" i="12"/>
  <c r="J263" i="12"/>
  <c r="E263" i="12" s="1"/>
  <c r="J161" i="12"/>
  <c r="E161" i="12" s="1"/>
  <c r="J77" i="12"/>
  <c r="E84" i="12"/>
  <c r="E77" i="12" s="1"/>
  <c r="J158" i="12"/>
  <c r="E158" i="12" s="1"/>
  <c r="J74" i="12"/>
  <c r="J260" i="12"/>
  <c r="E260" i="12" s="1"/>
  <c r="I186" i="12"/>
  <c r="E214" i="12"/>
  <c r="E206" i="12"/>
  <c r="E191" i="12"/>
  <c r="I156" i="12"/>
  <c r="E252" i="12"/>
  <c r="J86" i="12"/>
  <c r="E256" i="12"/>
  <c r="J160" i="12"/>
  <c r="E160" i="12" s="1"/>
  <c r="I9" i="12"/>
  <c r="J259" i="12"/>
  <c r="J157" i="12"/>
  <c r="J79" i="12"/>
  <c r="J73" i="12"/>
  <c r="E266" i="12"/>
  <c r="J128" i="12"/>
  <c r="J231" i="12"/>
  <c r="J237" i="12"/>
  <c r="E238" i="12"/>
  <c r="E237" i="12" s="1"/>
  <c r="E220" i="12"/>
  <c r="E97" i="12"/>
  <c r="E93" i="12" s="1"/>
  <c r="E189" i="12"/>
  <c r="E204" i="12"/>
  <c r="J142" i="12"/>
  <c r="J159" i="12"/>
  <c r="J16" i="12"/>
  <c r="J269" i="12"/>
  <c r="E269" i="12" s="1"/>
  <c r="E90" i="12"/>
  <c r="I72" i="12"/>
  <c r="J271" i="12"/>
  <c r="E271" i="12" s="1"/>
  <c r="E92" i="12"/>
  <c r="E78" i="12" s="1"/>
  <c r="J37" i="12"/>
  <c r="I251" i="12"/>
  <c r="E217" i="12" l="1"/>
  <c r="E10" i="12"/>
  <c r="J172" i="12"/>
  <c r="E11" i="12"/>
  <c r="E66" i="12"/>
  <c r="E74" i="12"/>
  <c r="E76" i="12"/>
  <c r="E79" i="12"/>
  <c r="E37" i="12"/>
  <c r="E16" i="12"/>
  <c r="J177" i="12"/>
  <c r="E177" i="12" s="1"/>
  <c r="E70" i="12"/>
  <c r="E15" i="12"/>
  <c r="I172" i="12"/>
  <c r="I171" i="12" s="1"/>
  <c r="J174" i="12"/>
  <c r="E174" i="12" s="1"/>
  <c r="E164" i="12"/>
  <c r="J230" i="12"/>
  <c r="J72" i="12"/>
  <c r="E72" i="12" s="1"/>
  <c r="E86" i="12"/>
  <c r="E245" i="12"/>
  <c r="E244" i="12" s="1"/>
  <c r="E58" i="12"/>
  <c r="E231" i="12"/>
  <c r="E230" i="12" s="1"/>
  <c r="E213" i="12"/>
  <c r="E209" i="12" s="1"/>
  <c r="E186" i="12"/>
  <c r="J156" i="12"/>
  <c r="J258" i="12"/>
  <c r="E259" i="12"/>
  <c r="E258" i="12" s="1"/>
  <c r="J176" i="12"/>
  <c r="J201" i="12"/>
  <c r="E202" i="12"/>
  <c r="E201" i="12" s="1"/>
  <c r="E157" i="12"/>
  <c r="E159" i="12"/>
  <c r="E251" i="12"/>
  <c r="J265" i="12"/>
  <c r="E265" i="12" s="1"/>
  <c r="J251" i="12"/>
  <c r="E216" i="12"/>
  <c r="J9" i="12"/>
  <c r="E9" i="12" s="1"/>
  <c r="J186" i="12"/>
  <c r="H171" i="12"/>
  <c r="E65" i="12" l="1"/>
  <c r="J173" i="12"/>
  <c r="E173" i="12" s="1"/>
  <c r="J175" i="12"/>
  <c r="E175" i="12" s="1"/>
  <c r="E68" i="12"/>
  <c r="E69" i="12"/>
  <c r="E156" i="12"/>
  <c r="E176" i="12"/>
  <c r="E172" i="12"/>
  <c r="E171" i="12" l="1"/>
  <c r="J171" i="12"/>
</calcChain>
</file>

<file path=xl/sharedStrings.xml><?xml version="1.0" encoding="utf-8"?>
<sst xmlns="http://schemas.openxmlformats.org/spreadsheetml/2006/main" count="415" uniqueCount="150">
  <si>
    <t>Распределение финансовых ресурсов муниципальной программы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</si>
  <si>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</si>
  <si>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</si>
  <si>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Ответственный исполнитель/соисполнитель</t>
  </si>
  <si>
    <t>Источники финансирования</t>
  </si>
  <si>
    <t>всего</t>
  </si>
  <si>
    <t>в том числе</t>
  </si>
  <si>
    <t>Финансовые затраты на реализацию (тыс.рублей)</t>
  </si>
  <si>
    <t>1.1.</t>
  </si>
  <si>
    <t>федеральный бюджет</t>
  </si>
  <si>
    <t>бюджет автономного округа</t>
  </si>
  <si>
    <t>местный бюджет</t>
  </si>
  <si>
    <t>средства по Соглашениям по передаче полномочий</t>
  </si>
  <si>
    <t>средства поселений</t>
  </si>
  <si>
    <t>иные источники</t>
  </si>
  <si>
    <t>Итого по подпрограмме II</t>
  </si>
  <si>
    <t>Подпрограмма II "Развитие муниципальной службы в муниципальном образовании Нефтеюганский район"</t>
  </si>
  <si>
    <t>Всего по муниципальной программе</t>
  </si>
  <si>
    <t>в том числе: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</si>
  <si>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</si>
  <si>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</si>
  <si>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</si>
  <si>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</si>
  <si>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</si>
  <si>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</si>
  <si>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</si>
  <si>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</si>
  <si>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 xml:space="preserve">Задача 2  «Создание условий для рационального использования земель в границах муниципального образования Нефтеюганский район»           </t>
  </si>
  <si>
    <t>Оценка и формирование земельных участков</t>
  </si>
  <si>
    <t xml:space="preserve">Задача 3 «Повышение качества и доступности предоставления населению и организациям государственных услуг по государственной регистрации актов гражданского состояния»         </t>
  </si>
  <si>
    <t>Исполнение отдельных государственных полномочий по государственной регистрации актов гражданского состояния</t>
  </si>
  <si>
    <t>Цель 2 «Повышение эффективности муниципальной службы в муниципальном образовании Нефтеюганский район»</t>
  </si>
  <si>
    <t>Подпрограмма II. «Развитие муниципальной службы в муниципальном образовании Нефтеюганский район»</t>
  </si>
  <si>
    <t>Курсы повышения квалификации</t>
  </si>
  <si>
    <t>«Проведение мониторинга о ходе реализации мероприятий в органах местного самоуправления Нефтеюганского района по противодействию коррупции, подготовка и размещение информации о деятельности органов местного самоуправления Нефтеюганского района в местных печатных и электронных СМИ»</t>
  </si>
  <si>
    <t xml:space="preserve">Информационное сообщение на радио о деятельности органов местного самоуправления Нефтеюганского района </t>
  </si>
  <si>
    <t>Вознаграждение победителей по итогам конкурса "Лучший муниципальный служащий муниципального образования Нефтеюганский район"</t>
  </si>
  <si>
    <t>Управление  отчетности и программно-целевого планирования администрации Нефтеюганского района/Управление муниципальной службы, кадров и наград администрации Нефтеюганского района</t>
  </si>
  <si>
    <t xml:space="preserve"> № </t>
  </si>
  <si>
    <r>
      <t xml:space="preserve">Наименование показателя </t>
    </r>
    <r>
      <rPr>
        <sz val="11"/>
        <color theme="1"/>
        <rFont val="Times New Roman"/>
        <family val="1"/>
        <charset val="204"/>
      </rPr>
      <t>&lt;*&gt;</t>
    </r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</si>
  <si>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</si>
  <si>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</si>
  <si>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Показатели, характеризующие эффективность структурного элемента (основного мероприятия) муниципальной программы</t>
  </si>
  <si>
    <t>2023 г.</t>
  </si>
  <si>
    <t>2024 г.</t>
  </si>
  <si>
    <t>Подпрограмма I "Качественное и эффективное исполнение функций органами местного самоуправления Нефтеюганского района и подведомственными администрации Нефтеюганского района казенными учреждениями"</t>
  </si>
  <si>
    <t xml:space="preserve">Цель 1: Качественное и эффективное исполнение функций органами местного самоуправления Нефтеюганского района и подведомственными администрации Нефтеюганского района казенными учреждениями </t>
  </si>
  <si>
    <t>Задача 1: Создание условий для качественного и эффективного исполнения функций органами местного самоуправления Нефтеюганского района и подведомственными администрации Нефтеюганского района казенными учреждениями</t>
  </si>
  <si>
    <t>Подпрограмма 1: Качественное и эффективное исполнение функций органами местного самоуправления Нефтеюганского района и подведомственными администрации Нефтеюганского района казенными учреждениями</t>
  </si>
  <si>
    <t>Исполнение обеспечения функций органами местного самоуправления Нефтеюганского района и подведомственными администрации Нефтеюганского района казенными учреждениями ежегодно не ниже 95%. 
Определяется отношением фактического исполнения бюджетной сметы (ежемесячного отчета) к запланированному исполнению бюджетной сметы (годовой отчет) по выполнению полномочий и функций органами местного самоуправления Нефтеюганского района и подведомственными администрации Нефтеюганского района казенными учреждениями и умноженного на 100.</t>
  </si>
  <si>
    <t xml:space="preserve">Исполнение обеспечения функций органами местного самоуправления Нефтеюганского района и подведомственными администрации Нефтеюганского района казенными учреждениями ежегодно не ниже 95%. </t>
  </si>
  <si>
    <t>1.2.</t>
  </si>
  <si>
    <t>1.3.</t>
  </si>
  <si>
    <t>2.1.</t>
  </si>
  <si>
    <t>2.2.</t>
  </si>
  <si>
    <t>2.3.</t>
  </si>
  <si>
    <t>3.1.</t>
  </si>
  <si>
    <t>Таблица 3</t>
  </si>
  <si>
    <t>Таблица 8</t>
  </si>
  <si>
    <t>Администрация Нефтеюганского района (управление отчетности и программно-целевого планирования)/Управление муниципальной службы, кадров и наград администрации Нефтеюганского района</t>
  </si>
  <si>
    <t xml:space="preserve">Администрация Нефтеюганского района (управление отчетности и программно-целевого планирования)/Управление муниципальной службы, кадров и наград администрации Нефтеюганского района (Департамент  имущественных отношений Нефтеюганского района) </t>
  </si>
  <si>
    <t>Администрация Нефтеюганского района (управление отчетности и программно-целевого планирования)/Управление муниципальной службы, кадров и наград администрации Нефтеюганского района (Департамент финансов Нефтеюганского района)</t>
  </si>
  <si>
    <t xml:space="preserve">Администрация Нефтеюганского района (управление отчетности и программно-целевого планирования)/Управление муниципальной службы, кадров и наград администрации Нефтеюганского района (Департамент образования и молодежной политики) </t>
  </si>
  <si>
    <t>Администрация Нефтеюганского района (управление отчетности и программно-целевого планирования)/Управление муниципальной службы, кадров и наград администрации Нефтеюганского района (Департамент культуры и спорта  Нефтеюганского района)</t>
  </si>
  <si>
    <t>Администрация Нефтеюганского района (управление отчетности и программно-целевого планирования)/
Управление муниципальной службы, кадров и наград администрации Нефтеюганского района (Департамент строительства и жилищно-коммунального комплекса Нефтеюганского района)</t>
  </si>
  <si>
    <t>Администрация Нефтеюганского района (управление отчетности и программно-целевого планирования)/Управление муниципальной службы, кадров и наград администрации Нефтеюганского района (Дума Нефтеюганского района)</t>
  </si>
  <si>
    <t>Администрация Нефтеюганского района (управление отчетности и программно-целевого планирования)/Управление муниципальной службы, кадров и наград администрации Нефтеюганского района (Администрации городских и сельских поселений)</t>
  </si>
  <si>
    <t>Администрация Нефтеюганского района (управление отчетности и программно-целевого планирования)/ Управление муниципальной службы, кадров и наград администрации Нефтеюганского района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</si>
  <si>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</si>
  <si>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</si>
  <si>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</si>
  <si>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</si>
  <si>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</si>
  <si>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</si>
  <si>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</si>
  <si>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</si>
  <si>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</si>
  <si>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</si>
  <si>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</si>
  <si>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2023 год</t>
  </si>
  <si>
    <t>2024 год</t>
  </si>
  <si>
    <t>Таблица 5</t>
  </si>
  <si>
    <t>Перечень объектов капитального строительства</t>
  </si>
  <si>
    <t>№ п/п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</si>
  <si>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</si>
  <si>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</si>
  <si>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</si>
  <si>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</si>
  <si>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</si>
  <si>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</si>
  <si>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</si>
  <si>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</si>
  <si>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</si>
  <si>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</si>
  <si>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</si>
  <si>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</si>
  <si>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</si>
  <si>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</si>
  <si>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</si>
  <si>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</si>
  <si>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</si>
  <si>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</si>
  <si>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</si>
  <si>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</si>
  <si>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</si>
  <si>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</si>
  <si>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Отдел ЗАГС администрации Нефтеюганского района/ Администрации городских и сельских поселений</t>
  </si>
  <si>
    <t>Ответственный исполнитель Администрация Нефтеюганского района  (управление отчетности и программно-целевого планирования)</t>
  </si>
  <si>
    <t>Администрация Нефтеюганского района (управление отчетности и программно-целевого планирования)/Управление муниципальной службы, кадров и наград администрации Нефтеюганского района, Департамент  имущественных отношений Нефтеюганского района, Департамент финансов Нефтеюганского района, Департамент образования и молодежной политики, Департамент культуры и спорта  Нефтеюганского района, Департамент строительства и жилищно-коммунального комплекса Нефтеюганского района, Дума Нефтеюганского района, Администрации городских и сельских поселений, в том числе</t>
  </si>
  <si>
    <t>2027-2030</t>
  </si>
  <si>
    <t>2025 год</t>
  </si>
  <si>
    <t>Осток стоимости на 01.01.2023</t>
  </si>
  <si>
    <t>реализуемых объектов на 2023 год и плановый период 2024-2025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</si>
  <si>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2025 г.</t>
  </si>
  <si>
    <t>2026 г.</t>
  </si>
  <si>
    <t>Таблица 2</t>
  </si>
  <si>
    <t xml:space="preserve">Администрация Нефтеюганского района (управление отчетности и программно-целевого планирования)
</t>
  </si>
  <si>
    <t xml:space="preserve">Администрация Нефтеюганского района (управление отчетности и программно-целевого планирования)/Дума Нефтеюганского района </t>
  </si>
  <si>
    <t xml:space="preserve">Администрация Нефтеюганского района (управление отчетности и программно-целевого планирования)/Контрольно-счётная палата Нефтеюганского района
</t>
  </si>
  <si>
    <t xml:space="preserve">Администрация Нефтеюганского района/Отдел ЗАГС администрации Нефтеюганского района </t>
  </si>
  <si>
    <r>
      <t xml:space="preserve">Основное мероприятие:
Проведение мониторинга о ходе реализации мероприятий в органах местного самоуправления Нефтеюганского района по противодействию коррупции, подготовка и размещение информации о  деятельности  органов местного  самоуправления Нефтеюганского района в местных  печатных и электронных  СМИ        ( Таблица 1, </t>
    </r>
    <r>
      <rPr>
        <sz val="9"/>
        <rFont val="Times New Roman"/>
        <family val="1"/>
        <charset val="204"/>
      </rPr>
      <t>показатель 2)</t>
    </r>
  </si>
  <si>
    <t>Соисполнитель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Дума Нефтеюганского района</t>
  </si>
  <si>
    <t>Соисполнитель 2
Контрольно-счётная палата Нефтеюганского района</t>
  </si>
  <si>
    <t>Соисполнитель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Администрации городских и сельских поселений</t>
  </si>
  <si>
    <t>Соисполнитель 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Департамент культуры и спорта  Нефтеюганского района</t>
  </si>
  <si>
    <t>Соисполнитель 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Департамент образования и молодежной политики Нефтеюганского района</t>
  </si>
  <si>
    <t>Администрация Нефтеюганского района (управление отчетности и программно-целевого планирования), 
Дума Нефтеюганского района, 
Контрольно-счётная палата Нефтеюганского района,  
в том числе</t>
  </si>
  <si>
    <t>Администрация Нефтеюганского района/Отдел ЗАГС администрации Нефтеюганского района,
Администрации городских и сельских поселений, в том числе</t>
  </si>
  <si>
    <t>Основное мероприятие: Обеспечение качественного и эффективного исполнения функций органами местного самоуправления Нефтеюганского района и подведомственными администрации Нефтеюганского района казенными учреждениями ( Таблица 8, показатель 1)</t>
  </si>
  <si>
    <r>
      <t xml:space="preserve">Основное мероприятие: Осуществление полномочий в сфере государственной регистрации актов гражданского состояния 
( Таблица 8, </t>
    </r>
    <r>
      <rPr>
        <sz val="9"/>
        <rFont val="Times New Roman"/>
        <family val="1"/>
        <charset val="204"/>
      </rPr>
      <t>показатель 3)</t>
    </r>
  </si>
  <si>
    <t>Соисполнитель 6
Департамент строительства и жилищно-коммунального комплекса Нефтеюганского района</t>
  </si>
  <si>
    <t>Соисполнитель 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Департамент финансов Нефтеюганского района</t>
  </si>
  <si>
    <t>Соисполнитель 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Департамент имущественных отношений Нефтеюганского района</t>
  </si>
  <si>
    <t xml:space="preserve">Задача 4 «Повышение профессиональной компетенции муниципальных служащих и лиц, включенных в резерв управленческих кадров муниципального образования»        </t>
  </si>
  <si>
    <t xml:space="preserve">Задача 5 «Обеспечение мер, способствующих повышению результативности и эффективности муниципальной службы в муниципальном образовании Нефтеюганский район, в том числе предупреждение коррупции, выявление и разрешение конфликта интересов»                                           </t>
  </si>
  <si>
    <t xml:space="preserve">Администрация Нефтеюганского района (управление отчетности и программно-целевого планирования)/Комитет по земельным ресурсам администрации Нефтеюганского района </t>
  </si>
  <si>
    <t xml:space="preserve">Основное мероприятие:
Проведение работ по формированию и оценке земельных участков в целях эффективного управления земельными ресурсами  ( Таблица 8, показатель 2)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</si>
  <si>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Исполнение плана мероприятий направленного на эффективное использование земельными ресурсами  на уровне 100%.</t>
  </si>
  <si>
    <t>Уровень удовлетворенности населения услугами в сфере государственной регистрации актов гражданского состояния (процент числа опрошенных),%</t>
  </si>
  <si>
    <t>Совершенствование механизмов кадровой и антикоррупционной работы</t>
  </si>
  <si>
    <r>
      <t>Основное мероприятие:
Повышение квалификации, формирование резервов управленческих кадров муниципального образования ( Таблица 1, по</t>
    </r>
    <r>
      <rPr>
        <sz val="9"/>
        <rFont val="Times New Roman"/>
        <family val="1"/>
        <charset val="204"/>
      </rPr>
      <t>казатель 1)</t>
    </r>
  </si>
  <si>
    <t xml:space="preserve">Основное мероприятие: Проведение конкурса среди муниципальных служащих «Лучший муниципальный служащий муниципального образования Нефтеюганский район» </t>
  </si>
  <si>
    <t>Основное мероприятие: Совершенствование механизмов кадровой и антикоррупционной работы ( Таблица 1 показатель 2)</t>
  </si>
  <si>
    <t xml:space="preserve">Порядок предоставления субвенций из бюджета Ханты-Мансийского автономного округа - Югры местным бюджетам на осуществление отдельных государственных полномочий Российской Федерации на государственную регистрацию актов гражданского состояния (приложение 1 к постановлению Правительства Ханты-Мансийского автономного округа - Югры от 20 декабря 2021 года N 574-п "О мерах по реализации государственной программы Ханты-Мансийского автономного округа - Югры "Развитие государственной гражданской и муниципальной службы")
</t>
  </si>
  <si>
    <t xml:space="preserve">Основное мероприятие "Обеспечение качественного и эффективного исполнения функций органами местного самоуправления Нефтеюганского района и подведомственными администрации Нефтеюганского района казенными учреждениями" </t>
  </si>
  <si>
    <t>Основное мероприятие "Проведение работ по формированию и оценке земельных участков в целях эффективного управления земельными ресурсами"</t>
  </si>
  <si>
    <t>Основное мероприятие "Осуществление полномочий в сфере государственной регистрации актов гражданского состояния"</t>
  </si>
  <si>
    <t>Основное мероприятие «Повышение квалификации, формирование резервов управленческих кадров муниципального образования»</t>
  </si>
  <si>
    <t>Основное мероприятие "Проведение конкурса среди муниципальных служащих «Лучший муниципальный служащий муниципального образования Нефтеюганский район"</t>
  </si>
  <si>
    <t xml:space="preserve">Основное мероприятие "Совершенствование механизмов кадровой и антикоррупционной работы"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</si>
</sst>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-;\-* #,##0.00_-;_-* &quot;-&quot;??_-;_-@_-"/>
    <numFmt numFmtId="165" formatCode="_-* #,##0.00000_-;\-* #,##0.00000_-;_-* &quot;-&quot;??_-;_-@_-"/>
    <numFmt numFmtId="166" formatCode="_-* #,##0.00_р_._-;\-* #,##0.00_р_._-;_-* &quot;-&quot;??_р_._-;_-@_-"/>
    <numFmt numFmtId="167" formatCode="#,##0.0"/>
    <numFmt numFmtId="168" formatCode="_-* #,##0.00000\ _₽_-;\-* #,##0.00000\ _₽_-;_-* &quot;-&quot;?????\ _₽_-;_-@_-"/>
    <numFmt numFmtId="169" formatCode="#,##0.00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6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/>
  </cellStyleXfs>
  <cellXfs count="18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Fill="1"/>
    <xf numFmtId="0" fontId="5" fillId="0" borderId="0" xfId="0" applyFont="1"/>
    <xf numFmtId="165" fontId="2" fillId="0" borderId="1" xfId="1" applyNumberFormat="1" applyFont="1" applyFill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4" fillId="0" borderId="0" xfId="0" applyFont="1"/>
    <xf numFmtId="0" fontId="8" fillId="0" borderId="0" xfId="0" applyFont="1" applyAlignment="1"/>
    <xf numFmtId="0" fontId="0" fillId="0" borderId="0" xfId="0" applyAlignment="1">
      <alignment horizontal="right"/>
    </xf>
    <xf numFmtId="0" fontId="7" fillId="0" borderId="0" xfId="0" applyFont="1"/>
    <xf numFmtId="2" fontId="7" fillId="0" borderId="1" xfId="0" applyNumberFormat="1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1" fontId="16" fillId="0" borderId="0" xfId="0" applyNumberFormat="1" applyFont="1"/>
    <xf numFmtId="0" fontId="7" fillId="0" borderId="2" xfId="0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167" fontId="7" fillId="0" borderId="2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167" fontId="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8" fillId="0" borderId="0" xfId="0" applyFont="1"/>
    <xf numFmtId="0" fontId="19" fillId="0" borderId="0" xfId="0" applyFont="1"/>
    <xf numFmtId="0" fontId="7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left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168" fontId="2" fillId="0" borderId="0" xfId="0" applyNumberFormat="1" applyFont="1"/>
    <xf numFmtId="165" fontId="5" fillId="0" borderId="1" xfId="1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wrapText="1"/>
    </xf>
    <xf numFmtId="168" fontId="5" fillId="0" borderId="1" xfId="0" applyNumberFormat="1" applyFont="1" applyFill="1" applyBorder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5" fillId="0" borderId="1" xfId="0" applyFont="1" applyFill="1" applyBorder="1"/>
    <xf numFmtId="0" fontId="2" fillId="0" borderId="1" xfId="0" applyFont="1" applyFill="1" applyBorder="1"/>
    <xf numFmtId="0" fontId="2" fillId="0" borderId="1" xfId="0" applyFont="1" applyFill="1" applyBorder="1" applyAlignment="1">
      <alignment wrapText="1"/>
    </xf>
    <xf numFmtId="2" fontId="2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165" fontId="5" fillId="0" borderId="1" xfId="1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/>
    <xf numFmtId="168" fontId="2" fillId="0" borderId="0" xfId="0" applyNumberFormat="1" applyFont="1" applyFill="1"/>
    <xf numFmtId="0" fontId="5" fillId="0" borderId="2" xfId="0" applyFont="1" applyFill="1" applyBorder="1"/>
    <xf numFmtId="0" fontId="2" fillId="2" borderId="0" xfId="0" applyFont="1" applyFill="1"/>
    <xf numFmtId="0" fontId="5" fillId="3" borderId="1" xfId="0" applyFont="1" applyFill="1" applyBorder="1"/>
    <xf numFmtId="165" fontId="5" fillId="3" borderId="1" xfId="1" applyNumberFormat="1" applyFont="1" applyFill="1" applyBorder="1" applyAlignment="1">
      <alignment horizontal="center" vertical="center"/>
    </xf>
    <xf numFmtId="0" fontId="2" fillId="3" borderId="1" xfId="0" applyFont="1" applyFill="1" applyBorder="1"/>
    <xf numFmtId="165" fontId="2" fillId="3" borderId="1" xfId="1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wrapText="1"/>
    </xf>
    <xf numFmtId="165" fontId="4" fillId="3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2" fillId="2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5" fillId="0" borderId="0" xfId="0" applyNumberFormat="1" applyFont="1" applyFill="1" applyBorder="1" applyAlignment="1">
      <alignment horizontal="center"/>
    </xf>
    <xf numFmtId="165" fontId="5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169" fontId="5" fillId="0" borderId="0" xfId="1" applyNumberFormat="1" applyFont="1" applyFill="1" applyBorder="1" applyAlignment="1">
      <alignment horizontal="center" vertical="center"/>
    </xf>
    <xf numFmtId="165" fontId="6" fillId="0" borderId="0" xfId="1" applyNumberFormat="1" applyFont="1" applyFill="1" applyBorder="1" applyAlignment="1">
      <alignment horizontal="center" vertical="center" wrapText="1"/>
    </xf>
    <xf numFmtId="165" fontId="5" fillId="0" borderId="0" xfId="1" applyNumberFormat="1" applyFont="1" applyFill="1" applyBorder="1" applyAlignment="1">
      <alignment horizontal="center" vertical="center" wrapText="1"/>
    </xf>
    <xf numFmtId="168" fontId="5" fillId="0" borderId="1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168" fontId="5" fillId="2" borderId="1" xfId="0" applyNumberFormat="1" applyFont="1" applyFill="1" applyBorder="1" applyAlignment="1">
      <alignment horizontal="center"/>
    </xf>
    <xf numFmtId="165" fontId="5" fillId="2" borderId="1" xfId="1" applyNumberFormat="1" applyFont="1" applyFill="1" applyBorder="1" applyAlignment="1">
      <alignment horizontal="center" vertical="center"/>
    </xf>
    <xf numFmtId="165" fontId="2" fillId="2" borderId="1" xfId="1" applyNumberFormat="1" applyFont="1" applyFill="1" applyBorder="1" applyAlignment="1">
      <alignment horizontal="center" vertical="center"/>
    </xf>
    <xf numFmtId="165" fontId="6" fillId="2" borderId="1" xfId="1" applyNumberFormat="1" applyFont="1" applyFill="1" applyBorder="1" applyAlignment="1">
      <alignment horizontal="center" vertical="center" wrapText="1"/>
    </xf>
    <xf numFmtId="165" fontId="6" fillId="2" borderId="2" xfId="1" applyNumberFormat="1" applyFont="1" applyFill="1" applyBorder="1" applyAlignment="1">
      <alignment horizontal="center" vertical="center" wrapText="1"/>
    </xf>
    <xf numFmtId="165" fontId="5" fillId="2" borderId="1" xfId="1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/>
    <xf numFmtId="168" fontId="2" fillId="2" borderId="0" xfId="0" applyNumberFormat="1" applyFont="1" applyFill="1"/>
    <xf numFmtId="0" fontId="5" fillId="2" borderId="1" xfId="0" applyFont="1" applyFill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168" fontId="2" fillId="2" borderId="1" xfId="1" applyNumberFormat="1" applyFont="1" applyFill="1" applyBorder="1" applyAlignment="1">
      <alignment horizontal="center" vertical="center"/>
    </xf>
    <xf numFmtId="0" fontId="8" fillId="2" borderId="1" xfId="0" applyFont="1" applyFill="1" applyBorder="1"/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center" wrapText="1"/>
    </xf>
    <xf numFmtId="165" fontId="2" fillId="4" borderId="1" xfId="1" applyNumberFormat="1" applyFont="1" applyFill="1" applyBorder="1" applyAlignment="1">
      <alignment horizontal="center" vertical="center"/>
    </xf>
    <xf numFmtId="165" fontId="5" fillId="4" borderId="1" xfId="1" applyNumberFormat="1" applyFont="1" applyFill="1" applyBorder="1" applyAlignment="1">
      <alignment horizontal="center" vertical="center"/>
    </xf>
    <xf numFmtId="164" fontId="5" fillId="2" borderId="1" xfId="1" applyNumberFormat="1" applyFont="1" applyFill="1" applyBorder="1" applyAlignment="1">
      <alignment horizontal="center" vertical="center"/>
    </xf>
    <xf numFmtId="168" fontId="5" fillId="2" borderId="1" xfId="0" applyNumberFormat="1" applyFont="1" applyFill="1" applyBorder="1" applyAlignment="1"/>
    <xf numFmtId="0" fontId="11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9" fontId="8" fillId="2" borderId="1" xfId="0" applyNumberFormat="1" applyFont="1" applyFill="1" applyBorder="1" applyAlignment="1">
      <alignment horizontal="center" vertical="center" wrapText="1"/>
    </xf>
    <xf numFmtId="9" fontId="8" fillId="2" borderId="6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2" borderId="6" xfId="0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165" fontId="5" fillId="2" borderId="0" xfId="1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/>
    </xf>
    <xf numFmtId="49" fontId="4" fillId="0" borderId="2" xfId="2" applyNumberFormat="1" applyFont="1" applyFill="1" applyBorder="1" applyAlignment="1">
      <alignment horizontal="left" vertical="center" wrapText="1"/>
    </xf>
    <xf numFmtId="49" fontId="4" fillId="0" borderId="3" xfId="2" applyNumberFormat="1" applyFont="1" applyFill="1" applyBorder="1" applyAlignment="1">
      <alignment horizontal="left" vertical="center" wrapText="1"/>
    </xf>
    <xf numFmtId="49" fontId="4" fillId="0" borderId="4" xfId="2" applyNumberFormat="1" applyFont="1" applyFill="1" applyBorder="1" applyAlignment="1">
      <alignment horizontal="left" vertical="center" wrapText="1"/>
    </xf>
    <xf numFmtId="49" fontId="7" fillId="0" borderId="2" xfId="2" applyNumberFormat="1" applyFont="1" applyFill="1" applyBorder="1" applyAlignment="1">
      <alignment horizontal="center" vertical="center" wrapText="1"/>
    </xf>
    <xf numFmtId="49" fontId="7" fillId="0" borderId="3" xfId="2" applyNumberFormat="1" applyFont="1" applyFill="1" applyBorder="1" applyAlignment="1">
      <alignment horizontal="center" vertical="center" wrapText="1"/>
    </xf>
    <xf numFmtId="49" fontId="7" fillId="0" borderId="4" xfId="2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/>
    </xf>
    <xf numFmtId="0" fontId="5" fillId="3" borderId="12" xfId="0" applyFont="1" applyFill="1" applyBorder="1" applyAlignment="1">
      <alignment horizontal="center"/>
    </xf>
    <xf numFmtId="0" fontId="20" fillId="3" borderId="0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/>
    </xf>
    <xf numFmtId="49" fontId="4" fillId="3" borderId="1" xfId="2" applyNumberFormat="1" applyFont="1" applyFill="1" applyBorder="1" applyAlignment="1">
      <alignment horizontal="left" vertical="center" wrapText="1"/>
    </xf>
    <xf numFmtId="165" fontId="20" fillId="2" borderId="9" xfId="1" applyNumberFormat="1" applyFont="1" applyFill="1" applyBorder="1" applyAlignment="1">
      <alignment horizontal="left" vertical="top" wrapText="1"/>
    </xf>
    <xf numFmtId="165" fontId="20" fillId="2" borderId="0" xfId="1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/>
    </xf>
    <xf numFmtId="49" fontId="4" fillId="2" borderId="1" xfId="2" applyNumberFormat="1" applyFont="1" applyFill="1" applyBorder="1" applyAlignment="1">
      <alignment horizontal="left" vertical="center" wrapText="1"/>
    </xf>
    <xf numFmtId="166" fontId="4" fillId="2" borderId="1" xfId="2" applyNumberFormat="1" applyFont="1" applyFill="1" applyBorder="1" applyAlignment="1">
      <alignment horizontal="left" vertical="center" wrapText="1"/>
    </xf>
    <xf numFmtId="49" fontId="4" fillId="0" borderId="2" xfId="2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166" fontId="4" fillId="0" borderId="1" xfId="2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1" fillId="2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right"/>
    </xf>
    <xf numFmtId="0" fontId="15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6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13"/>
  <sheetViews>
    <sheetView tabSelected="1" topLeftCell="A243" zoomScaleNormal="100" workbookViewId="0">
      <selection activeCell="G223" sqref="G223"/>
    </sheetView>
  </sheetViews>
  <sheetFormatPr defaultRowHeight="12" x14ac:dyDescent="0.2"/>
  <cols>
    <col min="1" max="1" width="15.140625" style="1" customWidth="1"/>
    <col min="2" max="2" width="46.85546875" style="1" customWidth="1"/>
    <col min="3" max="3" width="36.140625" style="1" customWidth="1"/>
    <col min="4" max="4" width="31.7109375" style="4" customWidth="1"/>
    <col min="5" max="5" width="18.85546875" style="4" customWidth="1"/>
    <col min="6" max="6" width="21.28515625" style="50" customWidth="1"/>
    <col min="7" max="7" width="21.5703125" style="50" customWidth="1"/>
    <col min="8" max="10" width="19.42578125" style="50" customWidth="1"/>
    <col min="11" max="11" width="19.42578125" style="4" customWidth="1"/>
    <col min="12" max="12" width="19.28515625" style="1" customWidth="1"/>
    <col min="13" max="14" width="9.140625" style="1"/>
    <col min="15" max="15" width="15.140625" style="1" customWidth="1"/>
    <col min="16" max="16" width="16.7109375" style="1" customWidth="1"/>
    <col min="17" max="16384" width="9.140625" style="1"/>
  </cols>
  <sheetData>
    <row r="1" spans="1:12" x14ac:dyDescent="0.2">
      <c r="A1" s="50"/>
      <c r="B1" s="50"/>
      <c r="C1" s="50"/>
      <c r="D1" s="50"/>
      <c r="E1" s="50"/>
      <c r="H1" s="58" t="s">
        <v>115</v>
      </c>
      <c r="I1" s="58"/>
      <c r="J1" s="58"/>
      <c r="K1" s="59"/>
    </row>
    <row r="2" spans="1:12" ht="16.5" x14ac:dyDescent="0.25">
      <c r="A2" s="148" t="s">
        <v>0</v>
      </c>
      <c r="B2" s="148"/>
      <c r="C2" s="148"/>
      <c r="D2" s="148"/>
      <c r="E2" s="148"/>
      <c r="F2" s="148"/>
      <c r="G2" s="148"/>
      <c r="H2" s="148"/>
      <c r="I2" s="60"/>
      <c r="J2" s="60"/>
      <c r="K2" s="61"/>
    </row>
    <row r="3" spans="1:12" x14ac:dyDescent="0.2">
      <c r="A3" s="50"/>
      <c r="B3" s="50"/>
      <c r="C3" s="50"/>
      <c r="D3" s="50"/>
      <c r="E3" s="50"/>
    </row>
    <row r="4" spans="1:12" x14ac:dyDescent="0.2">
      <c r="A4" s="149" t="s">
        <v>1</v>
      </c>
      <c r="B4" s="149" t="s">
        <v>2</v>
      </c>
      <c r="C4" s="149" t="s">
        <v>3</v>
      </c>
      <c r="D4" s="149" t="s">
        <v>4</v>
      </c>
      <c r="E4" s="150" t="s">
        <v>7</v>
      </c>
      <c r="F4" s="150"/>
      <c r="G4" s="150"/>
      <c r="H4" s="150"/>
      <c r="I4" s="150"/>
      <c r="J4" s="150"/>
      <c r="K4" s="62"/>
    </row>
    <row r="5" spans="1:12" x14ac:dyDescent="0.2">
      <c r="A5" s="149"/>
      <c r="B5" s="149"/>
      <c r="C5" s="149"/>
      <c r="D5" s="149"/>
      <c r="E5" s="150" t="s">
        <v>5</v>
      </c>
      <c r="F5" s="151"/>
      <c r="G5" s="151"/>
      <c r="H5" s="151"/>
      <c r="I5" s="151"/>
      <c r="J5" s="151"/>
      <c r="K5" s="62"/>
    </row>
    <row r="6" spans="1:12" s="2" customFormat="1" x14ac:dyDescent="0.25">
      <c r="A6" s="149"/>
      <c r="B6" s="149"/>
      <c r="C6" s="149"/>
      <c r="D6" s="149"/>
      <c r="E6" s="150"/>
      <c r="F6" s="71">
        <v>2023</v>
      </c>
      <c r="G6" s="71">
        <v>2024</v>
      </c>
      <c r="H6" s="71">
        <v>2025</v>
      </c>
      <c r="I6" s="71">
        <v>2026</v>
      </c>
      <c r="J6" s="71" t="s">
        <v>109</v>
      </c>
      <c r="K6" s="63"/>
    </row>
    <row r="7" spans="1:12" s="3" customFormat="1" x14ac:dyDescent="0.2">
      <c r="A7" s="57">
        <v>1</v>
      </c>
      <c r="B7" s="57">
        <v>2</v>
      </c>
      <c r="C7" s="57">
        <v>3</v>
      </c>
      <c r="D7" s="57">
        <v>4</v>
      </c>
      <c r="E7" s="57">
        <v>5</v>
      </c>
      <c r="F7" s="72">
        <v>6</v>
      </c>
      <c r="G7" s="72">
        <v>7</v>
      </c>
      <c r="H7" s="72">
        <v>8</v>
      </c>
      <c r="I7" s="72">
        <v>9</v>
      </c>
      <c r="J7" s="72">
        <v>10</v>
      </c>
      <c r="K7" s="62"/>
    </row>
    <row r="8" spans="1:12" x14ac:dyDescent="0.2">
      <c r="A8" s="140" t="s">
        <v>45</v>
      </c>
      <c r="B8" s="141"/>
      <c r="C8" s="141"/>
      <c r="D8" s="141"/>
      <c r="E8" s="141"/>
      <c r="F8" s="141"/>
      <c r="G8" s="141"/>
      <c r="H8" s="141"/>
      <c r="I8" s="141"/>
      <c r="J8" s="141"/>
      <c r="K8" s="62"/>
    </row>
    <row r="9" spans="1:12" ht="15" customHeight="1" x14ac:dyDescent="0.2">
      <c r="A9" s="142" t="s">
        <v>8</v>
      </c>
      <c r="B9" s="160" t="s">
        <v>128</v>
      </c>
      <c r="C9" s="152" t="s">
        <v>126</v>
      </c>
      <c r="D9" s="35" t="s">
        <v>5</v>
      </c>
      <c r="E9" s="36">
        <f>SUM(F9:J9)</f>
        <v>3600317.0324999997</v>
      </c>
      <c r="F9" s="73">
        <f>SUM(F10:F15)</f>
        <v>567976.02163999993</v>
      </c>
      <c r="G9" s="73">
        <f t="shared" ref="G9:J9" si="0">SUM(G10:G15)</f>
        <v>433191.57298</v>
      </c>
      <c r="H9" s="73">
        <f t="shared" si="0"/>
        <v>433191.57298</v>
      </c>
      <c r="I9" s="73">
        <f t="shared" si="0"/>
        <v>433191.57298</v>
      </c>
      <c r="J9" s="73">
        <f t="shared" si="0"/>
        <v>1732766.29192</v>
      </c>
      <c r="K9" s="64"/>
    </row>
    <row r="10" spans="1:12" x14ac:dyDescent="0.2">
      <c r="A10" s="143"/>
      <c r="B10" s="161"/>
      <c r="C10" s="153"/>
      <c r="D10" s="35" t="s">
        <v>9</v>
      </c>
      <c r="E10" s="36">
        <f t="shared" ref="E10:E15" si="1">SUM(F10:J10)</f>
        <v>0</v>
      </c>
      <c r="F10" s="73">
        <f t="shared" ref="F10:G15" si="2">F17+F24+F31</f>
        <v>0</v>
      </c>
      <c r="G10" s="73">
        <f t="shared" si="2"/>
        <v>0</v>
      </c>
      <c r="H10" s="73">
        <f t="shared" ref="H10:J10" si="3">H17+H24+H31</f>
        <v>0</v>
      </c>
      <c r="I10" s="73">
        <f t="shared" si="3"/>
        <v>0</v>
      </c>
      <c r="J10" s="73">
        <f t="shared" si="3"/>
        <v>0</v>
      </c>
      <c r="K10" s="64"/>
    </row>
    <row r="11" spans="1:12" x14ac:dyDescent="0.2">
      <c r="A11" s="143"/>
      <c r="B11" s="161"/>
      <c r="C11" s="153"/>
      <c r="D11" s="35" t="s">
        <v>10</v>
      </c>
      <c r="E11" s="36">
        <f t="shared" si="1"/>
        <v>0</v>
      </c>
      <c r="F11" s="73">
        <f t="shared" si="2"/>
        <v>0</v>
      </c>
      <c r="G11" s="73">
        <f t="shared" si="2"/>
        <v>0</v>
      </c>
      <c r="H11" s="73">
        <f t="shared" ref="H11:J11" si="4">H18+H25+H32</f>
        <v>0</v>
      </c>
      <c r="I11" s="73">
        <f t="shared" si="4"/>
        <v>0</v>
      </c>
      <c r="J11" s="73">
        <f t="shared" si="4"/>
        <v>0</v>
      </c>
      <c r="K11" s="64"/>
    </row>
    <row r="12" spans="1:12" x14ac:dyDescent="0.2">
      <c r="A12" s="143"/>
      <c r="B12" s="161"/>
      <c r="C12" s="153"/>
      <c r="D12" s="35" t="s">
        <v>11</v>
      </c>
      <c r="E12" s="36">
        <f t="shared" si="1"/>
        <v>3484782.4838399999</v>
      </c>
      <c r="F12" s="73">
        <f t="shared" si="2"/>
        <v>452441.47297999996</v>
      </c>
      <c r="G12" s="73">
        <f t="shared" si="2"/>
        <v>433191.57298</v>
      </c>
      <c r="H12" s="73">
        <f t="shared" ref="H12:J12" si="5">H19+H26+H33</f>
        <v>433191.57298</v>
      </c>
      <c r="I12" s="73">
        <f t="shared" si="5"/>
        <v>433191.57298</v>
      </c>
      <c r="J12" s="73">
        <f t="shared" si="5"/>
        <v>1732766.29192</v>
      </c>
      <c r="K12" s="64"/>
    </row>
    <row r="13" spans="1:12" ht="24" x14ac:dyDescent="0.2">
      <c r="A13" s="143"/>
      <c r="B13" s="161"/>
      <c r="C13" s="153"/>
      <c r="D13" s="35" t="s">
        <v>12</v>
      </c>
      <c r="E13" s="36">
        <f t="shared" si="1"/>
        <v>0</v>
      </c>
      <c r="F13" s="73">
        <f t="shared" si="2"/>
        <v>0</v>
      </c>
      <c r="G13" s="73">
        <f t="shared" si="2"/>
        <v>0</v>
      </c>
      <c r="H13" s="73">
        <f>H20+H27+H34</f>
        <v>0</v>
      </c>
      <c r="I13" s="73">
        <f>I20+I27+I34</f>
        <v>0</v>
      </c>
      <c r="J13" s="73">
        <f t="shared" ref="J13" si="6">J20+J27+J34</f>
        <v>0</v>
      </c>
      <c r="K13" s="64"/>
    </row>
    <row r="14" spans="1:12" x14ac:dyDescent="0.2">
      <c r="A14" s="143"/>
      <c r="B14" s="161"/>
      <c r="C14" s="153"/>
      <c r="D14" s="35" t="s">
        <v>13</v>
      </c>
      <c r="E14" s="36">
        <f t="shared" si="1"/>
        <v>0</v>
      </c>
      <c r="F14" s="73">
        <f t="shared" si="2"/>
        <v>0</v>
      </c>
      <c r="G14" s="73">
        <f t="shared" si="2"/>
        <v>0</v>
      </c>
      <c r="H14" s="73">
        <f t="shared" ref="H14:J14" si="7">H21+H28+H35</f>
        <v>0</v>
      </c>
      <c r="I14" s="73">
        <f t="shared" si="7"/>
        <v>0</v>
      </c>
      <c r="J14" s="73">
        <f t="shared" si="7"/>
        <v>0</v>
      </c>
      <c r="K14" s="64"/>
    </row>
    <row r="15" spans="1:12" x14ac:dyDescent="0.2">
      <c r="A15" s="143"/>
      <c r="B15" s="161"/>
      <c r="C15" s="154"/>
      <c r="D15" s="35" t="s">
        <v>14</v>
      </c>
      <c r="E15" s="36">
        <f t="shared" si="1"/>
        <v>115534.54866</v>
      </c>
      <c r="F15" s="94">
        <f t="shared" si="2"/>
        <v>115534.54866</v>
      </c>
      <c r="G15" s="73">
        <f t="shared" si="2"/>
        <v>0</v>
      </c>
      <c r="H15" s="73">
        <f t="shared" ref="H15:J15" si="8">H22+H29+H36</f>
        <v>0</v>
      </c>
      <c r="I15" s="73">
        <f t="shared" si="8"/>
        <v>0</v>
      </c>
      <c r="J15" s="73">
        <f t="shared" si="8"/>
        <v>0</v>
      </c>
      <c r="K15" s="64"/>
    </row>
    <row r="16" spans="1:12" x14ac:dyDescent="0.2">
      <c r="A16" s="143"/>
      <c r="B16" s="161"/>
      <c r="C16" s="158" t="s">
        <v>116</v>
      </c>
      <c r="D16" s="41" t="s">
        <v>5</v>
      </c>
      <c r="E16" s="34">
        <f>E17+E18+E19+E20+E22</f>
        <v>3453054.6324999998</v>
      </c>
      <c r="F16" s="74">
        <f t="shared" ref="F16:J16" si="9">F17+F18+F19+F20+F22</f>
        <v>549568.22164</v>
      </c>
      <c r="G16" s="74">
        <f t="shared" si="9"/>
        <v>414783.77298000001</v>
      </c>
      <c r="H16" s="74">
        <f t="shared" si="9"/>
        <v>414783.77298000001</v>
      </c>
      <c r="I16" s="74">
        <f t="shared" si="9"/>
        <v>414783.77298000001</v>
      </c>
      <c r="J16" s="74">
        <f t="shared" si="9"/>
        <v>1659135.09192</v>
      </c>
      <c r="K16" s="65"/>
      <c r="L16" s="33"/>
    </row>
    <row r="17" spans="1:11" x14ac:dyDescent="0.2">
      <c r="A17" s="143"/>
      <c r="B17" s="161"/>
      <c r="C17" s="158"/>
      <c r="D17" s="42" t="s">
        <v>9</v>
      </c>
      <c r="E17" s="34">
        <f t="shared" ref="E17:E22" si="10">+F17+G17+H17+I17+J17</f>
        <v>0</v>
      </c>
      <c r="F17" s="75">
        <v>0</v>
      </c>
      <c r="G17" s="75">
        <v>0</v>
      </c>
      <c r="H17" s="75">
        <v>0</v>
      </c>
      <c r="I17" s="75">
        <v>0</v>
      </c>
      <c r="J17" s="75">
        <f>I17*4</f>
        <v>0</v>
      </c>
      <c r="K17" s="66"/>
    </row>
    <row r="18" spans="1:11" x14ac:dyDescent="0.2">
      <c r="A18" s="143"/>
      <c r="B18" s="161"/>
      <c r="C18" s="158"/>
      <c r="D18" s="42" t="s">
        <v>10</v>
      </c>
      <c r="E18" s="34">
        <f t="shared" si="10"/>
        <v>0</v>
      </c>
      <c r="F18" s="75">
        <v>0</v>
      </c>
      <c r="G18" s="75">
        <v>0</v>
      </c>
      <c r="H18" s="75">
        <v>0</v>
      </c>
      <c r="I18" s="75">
        <v>0</v>
      </c>
      <c r="J18" s="75">
        <f>I18*4</f>
        <v>0</v>
      </c>
      <c r="K18" s="66"/>
    </row>
    <row r="19" spans="1:11" x14ac:dyDescent="0.2">
      <c r="A19" s="143"/>
      <c r="B19" s="161"/>
      <c r="C19" s="158"/>
      <c r="D19" s="42" t="s">
        <v>11</v>
      </c>
      <c r="E19" s="74">
        <f t="shared" si="10"/>
        <v>3337520.08384</v>
      </c>
      <c r="F19" s="75">
        <v>434033.67297999997</v>
      </c>
      <c r="G19" s="75">
        <v>414783.77298000001</v>
      </c>
      <c r="H19" s="75">
        <v>414783.77298000001</v>
      </c>
      <c r="I19" s="75">
        <v>414783.77298000001</v>
      </c>
      <c r="J19" s="75">
        <f>I19*4</f>
        <v>1659135.09192</v>
      </c>
      <c r="K19" s="66"/>
    </row>
    <row r="20" spans="1:11" ht="24" x14ac:dyDescent="0.2">
      <c r="A20" s="143"/>
      <c r="B20" s="161"/>
      <c r="C20" s="158"/>
      <c r="D20" s="43" t="s">
        <v>12</v>
      </c>
      <c r="E20" s="74">
        <f t="shared" si="10"/>
        <v>0</v>
      </c>
      <c r="F20" s="75">
        <v>0</v>
      </c>
      <c r="G20" s="75">
        <v>0</v>
      </c>
      <c r="H20" s="75">
        <v>0</v>
      </c>
      <c r="I20" s="75">
        <v>0</v>
      </c>
      <c r="J20" s="75">
        <f>I20*4</f>
        <v>0</v>
      </c>
      <c r="K20" s="66"/>
    </row>
    <row r="21" spans="1:11" x14ac:dyDescent="0.2">
      <c r="A21" s="143"/>
      <c r="B21" s="161"/>
      <c r="C21" s="158"/>
      <c r="D21" s="42" t="s">
        <v>13</v>
      </c>
      <c r="E21" s="74">
        <f t="shared" si="10"/>
        <v>0</v>
      </c>
      <c r="F21" s="75">
        <v>0</v>
      </c>
      <c r="G21" s="75">
        <v>0</v>
      </c>
      <c r="H21" s="75">
        <v>0</v>
      </c>
      <c r="I21" s="75">
        <v>0</v>
      </c>
      <c r="J21" s="75">
        <f>I21*4</f>
        <v>0</v>
      </c>
      <c r="K21" s="66"/>
    </row>
    <row r="22" spans="1:11" x14ac:dyDescent="0.2">
      <c r="A22" s="143"/>
      <c r="B22" s="161"/>
      <c r="C22" s="158"/>
      <c r="D22" s="42" t="s">
        <v>14</v>
      </c>
      <c r="E22" s="74">
        <f t="shared" si="10"/>
        <v>115534.54866</v>
      </c>
      <c r="F22" s="75">
        <f>116314.99866-780.45</f>
        <v>115534.54866</v>
      </c>
      <c r="G22" s="75">
        <v>0</v>
      </c>
      <c r="H22" s="75">
        <v>0</v>
      </c>
      <c r="I22" s="75">
        <v>0</v>
      </c>
      <c r="J22" s="75">
        <f t="shared" ref="J22" si="11">I22*4</f>
        <v>0</v>
      </c>
      <c r="K22" s="66"/>
    </row>
    <row r="23" spans="1:11" x14ac:dyDescent="0.2">
      <c r="A23" s="143"/>
      <c r="B23" s="161"/>
      <c r="C23" s="155" t="s">
        <v>117</v>
      </c>
      <c r="D23" s="41" t="s">
        <v>5</v>
      </c>
      <c r="E23" s="34">
        <f>E24+E25+E26+E27+E29</f>
        <v>72483.257039999997</v>
      </c>
      <c r="F23" s="74">
        <f t="shared" ref="F23:J23" si="12">F24+F25+F26+F27+F29</f>
        <v>9060.4071299999996</v>
      </c>
      <c r="G23" s="74">
        <f t="shared" si="12"/>
        <v>9060.4071299999996</v>
      </c>
      <c r="H23" s="74">
        <f t="shared" si="12"/>
        <v>9060.4071299999996</v>
      </c>
      <c r="I23" s="74">
        <f t="shared" si="12"/>
        <v>9060.4071299999996</v>
      </c>
      <c r="J23" s="74">
        <f t="shared" si="12"/>
        <v>36241.628519999998</v>
      </c>
      <c r="K23" s="65"/>
    </row>
    <row r="24" spans="1:11" x14ac:dyDescent="0.2">
      <c r="A24" s="143"/>
      <c r="B24" s="161"/>
      <c r="C24" s="156"/>
      <c r="D24" s="42" t="s">
        <v>9</v>
      </c>
      <c r="E24" s="34">
        <f>+F24+G24+H24+I24+J24</f>
        <v>0</v>
      </c>
      <c r="F24" s="75">
        <v>0</v>
      </c>
      <c r="G24" s="75">
        <v>0</v>
      </c>
      <c r="H24" s="75">
        <v>0</v>
      </c>
      <c r="I24" s="75">
        <v>0</v>
      </c>
      <c r="J24" s="75">
        <f>I24*4</f>
        <v>0</v>
      </c>
      <c r="K24" s="66"/>
    </row>
    <row r="25" spans="1:11" x14ac:dyDescent="0.2">
      <c r="A25" s="143"/>
      <c r="B25" s="161"/>
      <c r="C25" s="156"/>
      <c r="D25" s="42" t="s">
        <v>10</v>
      </c>
      <c r="E25" s="34">
        <f>+F25+G25+H25+I25+J25</f>
        <v>0</v>
      </c>
      <c r="F25" s="75">
        <v>0</v>
      </c>
      <c r="G25" s="75">
        <v>0</v>
      </c>
      <c r="H25" s="75">
        <v>0</v>
      </c>
      <c r="I25" s="75">
        <v>0</v>
      </c>
      <c r="J25" s="75">
        <f>I25*4</f>
        <v>0</v>
      </c>
      <c r="K25" s="66"/>
    </row>
    <row r="26" spans="1:11" x14ac:dyDescent="0.2">
      <c r="A26" s="143"/>
      <c r="B26" s="161"/>
      <c r="C26" s="156"/>
      <c r="D26" s="42" t="s">
        <v>11</v>
      </c>
      <c r="E26" s="92">
        <f>+F26+G26+H26+I26+J26</f>
        <v>72483.257039999997</v>
      </c>
      <c r="F26" s="91">
        <v>9060.4071299999996</v>
      </c>
      <c r="G26" s="91">
        <v>9060.4071299999996</v>
      </c>
      <c r="H26" s="91">
        <v>9060.4071299999996</v>
      </c>
      <c r="I26" s="91">
        <v>9060.4071299999996</v>
      </c>
      <c r="J26" s="91">
        <f>I26*4</f>
        <v>36241.628519999998</v>
      </c>
      <c r="K26" s="66"/>
    </row>
    <row r="27" spans="1:11" ht="24" x14ac:dyDescent="0.2">
      <c r="A27" s="143"/>
      <c r="B27" s="161"/>
      <c r="C27" s="156"/>
      <c r="D27" s="43" t="s">
        <v>12</v>
      </c>
      <c r="E27" s="34">
        <f t="shared" ref="E27:E29" si="13">+F27+G27+H27+I27+J27</f>
        <v>0</v>
      </c>
      <c r="F27" s="75">
        <v>0</v>
      </c>
      <c r="G27" s="75">
        <v>0</v>
      </c>
      <c r="H27" s="75">
        <v>0</v>
      </c>
      <c r="I27" s="75">
        <v>0</v>
      </c>
      <c r="J27" s="75">
        <f>I27*4</f>
        <v>0</v>
      </c>
      <c r="K27" s="66"/>
    </row>
    <row r="28" spans="1:11" x14ac:dyDescent="0.2">
      <c r="A28" s="143"/>
      <c r="B28" s="161"/>
      <c r="C28" s="156"/>
      <c r="D28" s="42" t="s">
        <v>13</v>
      </c>
      <c r="E28" s="34">
        <f t="shared" si="13"/>
        <v>0</v>
      </c>
      <c r="F28" s="75">
        <v>0</v>
      </c>
      <c r="G28" s="75">
        <v>0</v>
      </c>
      <c r="H28" s="75">
        <v>0</v>
      </c>
      <c r="I28" s="75">
        <v>0</v>
      </c>
      <c r="J28" s="75">
        <f t="shared" ref="J28:J29" si="14">I28*4</f>
        <v>0</v>
      </c>
      <c r="K28" s="66"/>
    </row>
    <row r="29" spans="1:11" x14ac:dyDescent="0.2">
      <c r="A29" s="143"/>
      <c r="B29" s="161"/>
      <c r="C29" s="157"/>
      <c r="D29" s="42" t="s">
        <v>14</v>
      </c>
      <c r="E29" s="34">
        <f t="shared" si="13"/>
        <v>0</v>
      </c>
      <c r="F29" s="75">
        <v>0</v>
      </c>
      <c r="G29" s="75">
        <v>0</v>
      </c>
      <c r="H29" s="75">
        <v>0</v>
      </c>
      <c r="I29" s="75">
        <v>0</v>
      </c>
      <c r="J29" s="75">
        <f t="shared" si="14"/>
        <v>0</v>
      </c>
      <c r="K29" s="66"/>
    </row>
    <row r="30" spans="1:11" x14ac:dyDescent="0.2">
      <c r="A30" s="143"/>
      <c r="B30" s="161"/>
      <c r="C30" s="155" t="s">
        <v>118</v>
      </c>
      <c r="D30" s="41" t="s">
        <v>5</v>
      </c>
      <c r="E30" s="34">
        <f>E31+E32+E33+E34+E36</f>
        <v>74779.142959999997</v>
      </c>
      <c r="F30" s="74">
        <f t="shared" ref="F30:J30" si="15">F31+F32+F33+F34+F36</f>
        <v>9347.3928699999997</v>
      </c>
      <c r="G30" s="74">
        <f t="shared" si="15"/>
        <v>9347.3928699999997</v>
      </c>
      <c r="H30" s="74">
        <f t="shared" si="15"/>
        <v>9347.3928699999997</v>
      </c>
      <c r="I30" s="74">
        <f t="shared" si="15"/>
        <v>9347.3928699999997</v>
      </c>
      <c r="J30" s="74">
        <f t="shared" si="15"/>
        <v>37389.571479999999</v>
      </c>
      <c r="K30" s="65"/>
    </row>
    <row r="31" spans="1:11" x14ac:dyDescent="0.2">
      <c r="A31" s="143"/>
      <c r="B31" s="161"/>
      <c r="C31" s="156"/>
      <c r="D31" s="42" t="s">
        <v>9</v>
      </c>
      <c r="E31" s="34">
        <f t="shared" ref="E31:E36" si="16">+F31+G31+H31+I31+J31</f>
        <v>0</v>
      </c>
      <c r="F31" s="75">
        <v>0</v>
      </c>
      <c r="G31" s="75">
        <v>0</v>
      </c>
      <c r="H31" s="75">
        <v>0</v>
      </c>
      <c r="I31" s="75">
        <v>0</v>
      </c>
      <c r="J31" s="74">
        <f>I31*4</f>
        <v>0</v>
      </c>
      <c r="K31" s="66"/>
    </row>
    <row r="32" spans="1:11" x14ac:dyDescent="0.2">
      <c r="A32" s="143"/>
      <c r="B32" s="161"/>
      <c r="C32" s="156"/>
      <c r="D32" s="42" t="s">
        <v>10</v>
      </c>
      <c r="E32" s="34">
        <f t="shared" si="16"/>
        <v>0</v>
      </c>
      <c r="F32" s="75">
        <v>0</v>
      </c>
      <c r="G32" s="75">
        <v>0</v>
      </c>
      <c r="H32" s="75">
        <v>0</v>
      </c>
      <c r="I32" s="75">
        <v>0</v>
      </c>
      <c r="J32" s="74">
        <f>I32*4</f>
        <v>0</v>
      </c>
      <c r="K32" s="66"/>
    </row>
    <row r="33" spans="1:15" x14ac:dyDescent="0.2">
      <c r="A33" s="143"/>
      <c r="B33" s="161"/>
      <c r="C33" s="156"/>
      <c r="D33" s="42" t="s">
        <v>11</v>
      </c>
      <c r="E33" s="92">
        <f t="shared" si="16"/>
        <v>74779.142959999997</v>
      </c>
      <c r="F33" s="91">
        <v>9347.3928699999997</v>
      </c>
      <c r="G33" s="91">
        <v>9347.3928699999997</v>
      </c>
      <c r="H33" s="91">
        <v>9347.3928699999997</v>
      </c>
      <c r="I33" s="91">
        <v>9347.3928699999997</v>
      </c>
      <c r="J33" s="91">
        <f>I33*4</f>
        <v>37389.571479999999</v>
      </c>
      <c r="K33" s="66"/>
    </row>
    <row r="34" spans="1:15" ht="24" x14ac:dyDescent="0.2">
      <c r="A34" s="143"/>
      <c r="B34" s="161"/>
      <c r="C34" s="156"/>
      <c r="D34" s="43" t="s">
        <v>12</v>
      </c>
      <c r="E34" s="34">
        <f t="shared" si="16"/>
        <v>0</v>
      </c>
      <c r="F34" s="75">
        <v>0</v>
      </c>
      <c r="G34" s="75">
        <v>0</v>
      </c>
      <c r="H34" s="75">
        <v>0</v>
      </c>
      <c r="I34" s="75">
        <v>0</v>
      </c>
      <c r="J34" s="75">
        <f>I34*4</f>
        <v>0</v>
      </c>
      <c r="K34" s="66"/>
    </row>
    <row r="35" spans="1:15" x14ac:dyDescent="0.2">
      <c r="A35" s="143"/>
      <c r="B35" s="161"/>
      <c r="C35" s="156"/>
      <c r="D35" s="42" t="s">
        <v>13</v>
      </c>
      <c r="E35" s="34">
        <f t="shared" si="16"/>
        <v>0</v>
      </c>
      <c r="F35" s="75">
        <v>0</v>
      </c>
      <c r="G35" s="75">
        <v>0</v>
      </c>
      <c r="H35" s="75">
        <v>0</v>
      </c>
      <c r="I35" s="75">
        <v>0</v>
      </c>
      <c r="J35" s="75">
        <f t="shared" ref="J35:J36" si="17">I35*4</f>
        <v>0</v>
      </c>
      <c r="K35" s="66"/>
    </row>
    <row r="36" spans="1:15" x14ac:dyDescent="0.2">
      <c r="A36" s="144"/>
      <c r="B36" s="162"/>
      <c r="C36" s="157"/>
      <c r="D36" s="42" t="s">
        <v>14</v>
      </c>
      <c r="E36" s="34">
        <f t="shared" si="16"/>
        <v>0</v>
      </c>
      <c r="F36" s="75">
        <v>0</v>
      </c>
      <c r="G36" s="75">
        <v>0</v>
      </c>
      <c r="H36" s="75">
        <v>0</v>
      </c>
      <c r="I36" s="75">
        <v>0</v>
      </c>
      <c r="J36" s="75">
        <f t="shared" si="17"/>
        <v>0</v>
      </c>
      <c r="K36" s="66"/>
    </row>
    <row r="37" spans="1:15" s="50" customFormat="1" ht="12" customHeight="1" x14ac:dyDescent="0.2">
      <c r="A37" s="163" t="s">
        <v>51</v>
      </c>
      <c r="B37" s="166" t="s">
        <v>136</v>
      </c>
      <c r="C37" s="169" t="s">
        <v>135</v>
      </c>
      <c r="D37" s="81" t="s">
        <v>5</v>
      </c>
      <c r="E37" s="74">
        <f>E38+E39+E40+E41+E43</f>
        <v>5060.0450000000001</v>
      </c>
      <c r="F37" s="74">
        <f t="shared" ref="F37:J37" si="18">F38+F39+F40+F41+F43</f>
        <v>1315.0450000000001</v>
      </c>
      <c r="G37" s="74">
        <f t="shared" si="18"/>
        <v>535</v>
      </c>
      <c r="H37" s="74">
        <f t="shared" si="18"/>
        <v>535</v>
      </c>
      <c r="I37" s="74">
        <f t="shared" si="18"/>
        <v>535</v>
      </c>
      <c r="J37" s="74">
        <f t="shared" si="18"/>
        <v>2140</v>
      </c>
      <c r="K37" s="127"/>
      <c r="L37" s="128"/>
      <c r="M37" s="128"/>
      <c r="N37" s="128"/>
    </row>
    <row r="38" spans="1:15" s="50" customFormat="1" x14ac:dyDescent="0.2">
      <c r="A38" s="164"/>
      <c r="B38" s="167"/>
      <c r="C38" s="169"/>
      <c r="D38" s="82" t="s">
        <v>9</v>
      </c>
      <c r="E38" s="74">
        <f t="shared" ref="E38:E43" si="19">+F38+G38+H38+I38+J38</f>
        <v>0</v>
      </c>
      <c r="F38" s="75">
        <v>0</v>
      </c>
      <c r="G38" s="75">
        <v>0</v>
      </c>
      <c r="H38" s="75">
        <v>0</v>
      </c>
      <c r="I38" s="75">
        <v>0</v>
      </c>
      <c r="J38" s="75">
        <f t="shared" ref="J38:J43" si="20">I38*4</f>
        <v>0</v>
      </c>
      <c r="K38" s="127"/>
      <c r="L38" s="128"/>
      <c r="M38" s="128"/>
      <c r="N38" s="128"/>
    </row>
    <row r="39" spans="1:15" s="50" customFormat="1" x14ac:dyDescent="0.2">
      <c r="A39" s="164"/>
      <c r="B39" s="167"/>
      <c r="C39" s="169"/>
      <c r="D39" s="82" t="s">
        <v>10</v>
      </c>
      <c r="E39" s="74">
        <f t="shared" si="19"/>
        <v>0</v>
      </c>
      <c r="F39" s="75">
        <v>0</v>
      </c>
      <c r="G39" s="75">
        <v>0</v>
      </c>
      <c r="H39" s="75">
        <v>0</v>
      </c>
      <c r="I39" s="75">
        <v>0</v>
      </c>
      <c r="J39" s="75">
        <f t="shared" si="20"/>
        <v>0</v>
      </c>
      <c r="K39" s="127"/>
      <c r="L39" s="128"/>
      <c r="M39" s="128"/>
      <c r="N39" s="128"/>
    </row>
    <row r="40" spans="1:15" s="50" customFormat="1" x14ac:dyDescent="0.2">
      <c r="A40" s="164"/>
      <c r="B40" s="167"/>
      <c r="C40" s="169"/>
      <c r="D40" s="82" t="s">
        <v>11</v>
      </c>
      <c r="E40" s="74">
        <f t="shared" si="19"/>
        <v>4280</v>
      </c>
      <c r="F40" s="75">
        <v>535</v>
      </c>
      <c r="G40" s="75">
        <v>535</v>
      </c>
      <c r="H40" s="75">
        <v>535</v>
      </c>
      <c r="I40" s="75">
        <v>535</v>
      </c>
      <c r="J40" s="75">
        <f t="shared" si="20"/>
        <v>2140</v>
      </c>
      <c r="K40" s="127"/>
      <c r="L40" s="128"/>
      <c r="M40" s="128"/>
      <c r="N40" s="128"/>
      <c r="O40" s="80"/>
    </row>
    <row r="41" spans="1:15" s="50" customFormat="1" ht="24" x14ac:dyDescent="0.2">
      <c r="A41" s="164"/>
      <c r="B41" s="167"/>
      <c r="C41" s="169"/>
      <c r="D41" s="83" t="s">
        <v>12</v>
      </c>
      <c r="E41" s="74">
        <f t="shared" si="19"/>
        <v>0</v>
      </c>
      <c r="F41" s="75">
        <v>0</v>
      </c>
      <c r="G41" s="75">
        <v>0</v>
      </c>
      <c r="H41" s="75">
        <v>0</v>
      </c>
      <c r="I41" s="75">
        <v>0</v>
      </c>
      <c r="J41" s="75">
        <f t="shared" si="20"/>
        <v>0</v>
      </c>
      <c r="K41" s="127"/>
      <c r="L41" s="128"/>
      <c r="M41" s="128"/>
      <c r="N41" s="128"/>
    </row>
    <row r="42" spans="1:15" s="50" customFormat="1" x14ac:dyDescent="0.2">
      <c r="A42" s="164"/>
      <c r="B42" s="167"/>
      <c r="C42" s="169"/>
      <c r="D42" s="82" t="s">
        <v>13</v>
      </c>
      <c r="E42" s="74">
        <f t="shared" si="19"/>
        <v>0</v>
      </c>
      <c r="F42" s="75"/>
      <c r="G42" s="75">
        <v>0</v>
      </c>
      <c r="H42" s="75">
        <v>0</v>
      </c>
      <c r="I42" s="75">
        <v>0</v>
      </c>
      <c r="J42" s="75">
        <f t="shared" si="20"/>
        <v>0</v>
      </c>
      <c r="K42" s="127"/>
      <c r="L42" s="128"/>
      <c r="M42" s="128"/>
      <c r="N42" s="128"/>
    </row>
    <row r="43" spans="1:15" s="50" customFormat="1" x14ac:dyDescent="0.2">
      <c r="A43" s="165"/>
      <c r="B43" s="168"/>
      <c r="C43" s="169"/>
      <c r="D43" s="82" t="s">
        <v>14</v>
      </c>
      <c r="E43" s="74">
        <f t="shared" si="19"/>
        <v>780.04499999999996</v>
      </c>
      <c r="F43" s="75">
        <v>780.04499999999996</v>
      </c>
      <c r="G43" s="75">
        <v>0</v>
      </c>
      <c r="H43" s="75">
        <v>0</v>
      </c>
      <c r="I43" s="75">
        <v>0</v>
      </c>
      <c r="J43" s="75">
        <f t="shared" si="20"/>
        <v>0</v>
      </c>
      <c r="K43" s="127"/>
      <c r="L43" s="128"/>
      <c r="M43" s="128"/>
      <c r="N43" s="128"/>
    </row>
    <row r="44" spans="1:15" ht="15" customHeight="1" x14ac:dyDescent="0.2">
      <c r="A44" s="142" t="s">
        <v>52</v>
      </c>
      <c r="B44" s="145" t="s">
        <v>129</v>
      </c>
      <c r="C44" s="152" t="s">
        <v>127</v>
      </c>
      <c r="D44" s="41" t="s">
        <v>5</v>
      </c>
      <c r="E44" s="34">
        <f t="shared" ref="E44:E49" si="21">SUM(F44:J44)</f>
        <v>50173.599999999999</v>
      </c>
      <c r="F44" s="93">
        <f>SUM(F45:F50)</f>
        <v>6271.7</v>
      </c>
      <c r="G44" s="93">
        <f t="shared" ref="G44:J44" si="22">SUM(G45:G50)</f>
        <v>6271.7</v>
      </c>
      <c r="H44" s="93">
        <f t="shared" si="22"/>
        <v>6271.7</v>
      </c>
      <c r="I44" s="93">
        <f t="shared" si="22"/>
        <v>6271.7</v>
      </c>
      <c r="J44" s="93">
        <f t="shared" si="22"/>
        <v>25086.799999999999</v>
      </c>
      <c r="K44" s="67"/>
    </row>
    <row r="45" spans="1:15" x14ac:dyDescent="0.2">
      <c r="A45" s="143"/>
      <c r="B45" s="146"/>
      <c r="C45" s="153"/>
      <c r="D45" s="41" t="s">
        <v>9</v>
      </c>
      <c r="E45" s="34">
        <f t="shared" si="21"/>
        <v>38680</v>
      </c>
      <c r="F45" s="93">
        <f t="shared" ref="F45:F50" si="23">F52+F59</f>
        <v>4835</v>
      </c>
      <c r="G45" s="93">
        <f t="shared" ref="G45:J45" si="24">G52+G59</f>
        <v>4835</v>
      </c>
      <c r="H45" s="93">
        <f t="shared" si="24"/>
        <v>4835</v>
      </c>
      <c r="I45" s="93">
        <f t="shared" si="24"/>
        <v>4835</v>
      </c>
      <c r="J45" s="93">
        <f t="shared" si="24"/>
        <v>19340</v>
      </c>
      <c r="K45" s="67"/>
    </row>
    <row r="46" spans="1:15" x14ac:dyDescent="0.2">
      <c r="A46" s="143"/>
      <c r="B46" s="146"/>
      <c r="C46" s="153"/>
      <c r="D46" s="41" t="s">
        <v>10</v>
      </c>
      <c r="E46" s="34">
        <f t="shared" si="21"/>
        <v>11493.599999999999</v>
      </c>
      <c r="F46" s="93">
        <f t="shared" si="23"/>
        <v>1436.6999999999998</v>
      </c>
      <c r="G46" s="93">
        <f>G53+G60</f>
        <v>1436.6999999999998</v>
      </c>
      <c r="H46" s="93">
        <f>H53+H60</f>
        <v>1436.6999999999998</v>
      </c>
      <c r="I46" s="93">
        <f>I53+I60</f>
        <v>1436.6999999999998</v>
      </c>
      <c r="J46" s="93">
        <f>J53+J60</f>
        <v>5746.7999999999993</v>
      </c>
      <c r="K46" s="67"/>
    </row>
    <row r="47" spans="1:15" x14ac:dyDescent="0.2">
      <c r="A47" s="143"/>
      <c r="B47" s="146"/>
      <c r="C47" s="153"/>
      <c r="D47" s="41" t="s">
        <v>11</v>
      </c>
      <c r="E47" s="34">
        <f t="shared" si="21"/>
        <v>0</v>
      </c>
      <c r="F47" s="93">
        <f t="shared" si="23"/>
        <v>0</v>
      </c>
      <c r="G47" s="93">
        <f>G54+G61</f>
        <v>0</v>
      </c>
      <c r="H47" s="93">
        <f t="shared" ref="H47:J47" si="25">H54+H61</f>
        <v>0</v>
      </c>
      <c r="I47" s="93">
        <f t="shared" si="25"/>
        <v>0</v>
      </c>
      <c r="J47" s="93">
        <f t="shared" si="25"/>
        <v>0</v>
      </c>
      <c r="K47" s="67"/>
    </row>
    <row r="48" spans="1:15" ht="24" x14ac:dyDescent="0.2">
      <c r="A48" s="143"/>
      <c r="B48" s="146"/>
      <c r="C48" s="153"/>
      <c r="D48" s="35" t="s">
        <v>12</v>
      </c>
      <c r="E48" s="34">
        <f t="shared" si="21"/>
        <v>0</v>
      </c>
      <c r="F48" s="74">
        <f t="shared" si="23"/>
        <v>0</v>
      </c>
      <c r="G48" s="74">
        <f t="shared" ref="G48:J48" si="26">G55+G62</f>
        <v>0</v>
      </c>
      <c r="H48" s="74">
        <f t="shared" si="26"/>
        <v>0</v>
      </c>
      <c r="I48" s="74">
        <f t="shared" si="26"/>
        <v>0</v>
      </c>
      <c r="J48" s="74">
        <f t="shared" si="26"/>
        <v>0</v>
      </c>
      <c r="K48" s="65"/>
    </row>
    <row r="49" spans="1:11" x14ac:dyDescent="0.2">
      <c r="A49" s="143"/>
      <c r="B49" s="146"/>
      <c r="C49" s="153"/>
      <c r="D49" s="41" t="s">
        <v>13</v>
      </c>
      <c r="E49" s="34">
        <f t="shared" si="21"/>
        <v>0</v>
      </c>
      <c r="F49" s="74">
        <f t="shared" si="23"/>
        <v>0</v>
      </c>
      <c r="G49" s="74">
        <f t="shared" ref="G49:J49" si="27">G56+G63</f>
        <v>0</v>
      </c>
      <c r="H49" s="74">
        <f t="shared" si="27"/>
        <v>0</v>
      </c>
      <c r="I49" s="74">
        <f t="shared" si="27"/>
        <v>0</v>
      </c>
      <c r="J49" s="74">
        <f t="shared" si="27"/>
        <v>0</v>
      </c>
      <c r="K49" s="65"/>
    </row>
    <row r="50" spans="1:11" x14ac:dyDescent="0.2">
      <c r="A50" s="143"/>
      <c r="B50" s="146"/>
      <c r="C50" s="154"/>
      <c r="D50" s="41" t="s">
        <v>14</v>
      </c>
      <c r="E50" s="34">
        <f t="shared" ref="E50" si="28">SUM(F50:J50)</f>
        <v>0</v>
      </c>
      <c r="F50" s="74">
        <f t="shared" si="23"/>
        <v>0</v>
      </c>
      <c r="G50" s="74">
        <f t="shared" ref="G50:J50" si="29">G57+G64</f>
        <v>0</v>
      </c>
      <c r="H50" s="74">
        <f t="shared" si="29"/>
        <v>0</v>
      </c>
      <c r="I50" s="74">
        <f t="shared" si="29"/>
        <v>0</v>
      </c>
      <c r="J50" s="74">
        <f t="shared" si="29"/>
        <v>0</v>
      </c>
      <c r="K50" s="65"/>
    </row>
    <row r="51" spans="1:11" x14ac:dyDescent="0.2">
      <c r="A51" s="143"/>
      <c r="B51" s="146"/>
      <c r="C51" s="155" t="s">
        <v>119</v>
      </c>
      <c r="D51" s="42" t="s">
        <v>5</v>
      </c>
      <c r="E51" s="34">
        <f>SUM(F51:J51)</f>
        <v>42260</v>
      </c>
      <c r="F51" s="74">
        <f>SUM(F52:F57)</f>
        <v>5282.5</v>
      </c>
      <c r="G51" s="74">
        <f t="shared" ref="G51:J51" si="30">SUM(G52:G57)</f>
        <v>5282.5</v>
      </c>
      <c r="H51" s="74">
        <f t="shared" si="30"/>
        <v>5282.5</v>
      </c>
      <c r="I51" s="74">
        <f t="shared" si="30"/>
        <v>5282.5</v>
      </c>
      <c r="J51" s="74">
        <f t="shared" si="30"/>
        <v>21130</v>
      </c>
      <c r="K51" s="66"/>
    </row>
    <row r="52" spans="1:11" x14ac:dyDescent="0.2">
      <c r="A52" s="143"/>
      <c r="B52" s="146"/>
      <c r="C52" s="156"/>
      <c r="D52" s="42" t="s">
        <v>9</v>
      </c>
      <c r="E52" s="6">
        <f>SUM(F52:J52)</f>
        <v>32579.200000000001</v>
      </c>
      <c r="F52" s="75">
        <v>4072.4</v>
      </c>
      <c r="G52" s="75">
        <v>4072.4</v>
      </c>
      <c r="H52" s="75">
        <v>4072.4</v>
      </c>
      <c r="I52" s="75">
        <v>4072.4</v>
      </c>
      <c r="J52" s="75">
        <f>I52*4</f>
        <v>16289.6</v>
      </c>
      <c r="K52" s="66"/>
    </row>
    <row r="53" spans="1:11" x14ac:dyDescent="0.2">
      <c r="A53" s="143"/>
      <c r="B53" s="146"/>
      <c r="C53" s="156"/>
      <c r="D53" s="42" t="s">
        <v>10</v>
      </c>
      <c r="E53" s="6">
        <f>SUM(F53:J53)</f>
        <v>9680.7999999999993</v>
      </c>
      <c r="F53" s="75">
        <v>1210.0999999999999</v>
      </c>
      <c r="G53" s="75">
        <v>1210.0999999999999</v>
      </c>
      <c r="H53" s="75">
        <v>1210.0999999999999</v>
      </c>
      <c r="I53" s="75">
        <v>1210.0999999999999</v>
      </c>
      <c r="J53" s="75">
        <f t="shared" ref="J53:J57" si="31">I53*4</f>
        <v>4840.3999999999996</v>
      </c>
      <c r="K53" s="66"/>
    </row>
    <row r="54" spans="1:11" x14ac:dyDescent="0.2">
      <c r="A54" s="143"/>
      <c r="B54" s="146"/>
      <c r="C54" s="156"/>
      <c r="D54" s="42" t="s">
        <v>11</v>
      </c>
      <c r="E54" s="6">
        <f>SUM(F54:J54)</f>
        <v>0</v>
      </c>
      <c r="F54" s="75">
        <v>0</v>
      </c>
      <c r="G54" s="75">
        <v>0</v>
      </c>
      <c r="H54" s="75">
        <v>0</v>
      </c>
      <c r="I54" s="75">
        <v>0</v>
      </c>
      <c r="J54" s="75">
        <f t="shared" si="31"/>
        <v>0</v>
      </c>
      <c r="K54" s="66"/>
    </row>
    <row r="55" spans="1:11" ht="24" x14ac:dyDescent="0.2">
      <c r="A55" s="143"/>
      <c r="B55" s="146"/>
      <c r="C55" s="156"/>
      <c r="D55" s="44" t="s">
        <v>12</v>
      </c>
      <c r="E55" s="6">
        <f>SUM(F55:J55)</f>
        <v>0</v>
      </c>
      <c r="F55" s="75">
        <v>0</v>
      </c>
      <c r="G55" s="75">
        <v>0</v>
      </c>
      <c r="H55" s="75">
        <v>0</v>
      </c>
      <c r="I55" s="75">
        <v>0</v>
      </c>
      <c r="J55" s="75">
        <f t="shared" si="31"/>
        <v>0</v>
      </c>
      <c r="K55" s="66"/>
    </row>
    <row r="56" spans="1:11" x14ac:dyDescent="0.2">
      <c r="A56" s="143"/>
      <c r="B56" s="146"/>
      <c r="C56" s="156"/>
      <c r="D56" s="42" t="s">
        <v>13</v>
      </c>
      <c r="E56" s="6">
        <f t="shared" ref="E56:E57" si="32">SUM(F56:J56)</f>
        <v>0</v>
      </c>
      <c r="F56" s="75">
        <v>0</v>
      </c>
      <c r="G56" s="75">
        <v>0</v>
      </c>
      <c r="H56" s="75">
        <v>0</v>
      </c>
      <c r="I56" s="75">
        <v>0</v>
      </c>
      <c r="J56" s="75">
        <f t="shared" si="31"/>
        <v>0</v>
      </c>
      <c r="K56" s="66"/>
    </row>
    <row r="57" spans="1:11" x14ac:dyDescent="0.2">
      <c r="A57" s="143"/>
      <c r="B57" s="146"/>
      <c r="C57" s="157"/>
      <c r="D57" s="42" t="s">
        <v>14</v>
      </c>
      <c r="E57" s="6">
        <f t="shared" si="32"/>
        <v>0</v>
      </c>
      <c r="F57" s="75">
        <v>0</v>
      </c>
      <c r="G57" s="75">
        <v>0</v>
      </c>
      <c r="H57" s="75">
        <v>0</v>
      </c>
      <c r="I57" s="75">
        <v>0</v>
      </c>
      <c r="J57" s="75">
        <f t="shared" si="31"/>
        <v>0</v>
      </c>
      <c r="K57" s="66"/>
    </row>
    <row r="58" spans="1:11" x14ac:dyDescent="0.2">
      <c r="A58" s="143"/>
      <c r="B58" s="146"/>
      <c r="C58" s="158" t="s">
        <v>106</v>
      </c>
      <c r="D58" s="41" t="s">
        <v>5</v>
      </c>
      <c r="E58" s="34">
        <f>E59+E60+E61+E62+E64</f>
        <v>7913.6</v>
      </c>
      <c r="F58" s="74">
        <f>F59+F60+F61+F62+F64</f>
        <v>989.2</v>
      </c>
      <c r="G58" s="74">
        <f t="shared" ref="G58:J58" si="33">G59+G60+G61+G62+G64</f>
        <v>989.2</v>
      </c>
      <c r="H58" s="74">
        <f t="shared" si="33"/>
        <v>989.2</v>
      </c>
      <c r="I58" s="74">
        <f t="shared" si="33"/>
        <v>989.2</v>
      </c>
      <c r="J58" s="74">
        <f t="shared" si="33"/>
        <v>3956.8</v>
      </c>
      <c r="K58" s="66"/>
    </row>
    <row r="59" spans="1:11" x14ac:dyDescent="0.2">
      <c r="A59" s="143"/>
      <c r="B59" s="146"/>
      <c r="C59" s="158"/>
      <c r="D59" s="42" t="s">
        <v>9</v>
      </c>
      <c r="E59" s="6">
        <f>+F59+G59+H59+I59+J59</f>
        <v>6100.8</v>
      </c>
      <c r="F59" s="75">
        <v>762.6</v>
      </c>
      <c r="G59" s="75">
        <v>762.6</v>
      </c>
      <c r="H59" s="75">
        <v>762.6</v>
      </c>
      <c r="I59" s="75">
        <v>762.6</v>
      </c>
      <c r="J59" s="75">
        <f>I59*4</f>
        <v>3050.4</v>
      </c>
      <c r="K59" s="66"/>
    </row>
    <row r="60" spans="1:11" x14ac:dyDescent="0.2">
      <c r="A60" s="143"/>
      <c r="B60" s="146"/>
      <c r="C60" s="158"/>
      <c r="D60" s="42" t="s">
        <v>10</v>
      </c>
      <c r="E60" s="6">
        <f t="shared" ref="E60:E64" si="34">+F60+G60+H60+I60+J60</f>
        <v>1812.8</v>
      </c>
      <c r="F60" s="75">
        <v>226.6</v>
      </c>
      <c r="G60" s="75">
        <v>226.6</v>
      </c>
      <c r="H60" s="75">
        <v>226.6</v>
      </c>
      <c r="I60" s="75">
        <v>226.6</v>
      </c>
      <c r="J60" s="75">
        <f>I60*4</f>
        <v>906.4</v>
      </c>
      <c r="K60" s="66"/>
    </row>
    <row r="61" spans="1:11" x14ac:dyDescent="0.2">
      <c r="A61" s="143"/>
      <c r="B61" s="146"/>
      <c r="C61" s="158"/>
      <c r="D61" s="42" t="s">
        <v>11</v>
      </c>
      <c r="E61" s="6">
        <f t="shared" si="34"/>
        <v>0</v>
      </c>
      <c r="F61" s="75">
        <v>0</v>
      </c>
      <c r="G61" s="75">
        <v>0</v>
      </c>
      <c r="H61" s="75">
        <v>0</v>
      </c>
      <c r="I61" s="75">
        <v>0</v>
      </c>
      <c r="J61" s="75">
        <f t="shared" ref="J61:J64" si="35">I61*4</f>
        <v>0</v>
      </c>
      <c r="K61" s="66"/>
    </row>
    <row r="62" spans="1:11" ht="24" x14ac:dyDescent="0.2">
      <c r="A62" s="143"/>
      <c r="B62" s="146"/>
      <c r="C62" s="158"/>
      <c r="D62" s="43" t="s">
        <v>12</v>
      </c>
      <c r="E62" s="6">
        <f t="shared" si="34"/>
        <v>0</v>
      </c>
      <c r="F62" s="75">
        <v>0</v>
      </c>
      <c r="G62" s="75">
        <v>0</v>
      </c>
      <c r="H62" s="75">
        <v>0</v>
      </c>
      <c r="I62" s="75">
        <v>0</v>
      </c>
      <c r="J62" s="75">
        <f t="shared" si="35"/>
        <v>0</v>
      </c>
      <c r="K62" s="66"/>
    </row>
    <row r="63" spans="1:11" x14ac:dyDescent="0.2">
      <c r="A63" s="143"/>
      <c r="B63" s="146"/>
      <c r="C63" s="158"/>
      <c r="D63" s="42" t="s">
        <v>13</v>
      </c>
      <c r="E63" s="6">
        <f t="shared" si="34"/>
        <v>0</v>
      </c>
      <c r="F63" s="75">
        <v>0</v>
      </c>
      <c r="G63" s="75">
        <v>0</v>
      </c>
      <c r="H63" s="75">
        <v>0</v>
      </c>
      <c r="I63" s="75">
        <v>0</v>
      </c>
      <c r="J63" s="75">
        <f t="shared" si="35"/>
        <v>0</v>
      </c>
      <c r="K63" s="66"/>
    </row>
    <row r="64" spans="1:11" x14ac:dyDescent="0.2">
      <c r="A64" s="143"/>
      <c r="B64" s="146"/>
      <c r="C64" s="158"/>
      <c r="D64" s="42" t="s">
        <v>14</v>
      </c>
      <c r="E64" s="6">
        <f t="shared" si="34"/>
        <v>0</v>
      </c>
      <c r="F64" s="75">
        <v>0</v>
      </c>
      <c r="G64" s="75">
        <v>0</v>
      </c>
      <c r="H64" s="75">
        <v>0</v>
      </c>
      <c r="I64" s="75">
        <v>0</v>
      </c>
      <c r="J64" s="75">
        <f t="shared" si="35"/>
        <v>0</v>
      </c>
      <c r="K64" s="66"/>
    </row>
    <row r="65" spans="1:11" x14ac:dyDescent="0.2">
      <c r="A65" s="116"/>
      <c r="B65" s="104"/>
      <c r="C65" s="134"/>
      <c r="D65" s="41" t="s">
        <v>9</v>
      </c>
      <c r="E65" s="34">
        <f>SUM(F65:J65)</f>
        <v>38680</v>
      </c>
      <c r="F65" s="74">
        <f t="shared" ref="F65:J70" si="36">F10+F38+F45</f>
        <v>4835</v>
      </c>
      <c r="G65" s="74">
        <f t="shared" si="36"/>
        <v>4835</v>
      </c>
      <c r="H65" s="74">
        <f t="shared" si="36"/>
        <v>4835</v>
      </c>
      <c r="I65" s="74">
        <f t="shared" si="36"/>
        <v>4835</v>
      </c>
      <c r="J65" s="74">
        <f t="shared" si="36"/>
        <v>19340</v>
      </c>
      <c r="K65" s="65"/>
    </row>
    <row r="66" spans="1:11" x14ac:dyDescent="0.2">
      <c r="A66" s="116"/>
      <c r="B66" s="104"/>
      <c r="C66" s="134"/>
      <c r="D66" s="41" t="s">
        <v>10</v>
      </c>
      <c r="E66" s="34">
        <f t="shared" ref="E66" si="37">SUM(F66:J66)</f>
        <v>11493.599999999999</v>
      </c>
      <c r="F66" s="74">
        <f t="shared" si="36"/>
        <v>1436.6999999999998</v>
      </c>
      <c r="G66" s="74">
        <f t="shared" si="36"/>
        <v>1436.6999999999998</v>
      </c>
      <c r="H66" s="74">
        <f t="shared" si="36"/>
        <v>1436.6999999999998</v>
      </c>
      <c r="I66" s="74">
        <f t="shared" si="36"/>
        <v>1436.6999999999998</v>
      </c>
      <c r="J66" s="74">
        <f t="shared" si="36"/>
        <v>5746.7999999999993</v>
      </c>
      <c r="K66" s="65"/>
    </row>
    <row r="67" spans="1:11" x14ac:dyDescent="0.2">
      <c r="A67" s="116"/>
      <c r="B67" s="104"/>
      <c r="C67" s="134"/>
      <c r="D67" s="41" t="s">
        <v>11</v>
      </c>
      <c r="E67" s="34">
        <f>SUM(F67:J67)</f>
        <v>3489062.4838399999</v>
      </c>
      <c r="F67" s="74">
        <f t="shared" si="36"/>
        <v>452976.47297999996</v>
      </c>
      <c r="G67" s="74">
        <f t="shared" si="36"/>
        <v>433726.57298</v>
      </c>
      <c r="H67" s="74">
        <f t="shared" si="36"/>
        <v>433726.57298</v>
      </c>
      <c r="I67" s="74">
        <f t="shared" si="36"/>
        <v>433726.57298</v>
      </c>
      <c r="J67" s="74">
        <f t="shared" si="36"/>
        <v>1734906.29192</v>
      </c>
      <c r="K67" s="65"/>
    </row>
    <row r="68" spans="1:11" ht="24" x14ac:dyDescent="0.2">
      <c r="A68" s="116"/>
      <c r="B68" s="104"/>
      <c r="C68" s="134"/>
      <c r="D68" s="45" t="s">
        <v>12</v>
      </c>
      <c r="E68" s="34">
        <f>SUM(F68:J68)</f>
        <v>0</v>
      </c>
      <c r="F68" s="74">
        <f t="shared" si="36"/>
        <v>0</v>
      </c>
      <c r="G68" s="74">
        <f t="shared" si="36"/>
        <v>0</v>
      </c>
      <c r="H68" s="74">
        <f t="shared" si="36"/>
        <v>0</v>
      </c>
      <c r="I68" s="74">
        <f t="shared" si="36"/>
        <v>0</v>
      </c>
      <c r="J68" s="74">
        <f t="shared" si="36"/>
        <v>0</v>
      </c>
      <c r="K68" s="65"/>
    </row>
    <row r="69" spans="1:11" x14ac:dyDescent="0.2">
      <c r="A69" s="116"/>
      <c r="B69" s="104"/>
      <c r="C69" s="134"/>
      <c r="D69" s="41" t="s">
        <v>13</v>
      </c>
      <c r="E69" s="34">
        <f>SUM(F69:J69)</f>
        <v>0</v>
      </c>
      <c r="F69" s="74">
        <f t="shared" si="36"/>
        <v>0</v>
      </c>
      <c r="G69" s="74">
        <f t="shared" si="36"/>
        <v>0</v>
      </c>
      <c r="H69" s="74">
        <f t="shared" si="36"/>
        <v>0</v>
      </c>
      <c r="I69" s="74">
        <f t="shared" si="36"/>
        <v>0</v>
      </c>
      <c r="J69" s="74">
        <f t="shared" si="36"/>
        <v>0</v>
      </c>
      <c r="K69" s="65"/>
    </row>
    <row r="70" spans="1:11" x14ac:dyDescent="0.2">
      <c r="A70" s="159"/>
      <c r="B70" s="104"/>
      <c r="C70" s="134"/>
      <c r="D70" s="41" t="s">
        <v>14</v>
      </c>
      <c r="E70" s="34">
        <f>SUM(F70:J70)</f>
        <v>116314.59366</v>
      </c>
      <c r="F70" s="74">
        <f t="shared" si="36"/>
        <v>116314.59366</v>
      </c>
      <c r="G70" s="74">
        <f t="shared" si="36"/>
        <v>0</v>
      </c>
      <c r="H70" s="74">
        <f t="shared" si="36"/>
        <v>0</v>
      </c>
      <c r="I70" s="74">
        <f t="shared" si="36"/>
        <v>0</v>
      </c>
      <c r="J70" s="74">
        <f t="shared" si="36"/>
        <v>0</v>
      </c>
      <c r="K70" s="65"/>
    </row>
    <row r="71" spans="1:11" s="5" customFormat="1" x14ac:dyDescent="0.2">
      <c r="A71" s="140" t="s">
        <v>16</v>
      </c>
      <c r="B71" s="141"/>
      <c r="C71" s="141"/>
      <c r="D71" s="141"/>
      <c r="E71" s="141"/>
      <c r="F71" s="141"/>
      <c r="G71" s="141"/>
      <c r="H71" s="141"/>
      <c r="I71" s="141"/>
      <c r="J71" s="141"/>
      <c r="K71" s="62"/>
    </row>
    <row r="72" spans="1:11" s="5" customFormat="1" ht="23.25" customHeight="1" x14ac:dyDescent="0.2">
      <c r="A72" s="142" t="s">
        <v>53</v>
      </c>
      <c r="B72" s="145" t="s">
        <v>140</v>
      </c>
      <c r="C72" s="119" t="s">
        <v>108</v>
      </c>
      <c r="D72" s="35" t="s">
        <v>5</v>
      </c>
      <c r="E72" s="36">
        <f>SUM(F72:J72)</f>
        <v>7870</v>
      </c>
      <c r="F72" s="73">
        <f t="shared" ref="F72:J72" si="38">SUM(F73:F78)</f>
        <v>835</v>
      </c>
      <c r="G72" s="73">
        <f t="shared" si="38"/>
        <v>1005</v>
      </c>
      <c r="H72" s="73">
        <f t="shared" si="38"/>
        <v>1005</v>
      </c>
      <c r="I72" s="73">
        <f t="shared" si="38"/>
        <v>1005</v>
      </c>
      <c r="J72" s="73">
        <f t="shared" si="38"/>
        <v>4020</v>
      </c>
      <c r="K72" s="64"/>
    </row>
    <row r="73" spans="1:11" s="5" customFormat="1" ht="27.75" customHeight="1" x14ac:dyDescent="0.2">
      <c r="A73" s="143"/>
      <c r="B73" s="146"/>
      <c r="C73" s="120"/>
      <c r="D73" s="35" t="s">
        <v>9</v>
      </c>
      <c r="E73" s="36">
        <f>E80+E87+E94+E101+E108+E115+E122+E129</f>
        <v>0</v>
      </c>
      <c r="F73" s="73">
        <f t="shared" ref="F73:J78" si="39">F80+F87+F94+F101+F108+F115+F122+F129</f>
        <v>0</v>
      </c>
      <c r="G73" s="73">
        <f t="shared" si="39"/>
        <v>0</v>
      </c>
      <c r="H73" s="73">
        <f t="shared" si="39"/>
        <v>0</v>
      </c>
      <c r="I73" s="73">
        <f t="shared" si="39"/>
        <v>0</v>
      </c>
      <c r="J73" s="73">
        <f t="shared" si="39"/>
        <v>0</v>
      </c>
      <c r="K73" s="64"/>
    </row>
    <row r="74" spans="1:11" s="5" customFormat="1" ht="33" customHeight="1" x14ac:dyDescent="0.2">
      <c r="A74" s="143"/>
      <c r="B74" s="146"/>
      <c r="C74" s="120"/>
      <c r="D74" s="35" t="s">
        <v>10</v>
      </c>
      <c r="E74" s="36">
        <f>E81+E88+E95+E102+E109+E116+E123+E130</f>
        <v>0</v>
      </c>
      <c r="F74" s="73">
        <f t="shared" si="39"/>
        <v>0</v>
      </c>
      <c r="G74" s="73">
        <f t="shared" si="39"/>
        <v>0</v>
      </c>
      <c r="H74" s="73">
        <f t="shared" si="39"/>
        <v>0</v>
      </c>
      <c r="I74" s="73">
        <f t="shared" si="39"/>
        <v>0</v>
      </c>
      <c r="J74" s="73">
        <f t="shared" si="39"/>
        <v>0</v>
      </c>
      <c r="K74" s="64"/>
    </row>
    <row r="75" spans="1:11" s="5" customFormat="1" ht="18" customHeight="1" x14ac:dyDescent="0.2">
      <c r="A75" s="143"/>
      <c r="B75" s="146"/>
      <c r="C75" s="120"/>
      <c r="D75" s="35" t="s">
        <v>11</v>
      </c>
      <c r="E75" s="36">
        <f>E82+E89+E96+E103+E110+E117+E124+E131</f>
        <v>7870</v>
      </c>
      <c r="F75" s="73">
        <f>F82+F89+F96+F103+F110+F117+F124+F131</f>
        <v>835</v>
      </c>
      <c r="G75" s="73">
        <f t="shared" ref="G75:J75" si="40">G82+G89+G96+G103+G110+G117+G124+G131</f>
        <v>1005</v>
      </c>
      <c r="H75" s="73">
        <f t="shared" si="40"/>
        <v>1005</v>
      </c>
      <c r="I75" s="73">
        <f t="shared" si="40"/>
        <v>1005</v>
      </c>
      <c r="J75" s="73">
        <f t="shared" si="40"/>
        <v>4020</v>
      </c>
      <c r="K75" s="64"/>
    </row>
    <row r="76" spans="1:11" s="5" customFormat="1" ht="39" customHeight="1" x14ac:dyDescent="0.2">
      <c r="A76" s="143"/>
      <c r="B76" s="146"/>
      <c r="C76" s="120"/>
      <c r="D76" s="35" t="s">
        <v>12</v>
      </c>
      <c r="E76" s="36">
        <f>E83+E90+E97+E104+E111+E118+E125+E132</f>
        <v>0</v>
      </c>
      <c r="F76" s="73">
        <f t="shared" si="39"/>
        <v>0</v>
      </c>
      <c r="G76" s="73">
        <f t="shared" si="39"/>
        <v>0</v>
      </c>
      <c r="H76" s="73">
        <f t="shared" si="39"/>
        <v>0</v>
      </c>
      <c r="I76" s="73">
        <f t="shared" si="39"/>
        <v>0</v>
      </c>
      <c r="J76" s="73">
        <f t="shared" si="39"/>
        <v>0</v>
      </c>
      <c r="K76" s="64"/>
    </row>
    <row r="77" spans="1:11" s="5" customFormat="1" ht="39" customHeight="1" x14ac:dyDescent="0.2">
      <c r="A77" s="143"/>
      <c r="B77" s="146"/>
      <c r="C77" s="120"/>
      <c r="D77" s="35" t="s">
        <v>13</v>
      </c>
      <c r="E77" s="36">
        <f t="shared" ref="E77" si="41">E84+E91+E98+E105+E112+E119+E126+E133</f>
        <v>0</v>
      </c>
      <c r="F77" s="73">
        <f t="shared" si="39"/>
        <v>0</v>
      </c>
      <c r="G77" s="73">
        <f t="shared" si="39"/>
        <v>0</v>
      </c>
      <c r="H77" s="73">
        <f t="shared" si="39"/>
        <v>0</v>
      </c>
      <c r="I77" s="73">
        <f t="shared" si="39"/>
        <v>0</v>
      </c>
      <c r="J77" s="73">
        <f t="shared" si="39"/>
        <v>0</v>
      </c>
      <c r="K77" s="64"/>
    </row>
    <row r="78" spans="1:11" s="5" customFormat="1" x14ac:dyDescent="0.2">
      <c r="A78" s="143"/>
      <c r="B78" s="146"/>
      <c r="C78" s="121"/>
      <c r="D78" s="35" t="s">
        <v>14</v>
      </c>
      <c r="E78" s="36">
        <f>E85+E92+E99+E106+E113+E120+E127+E134</f>
        <v>0</v>
      </c>
      <c r="F78" s="73">
        <f t="shared" si="39"/>
        <v>0</v>
      </c>
      <c r="G78" s="73">
        <f t="shared" si="39"/>
        <v>0</v>
      </c>
      <c r="H78" s="73">
        <f t="shared" si="39"/>
        <v>0</v>
      </c>
      <c r="I78" s="73">
        <f t="shared" si="39"/>
        <v>0</v>
      </c>
      <c r="J78" s="73">
        <f t="shared" si="39"/>
        <v>0</v>
      </c>
      <c r="K78" s="64"/>
    </row>
    <row r="79" spans="1:11" ht="12" customHeight="1" x14ac:dyDescent="0.2">
      <c r="A79" s="143"/>
      <c r="B79" s="146"/>
      <c r="C79" s="138" t="s">
        <v>59</v>
      </c>
      <c r="D79" s="41" t="s">
        <v>5</v>
      </c>
      <c r="E79" s="34">
        <f>E80+E81+E82+E83+E85</f>
        <v>3670</v>
      </c>
      <c r="F79" s="74">
        <f t="shared" ref="F79:J79" si="42">F80+F81+F82+F83+F85</f>
        <v>310</v>
      </c>
      <c r="G79" s="74">
        <f t="shared" si="42"/>
        <v>480</v>
      </c>
      <c r="H79" s="74">
        <f t="shared" si="42"/>
        <v>480</v>
      </c>
      <c r="I79" s="74">
        <f t="shared" si="42"/>
        <v>480</v>
      </c>
      <c r="J79" s="74">
        <f t="shared" si="42"/>
        <v>1920</v>
      </c>
      <c r="K79" s="65"/>
    </row>
    <row r="80" spans="1:11" x14ac:dyDescent="0.2">
      <c r="A80" s="143"/>
      <c r="B80" s="146"/>
      <c r="C80" s="138"/>
      <c r="D80" s="42" t="s">
        <v>9</v>
      </c>
      <c r="E80" s="34">
        <f>+F80+G80+H80+I80+J80</f>
        <v>0</v>
      </c>
      <c r="F80" s="75">
        <v>0</v>
      </c>
      <c r="G80" s="75">
        <v>0</v>
      </c>
      <c r="H80" s="75">
        <v>0</v>
      </c>
      <c r="I80" s="75">
        <v>0</v>
      </c>
      <c r="J80" s="75">
        <f>I80*4</f>
        <v>0</v>
      </c>
      <c r="K80" s="66"/>
    </row>
    <row r="81" spans="1:11" x14ac:dyDescent="0.2">
      <c r="A81" s="143"/>
      <c r="B81" s="146"/>
      <c r="C81" s="138"/>
      <c r="D81" s="42" t="s">
        <v>10</v>
      </c>
      <c r="E81" s="34">
        <f t="shared" ref="E81:E85" si="43">+F81+G81+H81+I81+J81</f>
        <v>0</v>
      </c>
      <c r="F81" s="75">
        <v>0</v>
      </c>
      <c r="G81" s="75">
        <v>0</v>
      </c>
      <c r="H81" s="75">
        <v>0</v>
      </c>
      <c r="I81" s="75">
        <v>0</v>
      </c>
      <c r="J81" s="75">
        <f>I81*4</f>
        <v>0</v>
      </c>
      <c r="K81" s="66"/>
    </row>
    <row r="82" spans="1:11" x14ac:dyDescent="0.2">
      <c r="A82" s="143"/>
      <c r="B82" s="146"/>
      <c r="C82" s="138"/>
      <c r="D82" s="42" t="s">
        <v>11</v>
      </c>
      <c r="E82" s="74">
        <f t="shared" si="43"/>
        <v>3670</v>
      </c>
      <c r="F82" s="75">
        <v>310</v>
      </c>
      <c r="G82" s="75">
        <v>480</v>
      </c>
      <c r="H82" s="75">
        <v>480</v>
      </c>
      <c r="I82" s="75">
        <v>480</v>
      </c>
      <c r="J82" s="75">
        <f>I82*4</f>
        <v>1920</v>
      </c>
      <c r="K82" s="66"/>
    </row>
    <row r="83" spans="1:11" ht="24" x14ac:dyDescent="0.2">
      <c r="A83" s="143"/>
      <c r="B83" s="146"/>
      <c r="C83" s="138"/>
      <c r="D83" s="43" t="s">
        <v>12</v>
      </c>
      <c r="E83" s="34">
        <f t="shared" si="43"/>
        <v>0</v>
      </c>
      <c r="F83" s="75">
        <v>0</v>
      </c>
      <c r="G83" s="75">
        <v>0</v>
      </c>
      <c r="H83" s="75">
        <v>0</v>
      </c>
      <c r="I83" s="75">
        <v>0</v>
      </c>
      <c r="J83" s="75">
        <f>I83*4</f>
        <v>0</v>
      </c>
      <c r="K83" s="66"/>
    </row>
    <row r="84" spans="1:11" x14ac:dyDescent="0.2">
      <c r="A84" s="143"/>
      <c r="B84" s="146"/>
      <c r="C84" s="138"/>
      <c r="D84" s="42" t="s">
        <v>13</v>
      </c>
      <c r="E84" s="34">
        <f t="shared" si="43"/>
        <v>0</v>
      </c>
      <c r="F84" s="75">
        <v>0</v>
      </c>
      <c r="G84" s="75">
        <v>0</v>
      </c>
      <c r="H84" s="75">
        <v>0</v>
      </c>
      <c r="I84" s="75">
        <v>0</v>
      </c>
      <c r="J84" s="75">
        <f t="shared" ref="J84:J85" si="44">I84*4</f>
        <v>0</v>
      </c>
      <c r="K84" s="66"/>
    </row>
    <row r="85" spans="1:11" x14ac:dyDescent="0.2">
      <c r="A85" s="143"/>
      <c r="B85" s="146"/>
      <c r="C85" s="138"/>
      <c r="D85" s="42" t="s">
        <v>14</v>
      </c>
      <c r="E85" s="34">
        <f t="shared" si="43"/>
        <v>0</v>
      </c>
      <c r="F85" s="75">
        <v>0</v>
      </c>
      <c r="G85" s="75">
        <v>0</v>
      </c>
      <c r="H85" s="75">
        <v>0</v>
      </c>
      <c r="I85" s="75">
        <v>0</v>
      </c>
      <c r="J85" s="75">
        <f t="shared" si="44"/>
        <v>0</v>
      </c>
      <c r="K85" s="66"/>
    </row>
    <row r="86" spans="1:11" x14ac:dyDescent="0.2">
      <c r="A86" s="143"/>
      <c r="B86" s="146"/>
      <c r="C86" s="138" t="s">
        <v>60</v>
      </c>
      <c r="D86" s="41" t="s">
        <v>5</v>
      </c>
      <c r="E86" s="34">
        <f t="shared" ref="E86:J86" si="45">E87+E88+E89+E90+E92</f>
        <v>320</v>
      </c>
      <c r="F86" s="74">
        <f t="shared" si="45"/>
        <v>40</v>
      </c>
      <c r="G86" s="74">
        <f t="shared" si="45"/>
        <v>40</v>
      </c>
      <c r="H86" s="74">
        <f t="shared" si="45"/>
        <v>40</v>
      </c>
      <c r="I86" s="74">
        <f t="shared" si="45"/>
        <v>40</v>
      </c>
      <c r="J86" s="74">
        <f t="shared" si="45"/>
        <v>160</v>
      </c>
      <c r="K86" s="66"/>
    </row>
    <row r="87" spans="1:11" x14ac:dyDescent="0.2">
      <c r="A87" s="143"/>
      <c r="B87" s="146"/>
      <c r="C87" s="138"/>
      <c r="D87" s="42" t="s">
        <v>9</v>
      </c>
      <c r="E87" s="34">
        <f>+F87+G87+H87+I87+J87</f>
        <v>0</v>
      </c>
      <c r="F87" s="75">
        <v>0</v>
      </c>
      <c r="G87" s="75">
        <v>0</v>
      </c>
      <c r="H87" s="75">
        <v>0</v>
      </c>
      <c r="I87" s="75">
        <v>0</v>
      </c>
      <c r="J87" s="75">
        <f>I87*4</f>
        <v>0</v>
      </c>
      <c r="K87" s="66"/>
    </row>
    <row r="88" spans="1:11" x14ac:dyDescent="0.2">
      <c r="A88" s="143"/>
      <c r="B88" s="146"/>
      <c r="C88" s="138"/>
      <c r="D88" s="42" t="s">
        <v>10</v>
      </c>
      <c r="E88" s="34">
        <f t="shared" ref="E88:E92" si="46">+F88+G88+H88+I88+J88</f>
        <v>0</v>
      </c>
      <c r="F88" s="75">
        <v>0</v>
      </c>
      <c r="G88" s="75">
        <v>0</v>
      </c>
      <c r="H88" s="75">
        <v>0</v>
      </c>
      <c r="I88" s="75">
        <v>0</v>
      </c>
      <c r="J88" s="75">
        <f>I88*4</f>
        <v>0</v>
      </c>
      <c r="K88" s="66"/>
    </row>
    <row r="89" spans="1:11" x14ac:dyDescent="0.2">
      <c r="A89" s="143"/>
      <c r="B89" s="146"/>
      <c r="C89" s="138"/>
      <c r="D89" s="42" t="s">
        <v>11</v>
      </c>
      <c r="E89" s="34">
        <f t="shared" si="46"/>
        <v>320</v>
      </c>
      <c r="F89" s="75">
        <v>40</v>
      </c>
      <c r="G89" s="75">
        <v>40</v>
      </c>
      <c r="H89" s="75">
        <v>40</v>
      </c>
      <c r="I89" s="75">
        <v>40</v>
      </c>
      <c r="J89" s="75">
        <f>I89*4</f>
        <v>160</v>
      </c>
      <c r="K89" s="66"/>
    </row>
    <row r="90" spans="1:11" ht="24" x14ac:dyDescent="0.2">
      <c r="A90" s="143"/>
      <c r="B90" s="146"/>
      <c r="C90" s="138"/>
      <c r="D90" s="43" t="s">
        <v>12</v>
      </c>
      <c r="E90" s="34">
        <f t="shared" si="46"/>
        <v>0</v>
      </c>
      <c r="F90" s="75">
        <v>0</v>
      </c>
      <c r="G90" s="75">
        <v>0</v>
      </c>
      <c r="H90" s="75">
        <v>0</v>
      </c>
      <c r="I90" s="75">
        <v>0</v>
      </c>
      <c r="J90" s="75">
        <f>I90*4</f>
        <v>0</v>
      </c>
      <c r="K90" s="66"/>
    </row>
    <row r="91" spans="1:11" x14ac:dyDescent="0.2">
      <c r="A91" s="143"/>
      <c r="B91" s="146"/>
      <c r="C91" s="138"/>
      <c r="D91" s="42" t="s">
        <v>13</v>
      </c>
      <c r="E91" s="34">
        <f t="shared" si="46"/>
        <v>0</v>
      </c>
      <c r="F91" s="75">
        <v>0</v>
      </c>
      <c r="G91" s="75">
        <v>0</v>
      </c>
      <c r="H91" s="75">
        <v>0</v>
      </c>
      <c r="I91" s="75">
        <v>0</v>
      </c>
      <c r="J91" s="75">
        <f t="shared" ref="J91:J92" si="47">I91*4</f>
        <v>0</v>
      </c>
      <c r="K91" s="66"/>
    </row>
    <row r="92" spans="1:11" x14ac:dyDescent="0.2">
      <c r="A92" s="143"/>
      <c r="B92" s="146"/>
      <c r="C92" s="138"/>
      <c r="D92" s="42" t="s">
        <v>14</v>
      </c>
      <c r="E92" s="34">
        <f t="shared" si="46"/>
        <v>0</v>
      </c>
      <c r="F92" s="75">
        <v>0</v>
      </c>
      <c r="G92" s="75">
        <v>0</v>
      </c>
      <c r="H92" s="75">
        <v>0</v>
      </c>
      <c r="I92" s="75">
        <v>0</v>
      </c>
      <c r="J92" s="75">
        <f t="shared" si="47"/>
        <v>0</v>
      </c>
      <c r="K92" s="66"/>
    </row>
    <row r="93" spans="1:11" x14ac:dyDescent="0.2">
      <c r="A93" s="143"/>
      <c r="B93" s="146"/>
      <c r="C93" s="138" t="s">
        <v>61</v>
      </c>
      <c r="D93" s="41" t="s">
        <v>5</v>
      </c>
      <c r="E93" s="34">
        <f t="shared" ref="E93:J93" si="48">E94+E95+E96+E97+E99</f>
        <v>960</v>
      </c>
      <c r="F93" s="74">
        <f t="shared" si="48"/>
        <v>120</v>
      </c>
      <c r="G93" s="74">
        <f t="shared" si="48"/>
        <v>120</v>
      </c>
      <c r="H93" s="74">
        <f t="shared" si="48"/>
        <v>120</v>
      </c>
      <c r="I93" s="74">
        <f t="shared" si="48"/>
        <v>120</v>
      </c>
      <c r="J93" s="74">
        <f t="shared" si="48"/>
        <v>480</v>
      </c>
      <c r="K93" s="66"/>
    </row>
    <row r="94" spans="1:11" x14ac:dyDescent="0.2">
      <c r="A94" s="143"/>
      <c r="B94" s="146"/>
      <c r="C94" s="138"/>
      <c r="D94" s="42" t="s">
        <v>9</v>
      </c>
      <c r="E94" s="34">
        <f>+F94+G94+H94+I94+J94</f>
        <v>0</v>
      </c>
      <c r="F94" s="75">
        <v>0</v>
      </c>
      <c r="G94" s="75">
        <v>0</v>
      </c>
      <c r="H94" s="75">
        <v>0</v>
      </c>
      <c r="I94" s="75">
        <v>0</v>
      </c>
      <c r="J94" s="75">
        <f>I94*4</f>
        <v>0</v>
      </c>
      <c r="K94" s="66"/>
    </row>
    <row r="95" spans="1:11" x14ac:dyDescent="0.2">
      <c r="A95" s="143"/>
      <c r="B95" s="146"/>
      <c r="C95" s="138"/>
      <c r="D95" s="42" t="s">
        <v>10</v>
      </c>
      <c r="E95" s="34">
        <f t="shared" ref="E95:E99" si="49">+F95+G95+H95+I95+J95</f>
        <v>0</v>
      </c>
      <c r="F95" s="75">
        <v>0</v>
      </c>
      <c r="G95" s="75">
        <v>0</v>
      </c>
      <c r="H95" s="75">
        <v>0</v>
      </c>
      <c r="I95" s="75">
        <v>0</v>
      </c>
      <c r="J95" s="75">
        <f>I95*4</f>
        <v>0</v>
      </c>
      <c r="K95" s="66"/>
    </row>
    <row r="96" spans="1:11" x14ac:dyDescent="0.2">
      <c r="A96" s="143"/>
      <c r="B96" s="146"/>
      <c r="C96" s="138"/>
      <c r="D96" s="42" t="s">
        <v>11</v>
      </c>
      <c r="E96" s="34">
        <f t="shared" si="49"/>
        <v>960</v>
      </c>
      <c r="F96" s="75">
        <v>120</v>
      </c>
      <c r="G96" s="75">
        <v>120</v>
      </c>
      <c r="H96" s="75">
        <v>120</v>
      </c>
      <c r="I96" s="75">
        <v>120</v>
      </c>
      <c r="J96" s="75">
        <f>I96*4</f>
        <v>480</v>
      </c>
      <c r="K96" s="66"/>
    </row>
    <row r="97" spans="1:11" ht="24" x14ac:dyDescent="0.2">
      <c r="A97" s="143"/>
      <c r="B97" s="146"/>
      <c r="C97" s="138"/>
      <c r="D97" s="43" t="s">
        <v>12</v>
      </c>
      <c r="E97" s="34">
        <f t="shared" si="49"/>
        <v>0</v>
      </c>
      <c r="F97" s="75">
        <v>0</v>
      </c>
      <c r="G97" s="75">
        <v>0</v>
      </c>
      <c r="H97" s="75">
        <v>0</v>
      </c>
      <c r="I97" s="75">
        <v>0</v>
      </c>
      <c r="J97" s="75">
        <f>I97*4</f>
        <v>0</v>
      </c>
      <c r="K97" s="66"/>
    </row>
    <row r="98" spans="1:11" x14ac:dyDescent="0.2">
      <c r="A98" s="143"/>
      <c r="B98" s="146"/>
      <c r="C98" s="138"/>
      <c r="D98" s="42" t="s">
        <v>13</v>
      </c>
      <c r="E98" s="34">
        <f t="shared" si="49"/>
        <v>0</v>
      </c>
      <c r="F98" s="75">
        <v>0</v>
      </c>
      <c r="G98" s="75">
        <v>0</v>
      </c>
      <c r="H98" s="75">
        <v>0</v>
      </c>
      <c r="I98" s="75">
        <v>0</v>
      </c>
      <c r="J98" s="75">
        <f t="shared" ref="J98:J99" si="50">I98*4</f>
        <v>0</v>
      </c>
      <c r="K98" s="66"/>
    </row>
    <row r="99" spans="1:11" x14ac:dyDescent="0.2">
      <c r="A99" s="143"/>
      <c r="B99" s="146"/>
      <c r="C99" s="138"/>
      <c r="D99" s="42" t="s">
        <v>14</v>
      </c>
      <c r="E99" s="34">
        <f t="shared" si="49"/>
        <v>0</v>
      </c>
      <c r="F99" s="75">
        <v>0</v>
      </c>
      <c r="G99" s="75">
        <v>0</v>
      </c>
      <c r="H99" s="75">
        <v>0</v>
      </c>
      <c r="I99" s="75">
        <v>0</v>
      </c>
      <c r="J99" s="75">
        <f t="shared" si="50"/>
        <v>0</v>
      </c>
      <c r="K99" s="66"/>
    </row>
    <row r="100" spans="1:11" x14ac:dyDescent="0.2">
      <c r="A100" s="143"/>
      <c r="B100" s="146"/>
      <c r="C100" s="138" t="s">
        <v>62</v>
      </c>
      <c r="D100" s="41" t="s">
        <v>5</v>
      </c>
      <c r="E100" s="34">
        <f t="shared" ref="E100:J100" si="51">E101+E102+E103+E104+E106</f>
        <v>1640</v>
      </c>
      <c r="F100" s="74">
        <f>F101+F102+F103+F104+F106</f>
        <v>205</v>
      </c>
      <c r="G100" s="74">
        <f t="shared" si="51"/>
        <v>205</v>
      </c>
      <c r="H100" s="74">
        <f t="shared" si="51"/>
        <v>205</v>
      </c>
      <c r="I100" s="74">
        <f t="shared" si="51"/>
        <v>205</v>
      </c>
      <c r="J100" s="74">
        <f t="shared" si="51"/>
        <v>820</v>
      </c>
      <c r="K100" s="66"/>
    </row>
    <row r="101" spans="1:11" x14ac:dyDescent="0.2">
      <c r="A101" s="143"/>
      <c r="B101" s="146"/>
      <c r="C101" s="138"/>
      <c r="D101" s="42" t="s">
        <v>9</v>
      </c>
      <c r="E101" s="34">
        <f>+F101+G101+H101+I101+J101</f>
        <v>0</v>
      </c>
      <c r="F101" s="75">
        <v>0</v>
      </c>
      <c r="G101" s="75">
        <v>0</v>
      </c>
      <c r="H101" s="75">
        <v>0</v>
      </c>
      <c r="I101" s="75">
        <v>0</v>
      </c>
      <c r="J101" s="75">
        <f>I101*4</f>
        <v>0</v>
      </c>
      <c r="K101" s="66"/>
    </row>
    <row r="102" spans="1:11" x14ac:dyDescent="0.2">
      <c r="A102" s="143"/>
      <c r="B102" s="146"/>
      <c r="C102" s="138"/>
      <c r="D102" s="42" t="s">
        <v>10</v>
      </c>
      <c r="E102" s="34">
        <f t="shared" ref="E102:E106" si="52">+F102+G102+H102+I102+J102</f>
        <v>0</v>
      </c>
      <c r="F102" s="75">
        <v>0</v>
      </c>
      <c r="G102" s="75">
        <v>0</v>
      </c>
      <c r="H102" s="75">
        <v>0</v>
      </c>
      <c r="I102" s="75">
        <v>0</v>
      </c>
      <c r="J102" s="75">
        <f>I102*4</f>
        <v>0</v>
      </c>
      <c r="K102" s="66"/>
    </row>
    <row r="103" spans="1:11" x14ac:dyDescent="0.2">
      <c r="A103" s="143"/>
      <c r="B103" s="146"/>
      <c r="C103" s="138"/>
      <c r="D103" s="42" t="s">
        <v>11</v>
      </c>
      <c r="E103" s="34">
        <f t="shared" si="52"/>
        <v>1640</v>
      </c>
      <c r="F103" s="75">
        <v>205</v>
      </c>
      <c r="G103" s="75">
        <v>205</v>
      </c>
      <c r="H103" s="75">
        <v>205</v>
      </c>
      <c r="I103" s="75">
        <v>205</v>
      </c>
      <c r="J103" s="75">
        <f>I103*4</f>
        <v>820</v>
      </c>
      <c r="K103" s="66"/>
    </row>
    <row r="104" spans="1:11" ht="24" x14ac:dyDescent="0.2">
      <c r="A104" s="143"/>
      <c r="B104" s="146"/>
      <c r="C104" s="138"/>
      <c r="D104" s="43" t="s">
        <v>12</v>
      </c>
      <c r="E104" s="34">
        <f t="shared" si="52"/>
        <v>0</v>
      </c>
      <c r="F104" s="75">
        <v>0</v>
      </c>
      <c r="G104" s="75">
        <v>0</v>
      </c>
      <c r="H104" s="75">
        <v>0</v>
      </c>
      <c r="I104" s="75">
        <v>0</v>
      </c>
      <c r="J104" s="75">
        <f>I104*4</f>
        <v>0</v>
      </c>
      <c r="K104" s="66"/>
    </row>
    <row r="105" spans="1:11" x14ac:dyDescent="0.2">
      <c r="A105" s="143"/>
      <c r="B105" s="146"/>
      <c r="C105" s="138"/>
      <c r="D105" s="42" t="s">
        <v>13</v>
      </c>
      <c r="E105" s="34">
        <f t="shared" si="52"/>
        <v>0</v>
      </c>
      <c r="F105" s="75">
        <v>0</v>
      </c>
      <c r="G105" s="75">
        <v>0</v>
      </c>
      <c r="H105" s="75">
        <v>0</v>
      </c>
      <c r="I105" s="75">
        <v>0</v>
      </c>
      <c r="J105" s="75">
        <f t="shared" ref="J105:J106" si="53">I105*4</f>
        <v>0</v>
      </c>
      <c r="K105" s="66"/>
    </row>
    <row r="106" spans="1:11" x14ac:dyDescent="0.2">
      <c r="A106" s="143"/>
      <c r="B106" s="146"/>
      <c r="C106" s="138"/>
      <c r="D106" s="42" t="s">
        <v>14</v>
      </c>
      <c r="E106" s="34">
        <f t="shared" si="52"/>
        <v>0</v>
      </c>
      <c r="F106" s="75">
        <v>0</v>
      </c>
      <c r="G106" s="75">
        <v>0</v>
      </c>
      <c r="H106" s="75">
        <v>0</v>
      </c>
      <c r="I106" s="75">
        <v>0</v>
      </c>
      <c r="J106" s="75">
        <f t="shared" si="53"/>
        <v>0</v>
      </c>
      <c r="K106" s="66"/>
    </row>
    <row r="107" spans="1:11" x14ac:dyDescent="0.2">
      <c r="A107" s="143"/>
      <c r="B107" s="146"/>
      <c r="C107" s="138" t="s">
        <v>63</v>
      </c>
      <c r="D107" s="41" t="s">
        <v>5</v>
      </c>
      <c r="E107" s="34">
        <f t="shared" ref="E107:J107" si="54">E108+E109+E110+E111+E113</f>
        <v>480</v>
      </c>
      <c r="F107" s="74">
        <f t="shared" si="54"/>
        <v>60</v>
      </c>
      <c r="G107" s="74">
        <f t="shared" si="54"/>
        <v>60</v>
      </c>
      <c r="H107" s="74">
        <f t="shared" si="54"/>
        <v>60</v>
      </c>
      <c r="I107" s="74">
        <f t="shared" si="54"/>
        <v>60</v>
      </c>
      <c r="J107" s="74">
        <f t="shared" si="54"/>
        <v>240</v>
      </c>
      <c r="K107" s="66"/>
    </row>
    <row r="108" spans="1:11" x14ac:dyDescent="0.2">
      <c r="A108" s="143"/>
      <c r="B108" s="146"/>
      <c r="C108" s="138"/>
      <c r="D108" s="42" t="s">
        <v>9</v>
      </c>
      <c r="E108" s="34">
        <f>+F108+G108+H108+I108+J108</f>
        <v>0</v>
      </c>
      <c r="F108" s="75">
        <v>0</v>
      </c>
      <c r="G108" s="75">
        <v>0</v>
      </c>
      <c r="H108" s="75">
        <v>0</v>
      </c>
      <c r="I108" s="75">
        <v>0</v>
      </c>
      <c r="J108" s="75">
        <f>I108*4</f>
        <v>0</v>
      </c>
      <c r="K108" s="66"/>
    </row>
    <row r="109" spans="1:11" x14ac:dyDescent="0.2">
      <c r="A109" s="143"/>
      <c r="B109" s="146"/>
      <c r="C109" s="138"/>
      <c r="D109" s="42" t="s">
        <v>10</v>
      </c>
      <c r="E109" s="34">
        <f t="shared" ref="E109:E113" si="55">+F109+G109+H109+I109+J109</f>
        <v>0</v>
      </c>
      <c r="F109" s="75">
        <v>0</v>
      </c>
      <c r="G109" s="75">
        <v>0</v>
      </c>
      <c r="H109" s="75">
        <v>0</v>
      </c>
      <c r="I109" s="75">
        <v>0</v>
      </c>
      <c r="J109" s="75">
        <f>I109*4</f>
        <v>0</v>
      </c>
      <c r="K109" s="66"/>
    </row>
    <row r="110" spans="1:11" x14ac:dyDescent="0.2">
      <c r="A110" s="143"/>
      <c r="B110" s="146"/>
      <c r="C110" s="138"/>
      <c r="D110" s="42" t="s">
        <v>11</v>
      </c>
      <c r="E110" s="34">
        <f t="shared" si="55"/>
        <v>480</v>
      </c>
      <c r="F110" s="75">
        <v>60</v>
      </c>
      <c r="G110" s="75">
        <v>60</v>
      </c>
      <c r="H110" s="75">
        <v>60</v>
      </c>
      <c r="I110" s="75">
        <v>60</v>
      </c>
      <c r="J110" s="75">
        <f>I110*4</f>
        <v>240</v>
      </c>
      <c r="K110" s="66"/>
    </row>
    <row r="111" spans="1:11" ht="24" x14ac:dyDescent="0.2">
      <c r="A111" s="143"/>
      <c r="B111" s="146"/>
      <c r="C111" s="138"/>
      <c r="D111" s="43" t="s">
        <v>12</v>
      </c>
      <c r="E111" s="34">
        <f t="shared" si="55"/>
        <v>0</v>
      </c>
      <c r="F111" s="75">
        <v>0</v>
      </c>
      <c r="G111" s="75">
        <v>0</v>
      </c>
      <c r="H111" s="75">
        <v>0</v>
      </c>
      <c r="I111" s="75">
        <v>0</v>
      </c>
      <c r="J111" s="75">
        <f>I111*4</f>
        <v>0</v>
      </c>
      <c r="K111" s="66"/>
    </row>
    <row r="112" spans="1:11" x14ac:dyDescent="0.2">
      <c r="A112" s="143"/>
      <c r="B112" s="146"/>
      <c r="C112" s="138"/>
      <c r="D112" s="42" t="s">
        <v>13</v>
      </c>
      <c r="E112" s="34">
        <f t="shared" si="55"/>
        <v>0</v>
      </c>
      <c r="F112" s="75">
        <v>0</v>
      </c>
      <c r="G112" s="75">
        <v>0</v>
      </c>
      <c r="H112" s="75">
        <v>0</v>
      </c>
      <c r="I112" s="75">
        <v>0</v>
      </c>
      <c r="J112" s="75">
        <f t="shared" ref="J112:J113" si="56">I112*4</f>
        <v>0</v>
      </c>
      <c r="K112" s="66"/>
    </row>
    <row r="113" spans="1:11" x14ac:dyDescent="0.2">
      <c r="A113" s="143"/>
      <c r="B113" s="146"/>
      <c r="C113" s="138"/>
      <c r="D113" s="42" t="s">
        <v>14</v>
      </c>
      <c r="E113" s="34">
        <f t="shared" si="55"/>
        <v>0</v>
      </c>
      <c r="F113" s="75">
        <v>0</v>
      </c>
      <c r="G113" s="75">
        <v>0</v>
      </c>
      <c r="H113" s="75">
        <v>0</v>
      </c>
      <c r="I113" s="75">
        <v>0</v>
      </c>
      <c r="J113" s="75">
        <f t="shared" si="56"/>
        <v>0</v>
      </c>
      <c r="K113" s="66"/>
    </row>
    <row r="114" spans="1:11" x14ac:dyDescent="0.2">
      <c r="A114" s="143"/>
      <c r="B114" s="146"/>
      <c r="C114" s="105" t="s">
        <v>64</v>
      </c>
      <c r="D114" s="41" t="s">
        <v>5</v>
      </c>
      <c r="E114" s="34">
        <f t="shared" ref="E114:J114" si="57">E115+E116+E117+E118+E120</f>
        <v>800</v>
      </c>
      <c r="F114" s="74">
        <f t="shared" si="57"/>
        <v>100</v>
      </c>
      <c r="G114" s="74">
        <f t="shared" si="57"/>
        <v>100</v>
      </c>
      <c r="H114" s="74">
        <f t="shared" si="57"/>
        <v>100</v>
      </c>
      <c r="I114" s="74">
        <f t="shared" si="57"/>
        <v>100</v>
      </c>
      <c r="J114" s="74">
        <f t="shared" si="57"/>
        <v>400</v>
      </c>
      <c r="K114" s="66"/>
    </row>
    <row r="115" spans="1:11" x14ac:dyDescent="0.2">
      <c r="A115" s="143"/>
      <c r="B115" s="146"/>
      <c r="C115" s="106"/>
      <c r="D115" s="42" t="s">
        <v>9</v>
      </c>
      <c r="E115" s="34">
        <f>+F115+G115+H115+I115+J115</f>
        <v>0</v>
      </c>
      <c r="F115" s="75">
        <v>0</v>
      </c>
      <c r="G115" s="75">
        <v>0</v>
      </c>
      <c r="H115" s="75">
        <v>0</v>
      </c>
      <c r="I115" s="75">
        <v>0</v>
      </c>
      <c r="J115" s="75">
        <f>I115*4</f>
        <v>0</v>
      </c>
      <c r="K115" s="66"/>
    </row>
    <row r="116" spans="1:11" x14ac:dyDescent="0.2">
      <c r="A116" s="143"/>
      <c r="B116" s="146"/>
      <c r="C116" s="106"/>
      <c r="D116" s="42" t="s">
        <v>10</v>
      </c>
      <c r="E116" s="34">
        <f t="shared" ref="E116:E120" si="58">+F116+G116+H116+I116+J116</f>
        <v>0</v>
      </c>
      <c r="F116" s="75">
        <v>0</v>
      </c>
      <c r="G116" s="75">
        <v>0</v>
      </c>
      <c r="H116" s="75">
        <v>0</v>
      </c>
      <c r="I116" s="75">
        <v>0</v>
      </c>
      <c r="J116" s="75">
        <f>I116*4</f>
        <v>0</v>
      </c>
      <c r="K116" s="66"/>
    </row>
    <row r="117" spans="1:11" x14ac:dyDescent="0.2">
      <c r="A117" s="143"/>
      <c r="B117" s="146"/>
      <c r="C117" s="106"/>
      <c r="D117" s="42" t="s">
        <v>11</v>
      </c>
      <c r="E117" s="34">
        <f t="shared" si="58"/>
        <v>800</v>
      </c>
      <c r="F117" s="75">
        <v>100</v>
      </c>
      <c r="G117" s="75">
        <v>100</v>
      </c>
      <c r="H117" s="75">
        <v>100</v>
      </c>
      <c r="I117" s="75">
        <v>100</v>
      </c>
      <c r="J117" s="75">
        <f>I117*4</f>
        <v>400</v>
      </c>
      <c r="K117" s="66"/>
    </row>
    <row r="118" spans="1:11" ht="24" x14ac:dyDescent="0.2">
      <c r="A118" s="143"/>
      <c r="B118" s="146"/>
      <c r="C118" s="106"/>
      <c r="D118" s="43" t="s">
        <v>12</v>
      </c>
      <c r="E118" s="34">
        <f t="shared" si="58"/>
        <v>0</v>
      </c>
      <c r="F118" s="75">
        <v>0</v>
      </c>
      <c r="G118" s="75">
        <v>0</v>
      </c>
      <c r="H118" s="75">
        <v>0</v>
      </c>
      <c r="I118" s="75">
        <v>0</v>
      </c>
      <c r="J118" s="75">
        <f>I118*4</f>
        <v>0</v>
      </c>
      <c r="K118" s="66"/>
    </row>
    <row r="119" spans="1:11" x14ac:dyDescent="0.2">
      <c r="A119" s="143"/>
      <c r="B119" s="146"/>
      <c r="C119" s="106"/>
      <c r="D119" s="42" t="s">
        <v>13</v>
      </c>
      <c r="E119" s="34">
        <f t="shared" si="58"/>
        <v>0</v>
      </c>
      <c r="F119" s="75">
        <v>0</v>
      </c>
      <c r="G119" s="75">
        <v>0</v>
      </c>
      <c r="H119" s="75">
        <v>0</v>
      </c>
      <c r="I119" s="75">
        <v>0</v>
      </c>
      <c r="J119" s="75">
        <f t="shared" ref="J119:J120" si="59">I119*4</f>
        <v>0</v>
      </c>
      <c r="K119" s="66"/>
    </row>
    <row r="120" spans="1:11" x14ac:dyDescent="0.2">
      <c r="A120" s="143"/>
      <c r="B120" s="146"/>
      <c r="C120" s="106"/>
      <c r="D120" s="42" t="s">
        <v>14</v>
      </c>
      <c r="E120" s="34">
        <f t="shared" si="58"/>
        <v>0</v>
      </c>
      <c r="F120" s="75">
        <v>0</v>
      </c>
      <c r="G120" s="75">
        <v>0</v>
      </c>
      <c r="H120" s="75">
        <v>0</v>
      </c>
      <c r="I120" s="75">
        <v>0</v>
      </c>
      <c r="J120" s="75">
        <f t="shared" si="59"/>
        <v>0</v>
      </c>
      <c r="K120" s="66"/>
    </row>
    <row r="121" spans="1:11" x14ac:dyDescent="0.2">
      <c r="A121" s="143"/>
      <c r="B121" s="146"/>
      <c r="C121" s="138" t="s">
        <v>65</v>
      </c>
      <c r="D121" s="41" t="s">
        <v>5</v>
      </c>
      <c r="E121" s="34">
        <f>E122+E123+E124+E125+E127</f>
        <v>0</v>
      </c>
      <c r="F121" s="74">
        <f t="shared" ref="F121:J121" si="60">F122+F123+F124+F125+F127</f>
        <v>0</v>
      </c>
      <c r="G121" s="74">
        <f t="shared" si="60"/>
        <v>0</v>
      </c>
      <c r="H121" s="74">
        <f t="shared" si="60"/>
        <v>0</v>
      </c>
      <c r="I121" s="74">
        <f t="shared" si="60"/>
        <v>0</v>
      </c>
      <c r="J121" s="74">
        <f t="shared" si="60"/>
        <v>0</v>
      </c>
      <c r="K121" s="66"/>
    </row>
    <row r="122" spans="1:11" x14ac:dyDescent="0.2">
      <c r="A122" s="143"/>
      <c r="B122" s="146"/>
      <c r="C122" s="138"/>
      <c r="D122" s="42" t="s">
        <v>9</v>
      </c>
      <c r="E122" s="34">
        <f>+F122+G122+H122+I122+J122</f>
        <v>0</v>
      </c>
      <c r="F122" s="75">
        <v>0</v>
      </c>
      <c r="G122" s="75">
        <v>0</v>
      </c>
      <c r="H122" s="75">
        <v>0</v>
      </c>
      <c r="I122" s="75">
        <v>0</v>
      </c>
      <c r="J122" s="75">
        <f>I122*4</f>
        <v>0</v>
      </c>
      <c r="K122" s="66"/>
    </row>
    <row r="123" spans="1:11" x14ac:dyDescent="0.2">
      <c r="A123" s="143"/>
      <c r="B123" s="146"/>
      <c r="C123" s="138"/>
      <c r="D123" s="42" t="s">
        <v>10</v>
      </c>
      <c r="E123" s="34">
        <f t="shared" ref="E123:E127" si="61">+F123+G123+H123+I123+J123</f>
        <v>0</v>
      </c>
      <c r="F123" s="75">
        <v>0</v>
      </c>
      <c r="G123" s="75">
        <v>0</v>
      </c>
      <c r="H123" s="75">
        <v>0</v>
      </c>
      <c r="I123" s="75">
        <v>0</v>
      </c>
      <c r="J123" s="75">
        <f t="shared" ref="J123:J127" si="62">I123*4</f>
        <v>0</v>
      </c>
      <c r="K123" s="66"/>
    </row>
    <row r="124" spans="1:11" x14ac:dyDescent="0.2">
      <c r="A124" s="143"/>
      <c r="B124" s="146"/>
      <c r="C124" s="138"/>
      <c r="D124" s="42" t="s">
        <v>11</v>
      </c>
      <c r="E124" s="34">
        <f t="shared" si="61"/>
        <v>0</v>
      </c>
      <c r="F124" s="75">
        <v>0</v>
      </c>
      <c r="G124" s="75">
        <v>0</v>
      </c>
      <c r="H124" s="75">
        <v>0</v>
      </c>
      <c r="I124" s="75">
        <v>0</v>
      </c>
      <c r="J124" s="75">
        <f t="shared" si="62"/>
        <v>0</v>
      </c>
      <c r="K124" s="66"/>
    </row>
    <row r="125" spans="1:11" ht="24" x14ac:dyDescent="0.2">
      <c r="A125" s="143"/>
      <c r="B125" s="146"/>
      <c r="C125" s="138"/>
      <c r="D125" s="43" t="s">
        <v>12</v>
      </c>
      <c r="E125" s="34">
        <f t="shared" si="61"/>
        <v>0</v>
      </c>
      <c r="F125" s="75">
        <v>0</v>
      </c>
      <c r="G125" s="75">
        <v>0</v>
      </c>
      <c r="H125" s="75">
        <v>0</v>
      </c>
      <c r="I125" s="75">
        <v>0</v>
      </c>
      <c r="J125" s="75">
        <f t="shared" si="62"/>
        <v>0</v>
      </c>
      <c r="K125" s="66"/>
    </row>
    <row r="126" spans="1:11" x14ac:dyDescent="0.2">
      <c r="A126" s="143"/>
      <c r="B126" s="146"/>
      <c r="C126" s="138"/>
      <c r="D126" s="42" t="s">
        <v>13</v>
      </c>
      <c r="E126" s="34">
        <f t="shared" si="61"/>
        <v>0</v>
      </c>
      <c r="F126" s="75">
        <v>0</v>
      </c>
      <c r="G126" s="75">
        <v>0</v>
      </c>
      <c r="H126" s="75">
        <v>0</v>
      </c>
      <c r="I126" s="75">
        <v>0</v>
      </c>
      <c r="J126" s="75">
        <f t="shared" si="62"/>
        <v>0</v>
      </c>
      <c r="K126" s="66"/>
    </row>
    <row r="127" spans="1:11" x14ac:dyDescent="0.2">
      <c r="A127" s="143"/>
      <c r="B127" s="146"/>
      <c r="C127" s="138"/>
      <c r="D127" s="42" t="s">
        <v>14</v>
      </c>
      <c r="E127" s="34">
        <f t="shared" si="61"/>
        <v>0</v>
      </c>
      <c r="F127" s="75">
        <v>0</v>
      </c>
      <c r="G127" s="75">
        <v>0</v>
      </c>
      <c r="H127" s="75">
        <v>0</v>
      </c>
      <c r="I127" s="75">
        <v>0</v>
      </c>
      <c r="J127" s="75">
        <f t="shared" si="62"/>
        <v>0</v>
      </c>
      <c r="K127" s="66"/>
    </row>
    <row r="128" spans="1:11" x14ac:dyDescent="0.2">
      <c r="A128" s="143"/>
      <c r="B128" s="146"/>
      <c r="C128" s="138" t="s">
        <v>66</v>
      </c>
      <c r="D128" s="41" t="s">
        <v>5</v>
      </c>
      <c r="E128" s="34">
        <f t="shared" ref="E128:J128" si="63">E129+E130+E131+E132+E134</f>
        <v>0</v>
      </c>
      <c r="F128" s="74">
        <f t="shared" si="63"/>
        <v>0</v>
      </c>
      <c r="G128" s="74">
        <f t="shared" si="63"/>
        <v>0</v>
      </c>
      <c r="H128" s="74">
        <f t="shared" si="63"/>
        <v>0</v>
      </c>
      <c r="I128" s="74">
        <f t="shared" si="63"/>
        <v>0</v>
      </c>
      <c r="J128" s="74">
        <f t="shared" si="63"/>
        <v>0</v>
      </c>
      <c r="K128" s="66"/>
    </row>
    <row r="129" spans="1:15" x14ac:dyDescent="0.2">
      <c r="A129" s="143"/>
      <c r="B129" s="146"/>
      <c r="C129" s="138"/>
      <c r="D129" s="42" t="s">
        <v>9</v>
      </c>
      <c r="E129" s="34">
        <f>+F129+G129+H129+I129+J129</f>
        <v>0</v>
      </c>
      <c r="F129" s="75">
        <v>0</v>
      </c>
      <c r="G129" s="75">
        <v>0</v>
      </c>
      <c r="H129" s="75">
        <v>0</v>
      </c>
      <c r="I129" s="75">
        <v>0</v>
      </c>
      <c r="J129" s="75">
        <f>I129*4</f>
        <v>0</v>
      </c>
      <c r="K129" s="66"/>
    </row>
    <row r="130" spans="1:15" x14ac:dyDescent="0.2">
      <c r="A130" s="143"/>
      <c r="B130" s="146"/>
      <c r="C130" s="138"/>
      <c r="D130" s="42" t="s">
        <v>10</v>
      </c>
      <c r="E130" s="34">
        <f t="shared" ref="E130:E134" si="64">+F130+G130+H130+I130+J130</f>
        <v>0</v>
      </c>
      <c r="F130" s="75">
        <v>0</v>
      </c>
      <c r="G130" s="75">
        <v>0</v>
      </c>
      <c r="H130" s="75">
        <v>0</v>
      </c>
      <c r="I130" s="75">
        <v>0</v>
      </c>
      <c r="J130" s="75">
        <f t="shared" ref="J130:J134" si="65">I130*4</f>
        <v>0</v>
      </c>
      <c r="K130" s="66"/>
    </row>
    <row r="131" spans="1:15" x14ac:dyDescent="0.2">
      <c r="A131" s="143"/>
      <c r="B131" s="146"/>
      <c r="C131" s="138"/>
      <c r="D131" s="42" t="s">
        <v>11</v>
      </c>
      <c r="E131" s="34">
        <f t="shared" si="64"/>
        <v>0</v>
      </c>
      <c r="F131" s="75">
        <v>0</v>
      </c>
      <c r="G131" s="75">
        <v>0</v>
      </c>
      <c r="H131" s="75">
        <v>0</v>
      </c>
      <c r="I131" s="75">
        <v>0</v>
      </c>
      <c r="J131" s="75">
        <f t="shared" si="65"/>
        <v>0</v>
      </c>
      <c r="K131" s="66"/>
    </row>
    <row r="132" spans="1:15" ht="24" x14ac:dyDescent="0.2">
      <c r="A132" s="143"/>
      <c r="B132" s="146"/>
      <c r="C132" s="138"/>
      <c r="D132" s="43" t="s">
        <v>12</v>
      </c>
      <c r="E132" s="34">
        <f t="shared" si="64"/>
        <v>0</v>
      </c>
      <c r="F132" s="75">
        <v>0</v>
      </c>
      <c r="G132" s="75">
        <v>0</v>
      </c>
      <c r="H132" s="75">
        <v>0</v>
      </c>
      <c r="I132" s="75">
        <v>0</v>
      </c>
      <c r="J132" s="75">
        <f t="shared" si="65"/>
        <v>0</v>
      </c>
      <c r="K132" s="66"/>
    </row>
    <row r="133" spans="1:15" x14ac:dyDescent="0.2">
      <c r="A133" s="143"/>
      <c r="B133" s="146"/>
      <c r="C133" s="138"/>
      <c r="D133" s="42" t="s">
        <v>13</v>
      </c>
      <c r="E133" s="34">
        <f t="shared" si="64"/>
        <v>0</v>
      </c>
      <c r="F133" s="75">
        <v>0</v>
      </c>
      <c r="G133" s="75">
        <v>0</v>
      </c>
      <c r="H133" s="75">
        <v>0</v>
      </c>
      <c r="I133" s="75">
        <v>0</v>
      </c>
      <c r="J133" s="75">
        <f t="shared" si="65"/>
        <v>0</v>
      </c>
      <c r="K133" s="66"/>
    </row>
    <row r="134" spans="1:15" x14ac:dyDescent="0.2">
      <c r="A134" s="144"/>
      <c r="B134" s="147"/>
      <c r="C134" s="138"/>
      <c r="D134" s="42" t="s">
        <v>14</v>
      </c>
      <c r="E134" s="34">
        <f t="shared" si="64"/>
        <v>0</v>
      </c>
      <c r="F134" s="75">
        <v>0</v>
      </c>
      <c r="G134" s="75">
        <v>0</v>
      </c>
      <c r="H134" s="75">
        <v>0</v>
      </c>
      <c r="I134" s="75">
        <v>0</v>
      </c>
      <c r="J134" s="75">
        <f t="shared" si="65"/>
        <v>0</v>
      </c>
      <c r="K134" s="66"/>
    </row>
    <row r="135" spans="1:15" hidden="1" x14ac:dyDescent="0.2">
      <c r="A135" s="139" t="s">
        <v>54</v>
      </c>
      <c r="B135" s="136" t="s">
        <v>120</v>
      </c>
      <c r="C135" s="138" t="s">
        <v>67</v>
      </c>
      <c r="D135" s="41" t="s">
        <v>5</v>
      </c>
      <c r="E135" s="34">
        <f>E136+E137+E138+E139+E141</f>
        <v>0</v>
      </c>
      <c r="F135" s="74">
        <f t="shared" ref="F135:J135" si="66">F136+F137+F138+F139+F141</f>
        <v>0</v>
      </c>
      <c r="G135" s="74">
        <f t="shared" si="66"/>
        <v>0</v>
      </c>
      <c r="H135" s="74">
        <f t="shared" si="66"/>
        <v>0</v>
      </c>
      <c r="I135" s="74">
        <f t="shared" si="66"/>
        <v>0</v>
      </c>
      <c r="J135" s="74">
        <f t="shared" si="66"/>
        <v>0</v>
      </c>
      <c r="K135" s="66"/>
    </row>
    <row r="136" spans="1:15" hidden="1" x14ac:dyDescent="0.2">
      <c r="A136" s="139"/>
      <c r="B136" s="137"/>
      <c r="C136" s="138"/>
      <c r="D136" s="42" t="s">
        <v>9</v>
      </c>
      <c r="E136" s="34">
        <f t="shared" ref="E136:E141" si="67">+F136+G136+H136+I136+J136</f>
        <v>0</v>
      </c>
      <c r="F136" s="75">
        <v>0</v>
      </c>
      <c r="G136" s="75">
        <v>0</v>
      </c>
      <c r="H136" s="75">
        <v>0</v>
      </c>
      <c r="I136" s="75">
        <v>0</v>
      </c>
      <c r="J136" s="75">
        <f>I136*4</f>
        <v>0</v>
      </c>
      <c r="K136" s="66"/>
    </row>
    <row r="137" spans="1:15" hidden="1" x14ac:dyDescent="0.2">
      <c r="A137" s="139"/>
      <c r="B137" s="137"/>
      <c r="C137" s="138"/>
      <c r="D137" s="42" t="s">
        <v>10</v>
      </c>
      <c r="E137" s="34">
        <f t="shared" si="67"/>
        <v>0</v>
      </c>
      <c r="F137" s="75">
        <v>0</v>
      </c>
      <c r="G137" s="75">
        <v>0</v>
      </c>
      <c r="H137" s="75">
        <v>0</v>
      </c>
      <c r="I137" s="75">
        <v>0</v>
      </c>
      <c r="J137" s="75">
        <f t="shared" ref="J137:J141" si="68">I137*4</f>
        <v>0</v>
      </c>
      <c r="K137" s="66"/>
    </row>
    <row r="138" spans="1:15" hidden="1" x14ac:dyDescent="0.2">
      <c r="A138" s="139"/>
      <c r="B138" s="137"/>
      <c r="C138" s="138"/>
      <c r="D138" s="42" t="s">
        <v>11</v>
      </c>
      <c r="E138" s="34">
        <f t="shared" si="67"/>
        <v>0</v>
      </c>
      <c r="F138" s="75">
        <v>0</v>
      </c>
      <c r="G138" s="75">
        <v>0</v>
      </c>
      <c r="H138" s="75">
        <v>0</v>
      </c>
      <c r="I138" s="75">
        <v>0</v>
      </c>
      <c r="J138" s="75">
        <f t="shared" si="68"/>
        <v>0</v>
      </c>
      <c r="K138" s="66"/>
    </row>
    <row r="139" spans="1:15" ht="24" hidden="1" x14ac:dyDescent="0.2">
      <c r="A139" s="139"/>
      <c r="B139" s="137"/>
      <c r="C139" s="138"/>
      <c r="D139" s="43" t="s">
        <v>12</v>
      </c>
      <c r="E139" s="34">
        <f t="shared" si="67"/>
        <v>0</v>
      </c>
      <c r="F139" s="75">
        <v>0</v>
      </c>
      <c r="G139" s="75">
        <v>0</v>
      </c>
      <c r="H139" s="75">
        <v>0</v>
      </c>
      <c r="I139" s="75">
        <v>0</v>
      </c>
      <c r="J139" s="75">
        <f t="shared" si="68"/>
        <v>0</v>
      </c>
      <c r="K139" s="66"/>
    </row>
    <row r="140" spans="1:15" hidden="1" x14ac:dyDescent="0.2">
      <c r="A140" s="139"/>
      <c r="B140" s="137"/>
      <c r="C140" s="138"/>
      <c r="D140" s="42" t="s">
        <v>13</v>
      </c>
      <c r="E140" s="34">
        <f t="shared" si="67"/>
        <v>0</v>
      </c>
      <c r="F140" s="75">
        <v>0</v>
      </c>
      <c r="G140" s="75">
        <v>0</v>
      </c>
      <c r="H140" s="75">
        <v>0</v>
      </c>
      <c r="I140" s="75">
        <v>0</v>
      </c>
      <c r="J140" s="75">
        <f t="shared" si="68"/>
        <v>0</v>
      </c>
      <c r="K140" s="66"/>
    </row>
    <row r="141" spans="1:15" hidden="1" x14ac:dyDescent="0.2">
      <c r="A141" s="139"/>
      <c r="B141" s="137"/>
      <c r="C141" s="138"/>
      <c r="D141" s="42" t="s">
        <v>14</v>
      </c>
      <c r="E141" s="34">
        <f t="shared" si="67"/>
        <v>0</v>
      </c>
      <c r="F141" s="75">
        <v>0</v>
      </c>
      <c r="G141" s="75">
        <v>0</v>
      </c>
      <c r="H141" s="75">
        <v>0</v>
      </c>
      <c r="I141" s="75">
        <v>0</v>
      </c>
      <c r="J141" s="75">
        <f t="shared" si="68"/>
        <v>0</v>
      </c>
      <c r="K141" s="66"/>
    </row>
    <row r="142" spans="1:15" s="50" customFormat="1" ht="15.75" customHeight="1" x14ac:dyDescent="0.2">
      <c r="A142" s="129" t="s">
        <v>54</v>
      </c>
      <c r="B142" s="130" t="s">
        <v>141</v>
      </c>
      <c r="C142" s="131" t="s">
        <v>59</v>
      </c>
      <c r="D142" s="81" t="s">
        <v>5</v>
      </c>
      <c r="E142" s="74">
        <f t="shared" ref="E142:J142" si="69">E143+E144+E145+E146+E148</f>
        <v>0</v>
      </c>
      <c r="F142" s="74">
        <f t="shared" si="69"/>
        <v>0</v>
      </c>
      <c r="G142" s="74">
        <f t="shared" si="69"/>
        <v>0</v>
      </c>
      <c r="H142" s="74">
        <f t="shared" si="69"/>
        <v>0</v>
      </c>
      <c r="I142" s="74">
        <f t="shared" si="69"/>
        <v>0</v>
      </c>
      <c r="J142" s="74">
        <f t="shared" si="69"/>
        <v>0</v>
      </c>
      <c r="K142" s="127"/>
      <c r="L142" s="128"/>
      <c r="M142" s="128"/>
      <c r="N142" s="128"/>
      <c r="O142" s="128"/>
    </row>
    <row r="143" spans="1:15" s="50" customFormat="1" x14ac:dyDescent="0.2">
      <c r="A143" s="129"/>
      <c r="B143" s="130"/>
      <c r="C143" s="131"/>
      <c r="D143" s="82" t="s">
        <v>9</v>
      </c>
      <c r="E143" s="74">
        <f>+F143+G143+H143+I143+J143</f>
        <v>0</v>
      </c>
      <c r="F143" s="101">
        <v>0</v>
      </c>
      <c r="G143" s="101">
        <v>0</v>
      </c>
      <c r="H143" s="75">
        <v>0</v>
      </c>
      <c r="I143" s="75">
        <v>0</v>
      </c>
      <c r="J143" s="75">
        <f>I143*4</f>
        <v>0</v>
      </c>
      <c r="K143" s="127"/>
      <c r="L143" s="128"/>
      <c r="M143" s="128"/>
      <c r="N143" s="128"/>
      <c r="O143" s="128"/>
    </row>
    <row r="144" spans="1:15" s="50" customFormat="1" x14ac:dyDescent="0.2">
      <c r="A144" s="129"/>
      <c r="B144" s="130"/>
      <c r="C144" s="131"/>
      <c r="D144" s="82" t="s">
        <v>10</v>
      </c>
      <c r="E144" s="74">
        <f t="shared" ref="E144:E148" si="70">+F144+G144+H144+I144+J144</f>
        <v>0</v>
      </c>
      <c r="F144" s="101">
        <v>0</v>
      </c>
      <c r="G144" s="101">
        <v>0</v>
      </c>
      <c r="H144" s="75">
        <v>0</v>
      </c>
      <c r="I144" s="75">
        <v>0</v>
      </c>
      <c r="J144" s="75">
        <f t="shared" ref="J144:J148" si="71">I144*4</f>
        <v>0</v>
      </c>
      <c r="K144" s="127"/>
      <c r="L144" s="128"/>
      <c r="M144" s="128"/>
      <c r="N144" s="128"/>
      <c r="O144" s="128"/>
    </row>
    <row r="145" spans="1:15" s="50" customFormat="1" x14ac:dyDescent="0.2">
      <c r="A145" s="129"/>
      <c r="B145" s="130"/>
      <c r="C145" s="131"/>
      <c r="D145" s="82" t="s">
        <v>11</v>
      </c>
      <c r="E145" s="74">
        <f t="shared" si="70"/>
        <v>0</v>
      </c>
      <c r="F145" s="101">
        <v>0</v>
      </c>
      <c r="G145" s="101">
        <v>0</v>
      </c>
      <c r="H145" s="75">
        <v>0</v>
      </c>
      <c r="I145" s="75">
        <v>0</v>
      </c>
      <c r="J145" s="75">
        <f t="shared" si="71"/>
        <v>0</v>
      </c>
      <c r="K145" s="127"/>
      <c r="L145" s="128"/>
      <c r="M145" s="128"/>
      <c r="N145" s="128"/>
      <c r="O145" s="128"/>
    </row>
    <row r="146" spans="1:15" s="50" customFormat="1" ht="24" x14ac:dyDescent="0.2">
      <c r="A146" s="129"/>
      <c r="B146" s="130"/>
      <c r="C146" s="131"/>
      <c r="D146" s="83" t="s">
        <v>12</v>
      </c>
      <c r="E146" s="74">
        <f t="shared" si="70"/>
        <v>0</v>
      </c>
      <c r="F146" s="101">
        <v>0</v>
      </c>
      <c r="G146" s="101">
        <v>0</v>
      </c>
      <c r="H146" s="75">
        <v>0</v>
      </c>
      <c r="I146" s="75">
        <v>0</v>
      </c>
      <c r="J146" s="75">
        <f t="shared" si="71"/>
        <v>0</v>
      </c>
      <c r="K146" s="127"/>
      <c r="L146" s="128"/>
      <c r="M146" s="128"/>
      <c r="N146" s="128"/>
      <c r="O146" s="128"/>
    </row>
    <row r="147" spans="1:15" s="50" customFormat="1" x14ac:dyDescent="0.2">
      <c r="A147" s="129"/>
      <c r="B147" s="130"/>
      <c r="C147" s="131"/>
      <c r="D147" s="82" t="s">
        <v>13</v>
      </c>
      <c r="E147" s="74">
        <f t="shared" si="70"/>
        <v>0</v>
      </c>
      <c r="F147" s="101">
        <v>0</v>
      </c>
      <c r="G147" s="101">
        <v>0</v>
      </c>
      <c r="H147" s="75">
        <v>0</v>
      </c>
      <c r="I147" s="75">
        <v>0</v>
      </c>
      <c r="J147" s="75">
        <f t="shared" si="71"/>
        <v>0</v>
      </c>
      <c r="K147" s="127"/>
      <c r="L147" s="128"/>
      <c r="M147" s="128"/>
      <c r="N147" s="128"/>
      <c r="O147" s="128"/>
    </row>
    <row r="148" spans="1:15" s="50" customFormat="1" x14ac:dyDescent="0.2">
      <c r="A148" s="129"/>
      <c r="B148" s="130"/>
      <c r="C148" s="131"/>
      <c r="D148" s="82" t="s">
        <v>14</v>
      </c>
      <c r="E148" s="74">
        <f t="shared" si="70"/>
        <v>0</v>
      </c>
      <c r="F148" s="101">
        <v>0</v>
      </c>
      <c r="G148" s="101">
        <v>0</v>
      </c>
      <c r="H148" s="75">
        <v>0</v>
      </c>
      <c r="I148" s="75">
        <v>0</v>
      </c>
      <c r="J148" s="75">
        <f t="shared" si="71"/>
        <v>0</v>
      </c>
      <c r="K148" s="127"/>
      <c r="L148" s="128"/>
      <c r="M148" s="128"/>
      <c r="N148" s="128"/>
      <c r="O148" s="128"/>
    </row>
    <row r="149" spans="1:15" s="50" customFormat="1" ht="15.75" customHeight="1" x14ac:dyDescent="0.2">
      <c r="A149" s="129" t="s">
        <v>55</v>
      </c>
      <c r="B149" s="130" t="s">
        <v>142</v>
      </c>
      <c r="C149" s="131" t="s">
        <v>37</v>
      </c>
      <c r="D149" s="81" t="s">
        <v>5</v>
      </c>
      <c r="E149" s="74">
        <f t="shared" ref="E149:J149" si="72">E150+E151+E152+E153+E155</f>
        <v>0</v>
      </c>
      <c r="F149" s="74">
        <f t="shared" si="72"/>
        <v>0</v>
      </c>
      <c r="G149" s="74">
        <f t="shared" si="72"/>
        <v>0</v>
      </c>
      <c r="H149" s="74">
        <f t="shared" si="72"/>
        <v>0</v>
      </c>
      <c r="I149" s="74">
        <f t="shared" si="72"/>
        <v>0</v>
      </c>
      <c r="J149" s="74">
        <f t="shared" si="72"/>
        <v>0</v>
      </c>
      <c r="K149" s="127"/>
      <c r="L149" s="128"/>
      <c r="M149" s="128"/>
      <c r="N149" s="128"/>
      <c r="O149" s="128"/>
    </row>
    <row r="150" spans="1:15" s="50" customFormat="1" x14ac:dyDescent="0.2">
      <c r="A150" s="129"/>
      <c r="B150" s="130"/>
      <c r="C150" s="131"/>
      <c r="D150" s="82" t="s">
        <v>9</v>
      </c>
      <c r="E150" s="74">
        <f>+F150+G150+H150+I150+J150</f>
        <v>0</v>
      </c>
      <c r="F150" s="101">
        <v>0</v>
      </c>
      <c r="G150" s="101">
        <v>0</v>
      </c>
      <c r="H150" s="75">
        <v>0</v>
      </c>
      <c r="I150" s="75">
        <v>0</v>
      </c>
      <c r="J150" s="75">
        <f>I150*4</f>
        <v>0</v>
      </c>
      <c r="K150" s="127"/>
      <c r="L150" s="128"/>
      <c r="M150" s="128"/>
      <c r="N150" s="128"/>
      <c r="O150" s="128"/>
    </row>
    <row r="151" spans="1:15" s="50" customFormat="1" x14ac:dyDescent="0.2">
      <c r="A151" s="129"/>
      <c r="B151" s="130"/>
      <c r="C151" s="131"/>
      <c r="D151" s="82" t="s">
        <v>10</v>
      </c>
      <c r="E151" s="74">
        <f t="shared" ref="E151:E155" si="73">+F151+G151+H151+I151+J151</f>
        <v>0</v>
      </c>
      <c r="F151" s="101">
        <v>0</v>
      </c>
      <c r="G151" s="101">
        <v>0</v>
      </c>
      <c r="H151" s="75">
        <v>0</v>
      </c>
      <c r="I151" s="75">
        <v>0</v>
      </c>
      <c r="J151" s="75">
        <f t="shared" ref="J151:J155" si="74">I151*4</f>
        <v>0</v>
      </c>
      <c r="K151" s="127"/>
      <c r="L151" s="128"/>
      <c r="M151" s="128"/>
      <c r="N151" s="128"/>
      <c r="O151" s="128"/>
    </row>
    <row r="152" spans="1:15" s="50" customFormat="1" x14ac:dyDescent="0.2">
      <c r="A152" s="129"/>
      <c r="B152" s="130"/>
      <c r="C152" s="131"/>
      <c r="D152" s="82" t="s">
        <v>11</v>
      </c>
      <c r="E152" s="74">
        <f t="shared" si="73"/>
        <v>0</v>
      </c>
      <c r="F152" s="101">
        <v>0</v>
      </c>
      <c r="G152" s="101">
        <v>0</v>
      </c>
      <c r="H152" s="75">
        <v>0</v>
      </c>
      <c r="I152" s="75">
        <v>0</v>
      </c>
      <c r="J152" s="75">
        <f t="shared" si="74"/>
        <v>0</v>
      </c>
      <c r="K152" s="127"/>
      <c r="L152" s="128"/>
      <c r="M152" s="128"/>
      <c r="N152" s="128"/>
      <c r="O152" s="128"/>
    </row>
    <row r="153" spans="1:15" s="50" customFormat="1" ht="24" x14ac:dyDescent="0.2">
      <c r="A153" s="129"/>
      <c r="B153" s="130"/>
      <c r="C153" s="131"/>
      <c r="D153" s="83" t="s">
        <v>12</v>
      </c>
      <c r="E153" s="74">
        <f t="shared" si="73"/>
        <v>0</v>
      </c>
      <c r="F153" s="101">
        <v>0</v>
      </c>
      <c r="G153" s="101">
        <v>0</v>
      </c>
      <c r="H153" s="75">
        <v>0</v>
      </c>
      <c r="I153" s="75">
        <v>0</v>
      </c>
      <c r="J153" s="75">
        <f t="shared" si="74"/>
        <v>0</v>
      </c>
      <c r="K153" s="127"/>
      <c r="L153" s="128"/>
      <c r="M153" s="128"/>
      <c r="N153" s="128"/>
      <c r="O153" s="128"/>
    </row>
    <row r="154" spans="1:15" s="50" customFormat="1" x14ac:dyDescent="0.2">
      <c r="A154" s="129"/>
      <c r="B154" s="130"/>
      <c r="C154" s="131"/>
      <c r="D154" s="82" t="s">
        <v>13</v>
      </c>
      <c r="E154" s="74">
        <f t="shared" si="73"/>
        <v>0</v>
      </c>
      <c r="F154" s="101">
        <v>0</v>
      </c>
      <c r="G154" s="101">
        <v>0</v>
      </c>
      <c r="H154" s="75">
        <v>0</v>
      </c>
      <c r="I154" s="75">
        <v>0</v>
      </c>
      <c r="J154" s="75">
        <f t="shared" si="74"/>
        <v>0</v>
      </c>
      <c r="K154" s="127"/>
      <c r="L154" s="128"/>
      <c r="M154" s="128"/>
      <c r="N154" s="128"/>
      <c r="O154" s="128"/>
    </row>
    <row r="155" spans="1:15" s="50" customFormat="1" x14ac:dyDescent="0.2">
      <c r="A155" s="129"/>
      <c r="B155" s="130"/>
      <c r="C155" s="131"/>
      <c r="D155" s="82" t="s">
        <v>14</v>
      </c>
      <c r="E155" s="74">
        <f t="shared" si="73"/>
        <v>0</v>
      </c>
      <c r="F155" s="101">
        <v>0</v>
      </c>
      <c r="G155" s="101">
        <v>0</v>
      </c>
      <c r="H155" s="75">
        <v>0</v>
      </c>
      <c r="I155" s="75">
        <v>0</v>
      </c>
      <c r="J155" s="75">
        <f t="shared" si="74"/>
        <v>0</v>
      </c>
      <c r="K155" s="127"/>
      <c r="L155" s="128"/>
      <c r="M155" s="128"/>
      <c r="N155" s="128"/>
      <c r="O155" s="128"/>
    </row>
    <row r="156" spans="1:15" s="50" customFormat="1" x14ac:dyDescent="0.2">
      <c r="A156" s="104"/>
      <c r="B156" s="132"/>
      <c r="C156" s="134" t="s">
        <v>15</v>
      </c>
      <c r="D156" s="81" t="s">
        <v>5</v>
      </c>
      <c r="E156" s="74">
        <f t="shared" ref="E156:J156" si="75">E157+E158+E159+E160+E162</f>
        <v>7870</v>
      </c>
      <c r="F156" s="74">
        <f t="shared" si="75"/>
        <v>835</v>
      </c>
      <c r="G156" s="74">
        <f t="shared" si="75"/>
        <v>1005</v>
      </c>
      <c r="H156" s="74">
        <f t="shared" si="75"/>
        <v>1005</v>
      </c>
      <c r="I156" s="74">
        <f t="shared" si="75"/>
        <v>1005</v>
      </c>
      <c r="J156" s="74">
        <f t="shared" si="75"/>
        <v>4020</v>
      </c>
      <c r="K156" s="102"/>
    </row>
    <row r="157" spans="1:15" x14ac:dyDescent="0.2">
      <c r="A157" s="104"/>
      <c r="B157" s="133"/>
      <c r="C157" s="134"/>
      <c r="D157" s="41" t="s">
        <v>9</v>
      </c>
      <c r="E157" s="34">
        <f>+F157+G157+H157+I157+J157</f>
        <v>0</v>
      </c>
      <c r="F157" s="76">
        <f t="shared" ref="F157:J162" si="76">F80+F87+F94+F101+F108+F115+F122+F129+F136+F143+F150</f>
        <v>0</v>
      </c>
      <c r="G157" s="76">
        <f t="shared" si="76"/>
        <v>0</v>
      </c>
      <c r="H157" s="76">
        <f t="shared" si="76"/>
        <v>0</v>
      </c>
      <c r="I157" s="76">
        <f t="shared" si="76"/>
        <v>0</v>
      </c>
      <c r="J157" s="76">
        <f t="shared" si="76"/>
        <v>0</v>
      </c>
      <c r="K157" s="68"/>
    </row>
    <row r="158" spans="1:15" x14ac:dyDescent="0.2">
      <c r="A158" s="104"/>
      <c r="B158" s="133"/>
      <c r="C158" s="134"/>
      <c r="D158" s="41" t="s">
        <v>10</v>
      </c>
      <c r="E158" s="34">
        <f t="shared" ref="E158:E162" si="77">+F158+G158+H158+I158+J158</f>
        <v>0</v>
      </c>
      <c r="F158" s="76">
        <f t="shared" si="76"/>
        <v>0</v>
      </c>
      <c r="G158" s="76">
        <f t="shared" si="76"/>
        <v>0</v>
      </c>
      <c r="H158" s="76">
        <f t="shared" si="76"/>
        <v>0</v>
      </c>
      <c r="I158" s="76">
        <f t="shared" si="76"/>
        <v>0</v>
      </c>
      <c r="J158" s="76">
        <f t="shared" si="76"/>
        <v>0</v>
      </c>
      <c r="K158" s="68"/>
    </row>
    <row r="159" spans="1:15" x14ac:dyDescent="0.2">
      <c r="A159" s="104"/>
      <c r="B159" s="133"/>
      <c r="C159" s="134"/>
      <c r="D159" s="41" t="s">
        <v>11</v>
      </c>
      <c r="E159" s="34">
        <f t="shared" si="77"/>
        <v>7870</v>
      </c>
      <c r="F159" s="76">
        <f t="shared" si="76"/>
        <v>835</v>
      </c>
      <c r="G159" s="76">
        <f t="shared" si="76"/>
        <v>1005</v>
      </c>
      <c r="H159" s="76">
        <f t="shared" si="76"/>
        <v>1005</v>
      </c>
      <c r="I159" s="76">
        <f t="shared" si="76"/>
        <v>1005</v>
      </c>
      <c r="J159" s="76">
        <f t="shared" si="76"/>
        <v>4020</v>
      </c>
      <c r="K159" s="68"/>
    </row>
    <row r="160" spans="1:15" ht="24" x14ac:dyDescent="0.2">
      <c r="A160" s="104"/>
      <c r="B160" s="133"/>
      <c r="C160" s="134"/>
      <c r="D160" s="45" t="s">
        <v>12</v>
      </c>
      <c r="E160" s="34">
        <f t="shared" si="77"/>
        <v>0</v>
      </c>
      <c r="F160" s="76">
        <f t="shared" si="76"/>
        <v>0</v>
      </c>
      <c r="G160" s="76">
        <f t="shared" si="76"/>
        <v>0</v>
      </c>
      <c r="H160" s="76">
        <f t="shared" si="76"/>
        <v>0</v>
      </c>
      <c r="I160" s="76">
        <f t="shared" si="76"/>
        <v>0</v>
      </c>
      <c r="J160" s="76">
        <f t="shared" si="76"/>
        <v>0</v>
      </c>
      <c r="K160" s="68"/>
    </row>
    <row r="161" spans="1:15" x14ac:dyDescent="0.2">
      <c r="A161" s="104"/>
      <c r="B161" s="133"/>
      <c r="C161" s="134"/>
      <c r="D161" s="41" t="s">
        <v>13</v>
      </c>
      <c r="E161" s="34">
        <f t="shared" si="77"/>
        <v>0</v>
      </c>
      <c r="F161" s="76">
        <f t="shared" si="76"/>
        <v>0</v>
      </c>
      <c r="G161" s="76">
        <f t="shared" si="76"/>
        <v>0</v>
      </c>
      <c r="H161" s="76">
        <f t="shared" si="76"/>
        <v>0</v>
      </c>
      <c r="I161" s="76">
        <f t="shared" si="76"/>
        <v>0</v>
      </c>
      <c r="J161" s="76">
        <f t="shared" si="76"/>
        <v>0</v>
      </c>
      <c r="K161" s="68"/>
    </row>
    <row r="162" spans="1:15" x14ac:dyDescent="0.2">
      <c r="A162" s="104"/>
      <c r="B162" s="133"/>
      <c r="C162" s="135"/>
      <c r="D162" s="49" t="s">
        <v>14</v>
      </c>
      <c r="E162" s="34">
        <f t="shared" si="77"/>
        <v>0</v>
      </c>
      <c r="F162" s="77">
        <f t="shared" si="76"/>
        <v>0</v>
      </c>
      <c r="G162" s="77">
        <f t="shared" si="76"/>
        <v>0</v>
      </c>
      <c r="H162" s="77">
        <f t="shared" si="76"/>
        <v>0</v>
      </c>
      <c r="I162" s="77">
        <f t="shared" si="76"/>
        <v>0</v>
      </c>
      <c r="J162" s="77">
        <f t="shared" si="76"/>
        <v>0</v>
      </c>
      <c r="K162" s="68"/>
    </row>
    <row r="163" spans="1:15" ht="15.75" hidden="1" customHeight="1" x14ac:dyDescent="0.2">
      <c r="A163" s="122"/>
      <c r="B163" s="123"/>
      <c r="C163" s="123"/>
      <c r="D163" s="123"/>
      <c r="E163" s="123"/>
      <c r="F163" s="123"/>
      <c r="G163" s="123"/>
      <c r="H163" s="123"/>
      <c r="I163" s="123"/>
      <c r="J163" s="123"/>
      <c r="K163" s="124"/>
      <c r="L163" s="124"/>
      <c r="M163" s="124"/>
      <c r="N163" s="124"/>
      <c r="O163" s="124"/>
    </row>
    <row r="164" spans="1:15" ht="15.75" hidden="1" customHeight="1" x14ac:dyDescent="0.2">
      <c r="A164" s="125" t="s">
        <v>56</v>
      </c>
      <c r="B164" s="126"/>
      <c r="C164" s="126"/>
      <c r="D164" s="51"/>
      <c r="E164" s="52">
        <f t="shared" ref="E164:J164" si="78">E165+E166+E167+E168+E170</f>
        <v>0</v>
      </c>
      <c r="F164" s="52">
        <f t="shared" si="78"/>
        <v>0</v>
      </c>
      <c r="G164" s="52">
        <f t="shared" si="78"/>
        <v>0</v>
      </c>
      <c r="H164" s="52">
        <f t="shared" si="78"/>
        <v>0</v>
      </c>
      <c r="I164" s="52">
        <f t="shared" si="78"/>
        <v>0</v>
      </c>
      <c r="J164" s="52">
        <f t="shared" si="78"/>
        <v>0</v>
      </c>
      <c r="K164" s="124"/>
      <c r="L164" s="124"/>
      <c r="M164" s="124"/>
      <c r="N164" s="124"/>
      <c r="O164" s="124"/>
    </row>
    <row r="165" spans="1:15" hidden="1" x14ac:dyDescent="0.2">
      <c r="A165" s="125"/>
      <c r="B165" s="126"/>
      <c r="C165" s="126"/>
      <c r="D165" s="53"/>
      <c r="E165" s="52">
        <f>+F165+G165+H165+I165+J165</f>
        <v>0</v>
      </c>
      <c r="F165" s="56">
        <v>0</v>
      </c>
      <c r="G165" s="56">
        <v>0</v>
      </c>
      <c r="H165" s="56">
        <v>0</v>
      </c>
      <c r="I165" s="56">
        <v>0</v>
      </c>
      <c r="J165" s="54">
        <f t="shared" ref="J165:J166" si="79">I165*4</f>
        <v>0</v>
      </c>
      <c r="K165" s="124"/>
      <c r="L165" s="124"/>
      <c r="M165" s="124"/>
      <c r="N165" s="124"/>
      <c r="O165" s="124"/>
    </row>
    <row r="166" spans="1:15" hidden="1" x14ac:dyDescent="0.2">
      <c r="A166" s="125"/>
      <c r="B166" s="126"/>
      <c r="C166" s="126"/>
      <c r="D166" s="53"/>
      <c r="E166" s="52">
        <f t="shared" ref="E166:E170" si="80">+F166+G166+H166+I166+J166</f>
        <v>0</v>
      </c>
      <c r="F166" s="56"/>
      <c r="G166" s="56"/>
      <c r="H166" s="54">
        <f t="shared" ref="H166:I170" si="81">G166*6</f>
        <v>0</v>
      </c>
      <c r="I166" s="54">
        <f t="shared" si="81"/>
        <v>0</v>
      </c>
      <c r="J166" s="54">
        <f t="shared" si="79"/>
        <v>0</v>
      </c>
      <c r="K166" s="124"/>
      <c r="L166" s="124"/>
      <c r="M166" s="124"/>
      <c r="N166" s="124"/>
      <c r="O166" s="124"/>
    </row>
    <row r="167" spans="1:15" hidden="1" x14ac:dyDescent="0.2">
      <c r="A167" s="125"/>
      <c r="B167" s="126"/>
      <c r="C167" s="126"/>
      <c r="D167" s="53"/>
      <c r="E167" s="52">
        <f t="shared" si="80"/>
        <v>0</v>
      </c>
      <c r="F167" s="56"/>
      <c r="G167" s="56"/>
      <c r="H167" s="54">
        <f t="shared" si="81"/>
        <v>0</v>
      </c>
      <c r="I167" s="54">
        <f t="shared" si="81"/>
        <v>0</v>
      </c>
      <c r="J167" s="54">
        <f>I167*4</f>
        <v>0</v>
      </c>
      <c r="K167" s="124"/>
      <c r="L167" s="124"/>
      <c r="M167" s="124"/>
      <c r="N167" s="124"/>
      <c r="O167" s="124"/>
    </row>
    <row r="168" spans="1:15" hidden="1" x14ac:dyDescent="0.2">
      <c r="A168" s="125"/>
      <c r="B168" s="126"/>
      <c r="C168" s="126"/>
      <c r="D168" s="55"/>
      <c r="E168" s="52">
        <f t="shared" si="80"/>
        <v>0</v>
      </c>
      <c r="F168" s="56"/>
      <c r="G168" s="56"/>
      <c r="H168" s="54">
        <f t="shared" si="81"/>
        <v>0</v>
      </c>
      <c r="I168" s="54">
        <f t="shared" si="81"/>
        <v>0</v>
      </c>
      <c r="J168" s="54">
        <f t="shared" ref="J168:J170" si="82">I168*4</f>
        <v>0</v>
      </c>
      <c r="K168" s="124"/>
      <c r="L168" s="124"/>
      <c r="M168" s="124"/>
      <c r="N168" s="124"/>
      <c r="O168" s="124"/>
    </row>
    <row r="169" spans="1:15" hidden="1" x14ac:dyDescent="0.2">
      <c r="A169" s="125"/>
      <c r="B169" s="126"/>
      <c r="C169" s="126"/>
      <c r="D169" s="53"/>
      <c r="E169" s="52">
        <f t="shared" si="80"/>
        <v>0</v>
      </c>
      <c r="F169" s="56"/>
      <c r="G169" s="56"/>
      <c r="H169" s="54">
        <f t="shared" si="81"/>
        <v>0</v>
      </c>
      <c r="I169" s="54">
        <f t="shared" si="81"/>
        <v>0</v>
      </c>
      <c r="J169" s="54">
        <f t="shared" si="82"/>
        <v>0</v>
      </c>
      <c r="K169" s="124"/>
      <c r="L169" s="124"/>
      <c r="M169" s="124"/>
      <c r="N169" s="124"/>
      <c r="O169" s="124"/>
    </row>
    <row r="170" spans="1:15" hidden="1" x14ac:dyDescent="0.2">
      <c r="A170" s="125"/>
      <c r="B170" s="126"/>
      <c r="C170" s="126"/>
      <c r="D170" s="53"/>
      <c r="E170" s="52">
        <f t="shared" si="80"/>
        <v>0</v>
      </c>
      <c r="F170" s="56"/>
      <c r="G170" s="56"/>
      <c r="H170" s="54">
        <f t="shared" si="81"/>
        <v>0</v>
      </c>
      <c r="I170" s="54">
        <f t="shared" si="81"/>
        <v>0</v>
      </c>
      <c r="J170" s="54">
        <f t="shared" si="82"/>
        <v>0</v>
      </c>
      <c r="K170" s="124"/>
      <c r="L170" s="124"/>
      <c r="M170" s="124"/>
      <c r="N170" s="124"/>
      <c r="O170" s="124"/>
    </row>
    <row r="171" spans="1:15" x14ac:dyDescent="0.2">
      <c r="A171" s="111"/>
      <c r="B171" s="118" t="s">
        <v>17</v>
      </c>
      <c r="C171" s="119"/>
      <c r="D171" s="45" t="s">
        <v>5</v>
      </c>
      <c r="E171" s="46">
        <f>E172+E173+E174+E175+E177</f>
        <v>3663420.6774999998</v>
      </c>
      <c r="F171" s="78">
        <f t="shared" ref="F171:J171" si="83">F172+F173+F174+F175+F177</f>
        <v>576397.76663999993</v>
      </c>
      <c r="G171" s="78">
        <f t="shared" si="83"/>
        <v>441003.27298000001</v>
      </c>
      <c r="H171" s="78">
        <f t="shared" si="83"/>
        <v>441003.27298000001</v>
      </c>
      <c r="I171" s="78">
        <f t="shared" si="83"/>
        <v>441003.27298000001</v>
      </c>
      <c r="J171" s="78">
        <f t="shared" si="83"/>
        <v>1764013.09192</v>
      </c>
      <c r="K171" s="69"/>
    </row>
    <row r="172" spans="1:15" x14ac:dyDescent="0.2">
      <c r="A172" s="112"/>
      <c r="B172" s="118"/>
      <c r="C172" s="120"/>
      <c r="D172" s="45" t="s">
        <v>9</v>
      </c>
      <c r="E172" s="46">
        <f>+F172+G172+H172+I172+J172</f>
        <v>38680</v>
      </c>
      <c r="F172" s="78">
        <f>F65+F157</f>
        <v>4835</v>
      </c>
      <c r="G172" s="78">
        <f>G65+G157</f>
        <v>4835</v>
      </c>
      <c r="H172" s="78">
        <f>H65+H157</f>
        <v>4835</v>
      </c>
      <c r="I172" s="78">
        <f>I65+I157</f>
        <v>4835</v>
      </c>
      <c r="J172" s="78">
        <f>J65+J157</f>
        <v>19340</v>
      </c>
      <c r="K172" s="69"/>
    </row>
    <row r="173" spans="1:15" x14ac:dyDescent="0.2">
      <c r="A173" s="112"/>
      <c r="B173" s="118"/>
      <c r="C173" s="120"/>
      <c r="D173" s="45" t="s">
        <v>10</v>
      </c>
      <c r="E173" s="46">
        <f>+F173+G173+H173+I173+J173</f>
        <v>11493.599999999999</v>
      </c>
      <c r="F173" s="78">
        <f>F66+F158</f>
        <v>1436.6999999999998</v>
      </c>
      <c r="G173" s="78">
        <f t="shared" ref="G173:J173" si="84">G66+G158</f>
        <v>1436.6999999999998</v>
      </c>
      <c r="H173" s="78">
        <f t="shared" si="84"/>
        <v>1436.6999999999998</v>
      </c>
      <c r="I173" s="78">
        <f t="shared" si="84"/>
        <v>1436.6999999999998</v>
      </c>
      <c r="J173" s="78">
        <f t="shared" si="84"/>
        <v>5746.7999999999993</v>
      </c>
      <c r="K173" s="69"/>
    </row>
    <row r="174" spans="1:15" x14ac:dyDescent="0.2">
      <c r="A174" s="112"/>
      <c r="B174" s="118"/>
      <c r="C174" s="120"/>
      <c r="D174" s="45" t="s">
        <v>11</v>
      </c>
      <c r="E174" s="46">
        <f>+F174+G174+H174+I174+J174</f>
        <v>3496932.4838399999</v>
      </c>
      <c r="F174" s="78">
        <f>F67+F159</f>
        <v>453811.47297999996</v>
      </c>
      <c r="G174" s="78">
        <f t="shared" ref="G174:J174" si="85">G67+G159</f>
        <v>434731.57298</v>
      </c>
      <c r="H174" s="78">
        <f t="shared" si="85"/>
        <v>434731.57298</v>
      </c>
      <c r="I174" s="78">
        <f t="shared" si="85"/>
        <v>434731.57298</v>
      </c>
      <c r="J174" s="78">
        <f t="shared" si="85"/>
        <v>1738926.29192</v>
      </c>
      <c r="K174" s="69"/>
    </row>
    <row r="175" spans="1:15" ht="24" x14ac:dyDescent="0.2">
      <c r="A175" s="112"/>
      <c r="B175" s="118"/>
      <c r="C175" s="120"/>
      <c r="D175" s="45" t="s">
        <v>12</v>
      </c>
      <c r="E175" s="46">
        <f t="shared" ref="E175:E177" si="86">+F175+G175+H175+I175+J175</f>
        <v>0</v>
      </c>
      <c r="F175" s="78">
        <f>F68+F160</f>
        <v>0</v>
      </c>
      <c r="G175" s="78">
        <f t="shared" ref="G175:I175" si="87">G68+G160</f>
        <v>0</v>
      </c>
      <c r="H175" s="78">
        <f t="shared" si="87"/>
        <v>0</v>
      </c>
      <c r="I175" s="78">
        <f t="shared" si="87"/>
        <v>0</v>
      </c>
      <c r="J175" s="78">
        <f>J68+J160</f>
        <v>0</v>
      </c>
      <c r="K175" s="69"/>
    </row>
    <row r="176" spans="1:15" x14ac:dyDescent="0.2">
      <c r="A176" s="112"/>
      <c r="B176" s="118"/>
      <c r="C176" s="120"/>
      <c r="D176" s="45" t="s">
        <v>13</v>
      </c>
      <c r="E176" s="46">
        <f t="shared" si="86"/>
        <v>0</v>
      </c>
      <c r="F176" s="78">
        <f>F69+F161</f>
        <v>0</v>
      </c>
      <c r="G176" s="78">
        <f t="shared" ref="G176:J176" si="88">G69+G161</f>
        <v>0</v>
      </c>
      <c r="H176" s="78">
        <f t="shared" si="88"/>
        <v>0</v>
      </c>
      <c r="I176" s="78">
        <f t="shared" si="88"/>
        <v>0</v>
      </c>
      <c r="J176" s="78">
        <f t="shared" si="88"/>
        <v>0</v>
      </c>
      <c r="K176" s="69"/>
    </row>
    <row r="177" spans="1:11" x14ac:dyDescent="0.2">
      <c r="A177" s="113"/>
      <c r="B177" s="118"/>
      <c r="C177" s="121"/>
      <c r="D177" s="45" t="s">
        <v>14</v>
      </c>
      <c r="E177" s="46">
        <f t="shared" si="86"/>
        <v>116314.59366</v>
      </c>
      <c r="F177" s="78">
        <f>F70+F162</f>
        <v>116314.59366</v>
      </c>
      <c r="G177" s="78">
        <f t="shared" ref="G177:J177" si="89">G70+G162</f>
        <v>0</v>
      </c>
      <c r="H177" s="78">
        <f t="shared" si="89"/>
        <v>0</v>
      </c>
      <c r="I177" s="78">
        <f t="shared" si="89"/>
        <v>0</v>
      </c>
      <c r="J177" s="78">
        <f t="shared" si="89"/>
        <v>0</v>
      </c>
      <c r="K177" s="69"/>
    </row>
    <row r="178" spans="1:11" x14ac:dyDescent="0.2">
      <c r="A178" s="42"/>
      <c r="B178" s="42" t="s">
        <v>18</v>
      </c>
      <c r="C178" s="42"/>
      <c r="D178" s="42"/>
      <c r="E178" s="6"/>
      <c r="F178" s="75"/>
      <c r="G178" s="75"/>
      <c r="H178" s="75"/>
      <c r="I178" s="75"/>
      <c r="J178" s="75"/>
      <c r="K178" s="66"/>
    </row>
    <row r="179" spans="1:11" x14ac:dyDescent="0.2">
      <c r="A179" s="115"/>
      <c r="B179" s="114" t="s">
        <v>19</v>
      </c>
      <c r="C179" s="111"/>
      <c r="D179" s="41" t="s">
        <v>5</v>
      </c>
      <c r="E179" s="70">
        <f>E180+E181+E182+E183+E185</f>
        <v>0</v>
      </c>
      <c r="F179" s="78">
        <f t="shared" ref="F179:J179" si="90">F180+F181+F182+F183+F185</f>
        <v>0</v>
      </c>
      <c r="G179" s="78">
        <f t="shared" si="90"/>
        <v>0</v>
      </c>
      <c r="H179" s="78">
        <f t="shared" si="90"/>
        <v>0</v>
      </c>
      <c r="I179" s="78">
        <f t="shared" si="90"/>
        <v>0</v>
      </c>
      <c r="J179" s="78">
        <f t="shared" si="90"/>
        <v>0</v>
      </c>
      <c r="K179" s="69"/>
    </row>
    <row r="180" spans="1:11" x14ac:dyDescent="0.2">
      <c r="A180" s="116"/>
      <c r="B180" s="114"/>
      <c r="C180" s="112"/>
      <c r="D180" s="42" t="s">
        <v>9</v>
      </c>
      <c r="E180" s="46">
        <f>+F180+G180+H180+I180+J180</f>
        <v>0</v>
      </c>
      <c r="F180" s="75"/>
      <c r="G180" s="75"/>
      <c r="H180" s="75"/>
      <c r="I180" s="75"/>
      <c r="J180" s="75"/>
      <c r="K180" s="66"/>
    </row>
    <row r="181" spans="1:11" x14ac:dyDescent="0.2">
      <c r="A181" s="116"/>
      <c r="B181" s="114"/>
      <c r="C181" s="112"/>
      <c r="D181" s="42" t="s">
        <v>10</v>
      </c>
      <c r="E181" s="46">
        <f t="shared" ref="E181:E185" si="91">+F181+G181+H181+I181+J181</f>
        <v>0</v>
      </c>
      <c r="F181" s="75"/>
      <c r="G181" s="75"/>
      <c r="H181" s="75"/>
      <c r="I181" s="75"/>
      <c r="J181" s="75"/>
      <c r="K181" s="66"/>
    </row>
    <row r="182" spans="1:11" x14ac:dyDescent="0.2">
      <c r="A182" s="116"/>
      <c r="B182" s="114"/>
      <c r="C182" s="112"/>
      <c r="D182" s="42" t="s">
        <v>11</v>
      </c>
      <c r="E182" s="46">
        <f t="shared" si="91"/>
        <v>0</v>
      </c>
      <c r="F182" s="75"/>
      <c r="G182" s="75"/>
      <c r="H182" s="75"/>
      <c r="I182" s="75"/>
      <c r="J182" s="75"/>
      <c r="K182" s="66"/>
    </row>
    <row r="183" spans="1:11" ht="24" x14ac:dyDescent="0.2">
      <c r="A183" s="116"/>
      <c r="B183" s="114"/>
      <c r="C183" s="112"/>
      <c r="D183" s="43" t="s">
        <v>12</v>
      </c>
      <c r="E183" s="46">
        <f t="shared" si="91"/>
        <v>0</v>
      </c>
      <c r="F183" s="75"/>
      <c r="G183" s="75"/>
      <c r="H183" s="75"/>
      <c r="I183" s="75"/>
      <c r="J183" s="75"/>
      <c r="K183" s="66"/>
    </row>
    <row r="184" spans="1:11" x14ac:dyDescent="0.2">
      <c r="A184" s="116"/>
      <c r="B184" s="114"/>
      <c r="C184" s="112"/>
      <c r="D184" s="42" t="s">
        <v>13</v>
      </c>
      <c r="E184" s="46">
        <f t="shared" si="91"/>
        <v>0</v>
      </c>
      <c r="F184" s="75"/>
      <c r="G184" s="75"/>
      <c r="H184" s="75"/>
      <c r="I184" s="75"/>
      <c r="J184" s="75"/>
      <c r="K184" s="66"/>
    </row>
    <row r="185" spans="1:11" x14ac:dyDescent="0.2">
      <c r="A185" s="116"/>
      <c r="B185" s="114"/>
      <c r="C185" s="113"/>
      <c r="D185" s="42" t="s">
        <v>14</v>
      </c>
      <c r="E185" s="46">
        <f t="shared" si="91"/>
        <v>0</v>
      </c>
      <c r="F185" s="75"/>
      <c r="G185" s="75"/>
      <c r="H185" s="75"/>
      <c r="I185" s="75"/>
      <c r="J185" s="75"/>
      <c r="K185" s="66"/>
    </row>
    <row r="186" spans="1:11" x14ac:dyDescent="0.2">
      <c r="A186" s="111"/>
      <c r="B186" s="114" t="s">
        <v>20</v>
      </c>
      <c r="C186" s="111"/>
      <c r="D186" s="41" t="s">
        <v>5</v>
      </c>
      <c r="E186" s="46">
        <f t="shared" ref="E186:J186" si="92">E187+E188+E189+E190+E192</f>
        <v>3663420.6774999998</v>
      </c>
      <c r="F186" s="78">
        <f t="shared" si="92"/>
        <v>576397.76663999993</v>
      </c>
      <c r="G186" s="78">
        <f t="shared" si="92"/>
        <v>441003.27298000001</v>
      </c>
      <c r="H186" s="78">
        <f t="shared" si="92"/>
        <v>441003.27298000001</v>
      </c>
      <c r="I186" s="78">
        <f t="shared" si="92"/>
        <v>441003.27298000001</v>
      </c>
      <c r="J186" s="78">
        <f t="shared" si="92"/>
        <v>1764013.09192</v>
      </c>
      <c r="K186" s="69"/>
    </row>
    <row r="187" spans="1:11" x14ac:dyDescent="0.2">
      <c r="A187" s="112"/>
      <c r="B187" s="114"/>
      <c r="C187" s="112"/>
      <c r="D187" s="42" t="s">
        <v>9</v>
      </c>
      <c r="E187" s="46">
        <f>+F187+G187+H187+I187+J187</f>
        <v>38680</v>
      </c>
      <c r="F187" s="75">
        <f t="shared" ref="F187:J192" si="93">F17+F38+F59+F80+F87+F94+F101+F108+F115+F122+F129+F136+F143+F150+F24+F52+F31</f>
        <v>4835</v>
      </c>
      <c r="G187" s="75">
        <f t="shared" si="93"/>
        <v>4835</v>
      </c>
      <c r="H187" s="75">
        <f t="shared" si="93"/>
        <v>4835</v>
      </c>
      <c r="I187" s="75">
        <f t="shared" si="93"/>
        <v>4835</v>
      </c>
      <c r="J187" s="75">
        <f t="shared" si="93"/>
        <v>19340</v>
      </c>
      <c r="K187" s="66"/>
    </row>
    <row r="188" spans="1:11" x14ac:dyDescent="0.2">
      <c r="A188" s="112"/>
      <c r="B188" s="114"/>
      <c r="C188" s="112"/>
      <c r="D188" s="42" t="s">
        <v>10</v>
      </c>
      <c r="E188" s="46">
        <f t="shared" ref="E188:E192" si="94">+F188+G188+H188+I188+J188</f>
        <v>11493.599999999999</v>
      </c>
      <c r="F188" s="75">
        <f t="shared" si="93"/>
        <v>1436.6999999999998</v>
      </c>
      <c r="G188" s="75">
        <f t="shared" si="93"/>
        <v>1436.6999999999998</v>
      </c>
      <c r="H188" s="75">
        <f t="shared" si="93"/>
        <v>1436.6999999999998</v>
      </c>
      <c r="I188" s="75">
        <f t="shared" si="93"/>
        <v>1436.6999999999998</v>
      </c>
      <c r="J188" s="75">
        <f t="shared" si="93"/>
        <v>5746.7999999999993</v>
      </c>
      <c r="K188" s="66"/>
    </row>
    <row r="189" spans="1:11" x14ac:dyDescent="0.2">
      <c r="A189" s="112"/>
      <c r="B189" s="114"/>
      <c r="C189" s="112"/>
      <c r="D189" s="42" t="s">
        <v>11</v>
      </c>
      <c r="E189" s="46">
        <f t="shared" si="94"/>
        <v>3496932.4838399999</v>
      </c>
      <c r="F189" s="75">
        <f t="shared" si="93"/>
        <v>453811.47297999996</v>
      </c>
      <c r="G189" s="75">
        <f t="shared" si="93"/>
        <v>434731.57298</v>
      </c>
      <c r="H189" s="75">
        <f t="shared" si="93"/>
        <v>434731.57298</v>
      </c>
      <c r="I189" s="75">
        <f t="shared" si="93"/>
        <v>434731.57298</v>
      </c>
      <c r="J189" s="75">
        <f t="shared" si="93"/>
        <v>1738926.29192</v>
      </c>
      <c r="K189" s="66"/>
    </row>
    <row r="190" spans="1:11" ht="24" x14ac:dyDescent="0.2">
      <c r="A190" s="112"/>
      <c r="B190" s="114"/>
      <c r="C190" s="112"/>
      <c r="D190" s="43" t="s">
        <v>12</v>
      </c>
      <c r="E190" s="46">
        <f t="shared" si="94"/>
        <v>0</v>
      </c>
      <c r="F190" s="75">
        <f t="shared" si="93"/>
        <v>0</v>
      </c>
      <c r="G190" s="75">
        <f t="shared" si="93"/>
        <v>0</v>
      </c>
      <c r="H190" s="75">
        <f t="shared" si="93"/>
        <v>0</v>
      </c>
      <c r="I190" s="75">
        <f t="shared" si="93"/>
        <v>0</v>
      </c>
      <c r="J190" s="75">
        <f t="shared" si="93"/>
        <v>0</v>
      </c>
      <c r="K190" s="66"/>
    </row>
    <row r="191" spans="1:11" x14ac:dyDescent="0.2">
      <c r="A191" s="112"/>
      <c r="B191" s="114"/>
      <c r="C191" s="112"/>
      <c r="D191" s="42" t="s">
        <v>13</v>
      </c>
      <c r="E191" s="46">
        <f t="shared" si="94"/>
        <v>0</v>
      </c>
      <c r="F191" s="75">
        <f t="shared" si="93"/>
        <v>0</v>
      </c>
      <c r="G191" s="75">
        <f t="shared" si="93"/>
        <v>0</v>
      </c>
      <c r="H191" s="75">
        <f t="shared" si="93"/>
        <v>0</v>
      </c>
      <c r="I191" s="75">
        <f t="shared" si="93"/>
        <v>0</v>
      </c>
      <c r="J191" s="75">
        <f t="shared" si="93"/>
        <v>0</v>
      </c>
      <c r="K191" s="66"/>
    </row>
    <row r="192" spans="1:11" x14ac:dyDescent="0.2">
      <c r="A192" s="113"/>
      <c r="B192" s="114"/>
      <c r="C192" s="113"/>
      <c r="D192" s="42" t="s">
        <v>14</v>
      </c>
      <c r="E192" s="46">
        <f t="shared" si="94"/>
        <v>116314.59366</v>
      </c>
      <c r="F192" s="75">
        <f t="shared" si="93"/>
        <v>116314.59366</v>
      </c>
      <c r="G192" s="75">
        <f t="shared" si="93"/>
        <v>0</v>
      </c>
      <c r="H192" s="75">
        <f t="shared" si="93"/>
        <v>0</v>
      </c>
      <c r="I192" s="75">
        <f t="shared" si="93"/>
        <v>0</v>
      </c>
      <c r="J192" s="75">
        <f t="shared" si="93"/>
        <v>0</v>
      </c>
      <c r="K192" s="66"/>
    </row>
    <row r="193" spans="1:11" x14ac:dyDescent="0.2">
      <c r="A193" s="4"/>
      <c r="B193" s="42" t="s">
        <v>18</v>
      </c>
      <c r="C193" s="42"/>
      <c r="D193" s="42"/>
      <c r="E193" s="6"/>
      <c r="F193" s="75"/>
      <c r="G193" s="75"/>
      <c r="H193" s="75"/>
      <c r="I193" s="75"/>
      <c r="J193" s="75"/>
      <c r="K193" s="66"/>
    </row>
    <row r="194" spans="1:11" x14ac:dyDescent="0.2">
      <c r="A194" s="115"/>
      <c r="B194" s="117" t="s">
        <v>21</v>
      </c>
      <c r="C194" s="111"/>
      <c r="D194" s="41" t="s">
        <v>5</v>
      </c>
      <c r="E194" s="46">
        <f t="shared" ref="E194:J194" si="95">E195+E196+E197+E198+E200</f>
        <v>0</v>
      </c>
      <c r="F194" s="78">
        <f t="shared" si="95"/>
        <v>0</v>
      </c>
      <c r="G194" s="78">
        <f t="shared" si="95"/>
        <v>0</v>
      </c>
      <c r="H194" s="78">
        <f t="shared" si="95"/>
        <v>0</v>
      </c>
      <c r="I194" s="78">
        <f t="shared" si="95"/>
        <v>0</v>
      </c>
      <c r="J194" s="78">
        <f t="shared" si="95"/>
        <v>0</v>
      </c>
      <c r="K194" s="69"/>
    </row>
    <row r="195" spans="1:11" x14ac:dyDescent="0.2">
      <c r="A195" s="116"/>
      <c r="B195" s="117"/>
      <c r="C195" s="112"/>
      <c r="D195" s="42" t="s">
        <v>9</v>
      </c>
      <c r="E195" s="46">
        <f>+F195+G195+H195+I195+J195</f>
        <v>0</v>
      </c>
      <c r="F195" s="75"/>
      <c r="G195" s="75"/>
      <c r="H195" s="75"/>
      <c r="I195" s="75"/>
      <c r="J195" s="75"/>
      <c r="K195" s="66"/>
    </row>
    <row r="196" spans="1:11" x14ac:dyDescent="0.2">
      <c r="A196" s="116"/>
      <c r="B196" s="117"/>
      <c r="C196" s="112"/>
      <c r="D196" s="42" t="s">
        <v>10</v>
      </c>
      <c r="E196" s="46">
        <f t="shared" ref="E196:E200" si="96">+F196+G196+H196+I196+J196</f>
        <v>0</v>
      </c>
      <c r="F196" s="75"/>
      <c r="G196" s="75"/>
      <c r="H196" s="75"/>
      <c r="I196" s="75"/>
      <c r="J196" s="75"/>
      <c r="K196" s="66"/>
    </row>
    <row r="197" spans="1:11" x14ac:dyDescent="0.2">
      <c r="A197" s="116"/>
      <c r="B197" s="117"/>
      <c r="C197" s="112"/>
      <c r="D197" s="42" t="s">
        <v>11</v>
      </c>
      <c r="E197" s="46">
        <f t="shared" si="96"/>
        <v>0</v>
      </c>
      <c r="F197" s="75"/>
      <c r="G197" s="75"/>
      <c r="H197" s="75"/>
      <c r="I197" s="75"/>
      <c r="J197" s="75"/>
      <c r="K197" s="66"/>
    </row>
    <row r="198" spans="1:11" ht="24" x14ac:dyDescent="0.2">
      <c r="A198" s="116"/>
      <c r="B198" s="117"/>
      <c r="C198" s="112"/>
      <c r="D198" s="43" t="s">
        <v>12</v>
      </c>
      <c r="E198" s="46">
        <f t="shared" si="96"/>
        <v>0</v>
      </c>
      <c r="F198" s="75"/>
      <c r="G198" s="75"/>
      <c r="H198" s="75"/>
      <c r="I198" s="75"/>
      <c r="J198" s="75"/>
      <c r="K198" s="66"/>
    </row>
    <row r="199" spans="1:11" x14ac:dyDescent="0.2">
      <c r="A199" s="116"/>
      <c r="B199" s="117"/>
      <c r="C199" s="112"/>
      <c r="D199" s="42" t="s">
        <v>13</v>
      </c>
      <c r="E199" s="46">
        <f t="shared" si="96"/>
        <v>0</v>
      </c>
      <c r="F199" s="75"/>
      <c r="G199" s="75"/>
      <c r="H199" s="75"/>
      <c r="I199" s="75"/>
      <c r="J199" s="75"/>
      <c r="K199" s="66"/>
    </row>
    <row r="200" spans="1:11" x14ac:dyDescent="0.2">
      <c r="A200" s="116"/>
      <c r="B200" s="117"/>
      <c r="C200" s="113"/>
      <c r="D200" s="42" t="s">
        <v>14</v>
      </c>
      <c r="E200" s="46">
        <f t="shared" si="96"/>
        <v>0</v>
      </c>
      <c r="F200" s="75"/>
      <c r="G200" s="75"/>
      <c r="H200" s="75"/>
      <c r="I200" s="75"/>
      <c r="J200" s="75"/>
      <c r="K200" s="66"/>
    </row>
    <row r="201" spans="1:11" x14ac:dyDescent="0.2">
      <c r="A201" s="104"/>
      <c r="B201" s="114" t="s">
        <v>22</v>
      </c>
      <c r="C201" s="111"/>
      <c r="D201" s="41" t="s">
        <v>5</v>
      </c>
      <c r="E201" s="46">
        <f t="shared" ref="E201:J201" si="97">E202+E203+E204+E205+E207</f>
        <v>3663420.6774999998</v>
      </c>
      <c r="F201" s="78">
        <f t="shared" si="97"/>
        <v>576397.76663999993</v>
      </c>
      <c r="G201" s="78">
        <f t="shared" si="97"/>
        <v>441003.27298000001</v>
      </c>
      <c r="H201" s="78">
        <f t="shared" si="97"/>
        <v>441003.27298000001</v>
      </c>
      <c r="I201" s="78">
        <f t="shared" si="97"/>
        <v>441003.27298000001</v>
      </c>
      <c r="J201" s="78">
        <f t="shared" si="97"/>
        <v>1764013.09192</v>
      </c>
      <c r="K201" s="69"/>
    </row>
    <row r="202" spans="1:11" x14ac:dyDescent="0.2">
      <c r="A202" s="104"/>
      <c r="B202" s="114"/>
      <c r="C202" s="112"/>
      <c r="D202" s="42" t="s">
        <v>9</v>
      </c>
      <c r="E202" s="46">
        <f>+F202+G202+H202+I202+J202</f>
        <v>38680</v>
      </c>
      <c r="F202" s="75">
        <f>F17+F38+F59+F80+F87+F94+F101+F108+F115+F122+F129+F136+F143+F150+F165+F24+F52+F31</f>
        <v>4835</v>
      </c>
      <c r="G202" s="75">
        <f t="shared" ref="G202:J202" si="98">G17+G38+G59+G80+G87+G94+G101+G108+G115+G122+G129+G136+G143+G150+G165+G24+G52+G31</f>
        <v>4835</v>
      </c>
      <c r="H202" s="75">
        <f t="shared" si="98"/>
        <v>4835</v>
      </c>
      <c r="I202" s="75">
        <f t="shared" si="98"/>
        <v>4835</v>
      </c>
      <c r="J202" s="75">
        <f t="shared" si="98"/>
        <v>19340</v>
      </c>
      <c r="K202" s="66"/>
    </row>
    <row r="203" spans="1:11" x14ac:dyDescent="0.2">
      <c r="A203" s="104"/>
      <c r="B203" s="114"/>
      <c r="C203" s="112"/>
      <c r="D203" s="42" t="s">
        <v>10</v>
      </c>
      <c r="E203" s="46">
        <f t="shared" ref="E203:E207" si="99">+F203+G203+H203+I203+J203</f>
        <v>11493.599999999999</v>
      </c>
      <c r="F203" s="75">
        <f>F18+F39+F60+F81+F88+F95+F102+F109+F116+F123+F130+F137+F144+F151+F166+F25+F53+F32</f>
        <v>1436.6999999999998</v>
      </c>
      <c r="G203" s="75">
        <f t="shared" ref="G203:J203" si="100">G18+G39+G60+G81+G88+G95+G102+G109+G116+G123+G130+G137+G144+G151+G166+G25+G53+G32</f>
        <v>1436.6999999999998</v>
      </c>
      <c r="H203" s="75">
        <f t="shared" si="100"/>
        <v>1436.6999999999998</v>
      </c>
      <c r="I203" s="75">
        <f t="shared" si="100"/>
        <v>1436.6999999999998</v>
      </c>
      <c r="J203" s="75">
        <f t="shared" si="100"/>
        <v>5746.7999999999993</v>
      </c>
      <c r="K203" s="66"/>
    </row>
    <row r="204" spans="1:11" x14ac:dyDescent="0.2">
      <c r="A204" s="104"/>
      <c r="B204" s="114"/>
      <c r="C204" s="112"/>
      <c r="D204" s="42" t="s">
        <v>11</v>
      </c>
      <c r="E204" s="46">
        <f t="shared" si="99"/>
        <v>3496932.4838399999</v>
      </c>
      <c r="F204" s="75">
        <f>F19+F40+F61+F82+F89+F96+F103+F110+F117+F124+F131+F138+F145+F152+F26+F33+F54</f>
        <v>453811.47297999996</v>
      </c>
      <c r="G204" s="75">
        <f t="shared" ref="G204:J204" si="101">G19+G40+G61+G82+G89+G96+G103+G110+G117+G124+G131+G138+G145+G152+G26+G33+G54</f>
        <v>434731.57298</v>
      </c>
      <c r="H204" s="75">
        <f t="shared" si="101"/>
        <v>434731.57298</v>
      </c>
      <c r="I204" s="75">
        <f t="shared" si="101"/>
        <v>434731.57298</v>
      </c>
      <c r="J204" s="75">
        <f t="shared" si="101"/>
        <v>1738926.29192</v>
      </c>
      <c r="K204" s="66"/>
    </row>
    <row r="205" spans="1:11" ht="24" x14ac:dyDescent="0.2">
      <c r="A205" s="104"/>
      <c r="B205" s="114"/>
      <c r="C205" s="112"/>
      <c r="D205" s="43" t="s">
        <v>12</v>
      </c>
      <c r="E205" s="46">
        <f t="shared" si="99"/>
        <v>0</v>
      </c>
      <c r="F205" s="75">
        <f>F20+F41+F62+F83+F90+F97+F104+F111+F118+F125+F132+F139+F146+F153+F27+F34</f>
        <v>0</v>
      </c>
      <c r="G205" s="75">
        <f t="shared" ref="G205:J205" si="102">G20+G41+G62+G83+G90+G97+G104+G111+G118+G125+G132+G139+G146+G153+G27+G34</f>
        <v>0</v>
      </c>
      <c r="H205" s="75">
        <f t="shared" si="102"/>
        <v>0</v>
      </c>
      <c r="I205" s="75">
        <f t="shared" si="102"/>
        <v>0</v>
      </c>
      <c r="J205" s="75">
        <f t="shared" si="102"/>
        <v>0</v>
      </c>
      <c r="K205" s="66"/>
    </row>
    <row r="206" spans="1:11" x14ac:dyDescent="0.2">
      <c r="A206" s="104"/>
      <c r="B206" s="114"/>
      <c r="C206" s="112"/>
      <c r="D206" s="42" t="s">
        <v>13</v>
      </c>
      <c r="E206" s="46">
        <f t="shared" si="99"/>
        <v>0</v>
      </c>
      <c r="F206" s="75">
        <f>F21+F42+F63+F84+F91+F98+F105+F112+F119+F126+F133+F140+F147+F154+F169+F28+F56</f>
        <v>0</v>
      </c>
      <c r="G206" s="75">
        <f t="shared" ref="G206:J206" si="103">G21+G42+G63+G84+G91+G98+G105+G112+G119+G126+G133+G140+G147+G154+G169+G28+G56</f>
        <v>0</v>
      </c>
      <c r="H206" s="75">
        <f t="shared" si="103"/>
        <v>0</v>
      </c>
      <c r="I206" s="75">
        <f t="shared" si="103"/>
        <v>0</v>
      </c>
      <c r="J206" s="75">
        <f t="shared" si="103"/>
        <v>0</v>
      </c>
      <c r="K206" s="66"/>
    </row>
    <row r="207" spans="1:11" x14ac:dyDescent="0.2">
      <c r="A207" s="104"/>
      <c r="B207" s="114"/>
      <c r="C207" s="113"/>
      <c r="D207" s="42" t="s">
        <v>14</v>
      </c>
      <c r="E207" s="46">
        <f t="shared" si="99"/>
        <v>116314.59366</v>
      </c>
      <c r="F207" s="75">
        <f>F22+F43+F64+F85+F92+F99+F106+F113+F120+F127+F134+F141+F148+F155+F170+F29+F57</f>
        <v>116314.59366</v>
      </c>
      <c r="G207" s="75">
        <f t="shared" ref="G207:J207" si="104">G22+G43+G64+G85+G92+G99+G106+G113+G120+G127+G134+G141+G148+G155+G170+G29+G57</f>
        <v>0</v>
      </c>
      <c r="H207" s="75">
        <f t="shared" si="104"/>
        <v>0</v>
      </c>
      <c r="I207" s="75">
        <f t="shared" si="104"/>
        <v>0</v>
      </c>
      <c r="J207" s="75">
        <f t="shared" si="104"/>
        <v>0</v>
      </c>
      <c r="K207" s="66"/>
    </row>
    <row r="208" spans="1:11" x14ac:dyDescent="0.2">
      <c r="A208" s="42"/>
      <c r="B208" s="42" t="s">
        <v>18</v>
      </c>
      <c r="C208" s="42"/>
      <c r="D208" s="42"/>
      <c r="E208" s="6"/>
      <c r="F208" s="75"/>
      <c r="G208" s="75"/>
      <c r="H208" s="75"/>
      <c r="I208" s="75"/>
      <c r="J208" s="75"/>
      <c r="K208" s="66"/>
    </row>
    <row r="209" spans="1:11" ht="12" customHeight="1" x14ac:dyDescent="0.2">
      <c r="A209" s="104"/>
      <c r="B209" s="105" t="s">
        <v>107</v>
      </c>
      <c r="C209" s="108"/>
      <c r="D209" s="41" t="s">
        <v>5</v>
      </c>
      <c r="E209" s="46">
        <f t="shared" ref="E209:J209" si="105">E210+E211+E212+E213+E215</f>
        <v>3489303.8325</v>
      </c>
      <c r="F209" s="78">
        <f t="shared" si="105"/>
        <v>553950.62164000003</v>
      </c>
      <c r="G209" s="78">
        <f t="shared" ref="G209:J209" si="106">G210+G211+G212+G213+G215</f>
        <v>419336.17298000003</v>
      </c>
      <c r="H209" s="78">
        <f t="shared" si="106"/>
        <v>419336.17298000003</v>
      </c>
      <c r="I209" s="78">
        <f t="shared" si="106"/>
        <v>419336.17298000003</v>
      </c>
      <c r="J209" s="78">
        <f t="shared" si="106"/>
        <v>1677344.6919200001</v>
      </c>
      <c r="K209" s="69"/>
    </row>
    <row r="210" spans="1:11" ht="12" customHeight="1" x14ac:dyDescent="0.2">
      <c r="A210" s="104"/>
      <c r="B210" s="106"/>
      <c r="C210" s="109"/>
      <c r="D210" s="42" t="s">
        <v>9</v>
      </c>
      <c r="E210" s="46">
        <f>+F210+G210+H210+I210+J210</f>
        <v>32579.200000000001</v>
      </c>
      <c r="F210" s="75">
        <f>F80++F136+F143+F17+F52+F150+F38</f>
        <v>4072.4</v>
      </c>
      <c r="G210" s="75">
        <f t="shared" ref="G210:J210" si="107">G80++G136+G143+G17+G52+G150+G38</f>
        <v>4072.4</v>
      </c>
      <c r="H210" s="75">
        <f t="shared" si="107"/>
        <v>4072.4</v>
      </c>
      <c r="I210" s="75">
        <f t="shared" si="107"/>
        <v>4072.4</v>
      </c>
      <c r="J210" s="75">
        <f t="shared" si="107"/>
        <v>16289.6</v>
      </c>
      <c r="K210" s="66"/>
    </row>
    <row r="211" spans="1:11" ht="12" customHeight="1" x14ac:dyDescent="0.2">
      <c r="A211" s="104"/>
      <c r="B211" s="106"/>
      <c r="C211" s="109"/>
      <c r="D211" s="42" t="s">
        <v>10</v>
      </c>
      <c r="E211" s="46">
        <f t="shared" ref="E211:E215" si="108">+F211+G211+H211+I211+J211</f>
        <v>0</v>
      </c>
      <c r="F211" s="75">
        <f>F81++F137+F144+F18+F151</f>
        <v>0</v>
      </c>
      <c r="G211" s="75">
        <f t="shared" ref="G211:J211" si="109">G81++G137+G144+G18+G151</f>
        <v>0</v>
      </c>
      <c r="H211" s="75">
        <f t="shared" si="109"/>
        <v>0</v>
      </c>
      <c r="I211" s="75">
        <f t="shared" si="109"/>
        <v>0</v>
      </c>
      <c r="J211" s="75">
        <f t="shared" si="109"/>
        <v>0</v>
      </c>
      <c r="K211" s="66"/>
    </row>
    <row r="212" spans="1:11" ht="20.25" customHeight="1" x14ac:dyDescent="0.2">
      <c r="A212" s="104"/>
      <c r="B212" s="106"/>
      <c r="C212" s="109"/>
      <c r="D212" s="42" t="s">
        <v>11</v>
      </c>
      <c r="E212" s="46">
        <f t="shared" si="108"/>
        <v>3341190.08384</v>
      </c>
      <c r="F212" s="75">
        <f>F82++F138+F145+F19+F54+F152</f>
        <v>434343.67297999997</v>
      </c>
      <c r="G212" s="75">
        <f t="shared" ref="G212:J212" si="110">G82++G138+G145+G19+G54+G152</f>
        <v>415263.77298000001</v>
      </c>
      <c r="H212" s="75">
        <f t="shared" si="110"/>
        <v>415263.77298000001</v>
      </c>
      <c r="I212" s="75">
        <f t="shared" si="110"/>
        <v>415263.77298000001</v>
      </c>
      <c r="J212" s="75">
        <f t="shared" si="110"/>
        <v>1661055.09192</v>
      </c>
      <c r="K212" s="66"/>
    </row>
    <row r="213" spans="1:11" ht="28.5" customHeight="1" x14ac:dyDescent="0.2">
      <c r="A213" s="104"/>
      <c r="B213" s="106"/>
      <c r="C213" s="109"/>
      <c r="D213" s="43" t="s">
        <v>12</v>
      </c>
      <c r="E213" s="46">
        <f t="shared" si="108"/>
        <v>0</v>
      </c>
      <c r="F213" s="75">
        <f>F83++F139+F146+F20+F55+F153</f>
        <v>0</v>
      </c>
      <c r="G213" s="75">
        <f t="shared" ref="G213:J213" si="111">G83++G139+G146+G20+G55+G153</f>
        <v>0</v>
      </c>
      <c r="H213" s="75">
        <f t="shared" si="111"/>
        <v>0</v>
      </c>
      <c r="I213" s="75">
        <f t="shared" si="111"/>
        <v>0</v>
      </c>
      <c r="J213" s="75">
        <f t="shared" si="111"/>
        <v>0</v>
      </c>
      <c r="K213" s="66"/>
    </row>
    <row r="214" spans="1:11" ht="12" customHeight="1" x14ac:dyDescent="0.2">
      <c r="A214" s="104"/>
      <c r="B214" s="106"/>
      <c r="C214" s="109"/>
      <c r="D214" s="42" t="s">
        <v>13</v>
      </c>
      <c r="E214" s="46">
        <f t="shared" si="108"/>
        <v>0</v>
      </c>
      <c r="F214" s="75">
        <f>F84++F140+F147+F21+F56+F154</f>
        <v>0</v>
      </c>
      <c r="G214" s="75">
        <f t="shared" ref="G214:J214" si="112">G84++G140+G147+G21+G56+G154</f>
        <v>0</v>
      </c>
      <c r="H214" s="75">
        <f t="shared" si="112"/>
        <v>0</v>
      </c>
      <c r="I214" s="75">
        <f t="shared" si="112"/>
        <v>0</v>
      </c>
      <c r="J214" s="75">
        <f t="shared" si="112"/>
        <v>0</v>
      </c>
      <c r="K214" s="66"/>
    </row>
    <row r="215" spans="1:11" ht="12" customHeight="1" x14ac:dyDescent="0.2">
      <c r="A215" s="104"/>
      <c r="B215" s="107"/>
      <c r="C215" s="110"/>
      <c r="D215" s="42" t="s">
        <v>14</v>
      </c>
      <c r="E215" s="46">
        <f t="shared" si="108"/>
        <v>115534.54866</v>
      </c>
      <c r="F215" s="75">
        <f>F85++F141+F148+F22+F57</f>
        <v>115534.54866</v>
      </c>
      <c r="G215" s="75">
        <f t="shared" ref="G215:J215" si="113">G85++G141+G148+G22+G57</f>
        <v>0</v>
      </c>
      <c r="H215" s="75">
        <f t="shared" si="113"/>
        <v>0</v>
      </c>
      <c r="I215" s="75">
        <f t="shared" si="113"/>
        <v>0</v>
      </c>
      <c r="J215" s="75">
        <f t="shared" si="113"/>
        <v>0</v>
      </c>
      <c r="K215" s="66"/>
    </row>
    <row r="216" spans="1:11" ht="12" customHeight="1" x14ac:dyDescent="0.2">
      <c r="A216" s="104"/>
      <c r="B216" s="105" t="s">
        <v>121</v>
      </c>
      <c r="C216" s="108"/>
      <c r="D216" s="41" t="s">
        <v>5</v>
      </c>
      <c r="E216" s="46">
        <f t="shared" ref="E216:J216" si="114">E217+E218+E219+E220+E222</f>
        <v>72483.257039999997</v>
      </c>
      <c r="F216" s="78">
        <f t="shared" si="114"/>
        <v>9060.4071299999996</v>
      </c>
      <c r="G216" s="78">
        <f t="shared" si="114"/>
        <v>9060.4071299999996</v>
      </c>
      <c r="H216" s="78">
        <f t="shared" si="114"/>
        <v>9060.4071299999996</v>
      </c>
      <c r="I216" s="78">
        <f t="shared" si="114"/>
        <v>9060.4071299999996</v>
      </c>
      <c r="J216" s="78">
        <f t="shared" si="114"/>
        <v>36241.628519999998</v>
      </c>
      <c r="K216" s="69"/>
    </row>
    <row r="217" spans="1:11" ht="12" customHeight="1" x14ac:dyDescent="0.2">
      <c r="A217" s="104"/>
      <c r="B217" s="106"/>
      <c r="C217" s="109"/>
      <c r="D217" s="42" t="s">
        <v>9</v>
      </c>
      <c r="E217" s="46">
        <f>+F217+G217+H217+I217+J217</f>
        <v>0</v>
      </c>
      <c r="F217" s="75">
        <f t="shared" ref="F217:J218" si="115">F38</f>
        <v>0</v>
      </c>
      <c r="G217" s="75">
        <f t="shared" si="115"/>
        <v>0</v>
      </c>
      <c r="H217" s="75">
        <f t="shared" si="115"/>
        <v>0</v>
      </c>
      <c r="I217" s="75">
        <f t="shared" si="115"/>
        <v>0</v>
      </c>
      <c r="J217" s="75">
        <f t="shared" si="115"/>
        <v>0</v>
      </c>
      <c r="K217" s="66"/>
    </row>
    <row r="218" spans="1:11" ht="12" customHeight="1" x14ac:dyDescent="0.2">
      <c r="A218" s="104"/>
      <c r="B218" s="106"/>
      <c r="C218" s="109"/>
      <c r="D218" s="42" t="s">
        <v>10</v>
      </c>
      <c r="E218" s="46">
        <f t="shared" ref="E218:E221" si="116">+F218+G218+H218+I218+J218</f>
        <v>0</v>
      </c>
      <c r="F218" s="75">
        <f t="shared" si="115"/>
        <v>0</v>
      </c>
      <c r="G218" s="75">
        <f t="shared" si="115"/>
        <v>0</v>
      </c>
      <c r="H218" s="75">
        <f t="shared" si="115"/>
        <v>0</v>
      </c>
      <c r="I218" s="75">
        <f t="shared" si="115"/>
        <v>0</v>
      </c>
      <c r="J218" s="75">
        <f t="shared" si="115"/>
        <v>0</v>
      </c>
      <c r="K218" s="66"/>
    </row>
    <row r="219" spans="1:11" ht="12" customHeight="1" x14ac:dyDescent="0.2">
      <c r="A219" s="104"/>
      <c r="B219" s="106"/>
      <c r="C219" s="109"/>
      <c r="D219" s="42" t="s">
        <v>11</v>
      </c>
      <c r="E219" s="46">
        <f t="shared" si="116"/>
        <v>72483.257039999997</v>
      </c>
      <c r="F219" s="75">
        <f>F26+F124</f>
        <v>9060.4071299999996</v>
      </c>
      <c r="G219" s="75">
        <f>G26+G124</f>
        <v>9060.4071299999996</v>
      </c>
      <c r="H219" s="75">
        <f>H26+H124</f>
        <v>9060.4071299999996</v>
      </c>
      <c r="I219" s="75">
        <f>I26+I124</f>
        <v>9060.4071299999996</v>
      </c>
      <c r="J219" s="75">
        <f>J26+J124</f>
        <v>36241.628519999998</v>
      </c>
      <c r="K219" s="66"/>
    </row>
    <row r="220" spans="1:11" ht="12" customHeight="1" x14ac:dyDescent="0.2">
      <c r="A220" s="104"/>
      <c r="B220" s="106"/>
      <c r="C220" s="109"/>
      <c r="D220" s="43" t="s">
        <v>12</v>
      </c>
      <c r="E220" s="46">
        <f t="shared" si="116"/>
        <v>0</v>
      </c>
      <c r="F220" s="75">
        <f t="shared" ref="F220:J221" si="117">F41</f>
        <v>0</v>
      </c>
      <c r="G220" s="75">
        <f t="shared" si="117"/>
        <v>0</v>
      </c>
      <c r="H220" s="75">
        <f t="shared" si="117"/>
        <v>0</v>
      </c>
      <c r="I220" s="75">
        <f t="shared" si="117"/>
        <v>0</v>
      </c>
      <c r="J220" s="75">
        <f t="shared" si="117"/>
        <v>0</v>
      </c>
      <c r="K220" s="66"/>
    </row>
    <row r="221" spans="1:11" ht="12" customHeight="1" x14ac:dyDescent="0.2">
      <c r="A221" s="104"/>
      <c r="B221" s="106"/>
      <c r="C221" s="109"/>
      <c r="D221" s="42" t="s">
        <v>13</v>
      </c>
      <c r="E221" s="46">
        <f t="shared" si="116"/>
        <v>0</v>
      </c>
      <c r="F221" s="75">
        <f t="shared" si="117"/>
        <v>0</v>
      </c>
      <c r="G221" s="75">
        <f t="shared" si="117"/>
        <v>0</v>
      </c>
      <c r="H221" s="75">
        <f t="shared" si="117"/>
        <v>0</v>
      </c>
      <c r="I221" s="75">
        <f t="shared" si="117"/>
        <v>0</v>
      </c>
      <c r="J221" s="75">
        <f t="shared" si="117"/>
        <v>0</v>
      </c>
      <c r="K221" s="66"/>
    </row>
    <row r="222" spans="1:11" ht="12" customHeight="1" x14ac:dyDescent="0.2">
      <c r="A222" s="104"/>
      <c r="B222" s="107"/>
      <c r="C222" s="110"/>
      <c r="D222" s="42" t="s">
        <v>14</v>
      </c>
      <c r="E222" s="46">
        <f>+F222+G222+H222+I222+J222</f>
        <v>0</v>
      </c>
      <c r="F222" s="75">
        <f>F29+F127</f>
        <v>0</v>
      </c>
      <c r="G222" s="75">
        <f>G43</f>
        <v>0</v>
      </c>
      <c r="H222" s="75">
        <f>H43</f>
        <v>0</v>
      </c>
      <c r="I222" s="75">
        <f>I43</f>
        <v>0</v>
      </c>
      <c r="J222" s="75">
        <f>J43</f>
        <v>0</v>
      </c>
      <c r="K222" s="66"/>
    </row>
    <row r="223" spans="1:11" ht="12" customHeight="1" x14ac:dyDescent="0.2">
      <c r="A223" s="111"/>
      <c r="B223" s="105" t="s">
        <v>122</v>
      </c>
      <c r="C223" s="108"/>
      <c r="D223" s="42" t="s">
        <v>5</v>
      </c>
      <c r="E223" s="46">
        <f t="shared" ref="E223" si="118">E224+E225+E226+E227+E229</f>
        <v>74779.142959999997</v>
      </c>
      <c r="F223" s="75">
        <f t="shared" ref="F223:J223" si="119">F224+F225+F226+F227+F228+F229</f>
        <v>9347.3928699999997</v>
      </c>
      <c r="G223" s="75">
        <f t="shared" si="119"/>
        <v>9347.3928699999997</v>
      </c>
      <c r="H223" s="75">
        <f t="shared" si="119"/>
        <v>9347.3928699999997</v>
      </c>
      <c r="I223" s="75">
        <f t="shared" si="119"/>
        <v>9347.3928699999997</v>
      </c>
      <c r="J223" s="75">
        <f t="shared" si="119"/>
        <v>37389.571479999999</v>
      </c>
      <c r="K223" s="66"/>
    </row>
    <row r="224" spans="1:11" ht="12" customHeight="1" x14ac:dyDescent="0.2">
      <c r="A224" s="112"/>
      <c r="B224" s="106"/>
      <c r="C224" s="109"/>
      <c r="D224" s="42" t="s">
        <v>9</v>
      </c>
      <c r="E224" s="46">
        <f>+F224+G224+H224+I224+J224</f>
        <v>0</v>
      </c>
      <c r="F224" s="75">
        <f t="shared" ref="F224:J226" si="120">F31</f>
        <v>0</v>
      </c>
      <c r="G224" s="75">
        <f t="shared" si="120"/>
        <v>0</v>
      </c>
      <c r="H224" s="75">
        <f t="shared" si="120"/>
        <v>0</v>
      </c>
      <c r="I224" s="75">
        <f t="shared" si="120"/>
        <v>0</v>
      </c>
      <c r="J224" s="75">
        <f t="shared" si="120"/>
        <v>0</v>
      </c>
      <c r="K224" s="66"/>
    </row>
    <row r="225" spans="1:11" ht="12" customHeight="1" x14ac:dyDescent="0.2">
      <c r="A225" s="112"/>
      <c r="B225" s="106"/>
      <c r="C225" s="109"/>
      <c r="D225" s="42" t="s">
        <v>10</v>
      </c>
      <c r="E225" s="46">
        <f t="shared" ref="E225:E229" si="121">+F225+G225+H225+I225+J225</f>
        <v>0</v>
      </c>
      <c r="F225" s="75">
        <f t="shared" si="120"/>
        <v>0</v>
      </c>
      <c r="G225" s="75">
        <f t="shared" si="120"/>
        <v>0</v>
      </c>
      <c r="H225" s="75">
        <f t="shared" si="120"/>
        <v>0</v>
      </c>
      <c r="I225" s="75">
        <f t="shared" si="120"/>
        <v>0</v>
      </c>
      <c r="J225" s="75">
        <f t="shared" si="120"/>
        <v>0</v>
      </c>
      <c r="K225" s="66"/>
    </row>
    <row r="226" spans="1:11" ht="12" customHeight="1" x14ac:dyDescent="0.2">
      <c r="A226" s="112"/>
      <c r="B226" s="106"/>
      <c r="C226" s="109"/>
      <c r="D226" s="42" t="s">
        <v>11</v>
      </c>
      <c r="E226" s="46">
        <f t="shared" si="121"/>
        <v>74779.142959999997</v>
      </c>
      <c r="F226" s="75">
        <f t="shared" si="120"/>
        <v>9347.3928699999997</v>
      </c>
      <c r="G226" s="75">
        <f t="shared" si="120"/>
        <v>9347.3928699999997</v>
      </c>
      <c r="H226" s="75">
        <f t="shared" si="120"/>
        <v>9347.3928699999997</v>
      </c>
      <c r="I226" s="75">
        <f t="shared" si="120"/>
        <v>9347.3928699999997</v>
      </c>
      <c r="J226" s="75">
        <f t="shared" si="120"/>
        <v>37389.571479999999</v>
      </c>
      <c r="K226" s="66"/>
    </row>
    <row r="227" spans="1:11" ht="12" customHeight="1" x14ac:dyDescent="0.2">
      <c r="A227" s="112"/>
      <c r="B227" s="106"/>
      <c r="C227" s="109"/>
      <c r="D227" s="42" t="s">
        <v>12</v>
      </c>
      <c r="E227" s="46">
        <f t="shared" si="121"/>
        <v>0</v>
      </c>
      <c r="F227" s="75">
        <f t="shared" ref="F227:J229" si="122">F48</f>
        <v>0</v>
      </c>
      <c r="G227" s="75">
        <f t="shared" si="122"/>
        <v>0</v>
      </c>
      <c r="H227" s="75">
        <f t="shared" si="122"/>
        <v>0</v>
      </c>
      <c r="I227" s="75">
        <f t="shared" si="122"/>
        <v>0</v>
      </c>
      <c r="J227" s="75">
        <f t="shared" si="122"/>
        <v>0</v>
      </c>
      <c r="K227" s="66"/>
    </row>
    <row r="228" spans="1:11" ht="12" customHeight="1" x14ac:dyDescent="0.2">
      <c r="A228" s="112"/>
      <c r="B228" s="106"/>
      <c r="C228" s="109"/>
      <c r="D228" s="42" t="s">
        <v>13</v>
      </c>
      <c r="E228" s="46">
        <f t="shared" si="121"/>
        <v>0</v>
      </c>
      <c r="F228" s="75">
        <f t="shared" si="122"/>
        <v>0</v>
      </c>
      <c r="G228" s="75">
        <f t="shared" si="122"/>
        <v>0</v>
      </c>
      <c r="H228" s="75">
        <f t="shared" si="122"/>
        <v>0</v>
      </c>
      <c r="I228" s="75">
        <f t="shared" si="122"/>
        <v>0</v>
      </c>
      <c r="J228" s="75">
        <f t="shared" si="122"/>
        <v>0</v>
      </c>
      <c r="K228" s="66"/>
    </row>
    <row r="229" spans="1:11" ht="12" customHeight="1" x14ac:dyDescent="0.2">
      <c r="A229" s="113"/>
      <c r="B229" s="107"/>
      <c r="C229" s="110"/>
      <c r="D229" s="42" t="s">
        <v>14</v>
      </c>
      <c r="E229" s="46">
        <f t="shared" si="121"/>
        <v>0</v>
      </c>
      <c r="F229" s="75">
        <f t="shared" si="122"/>
        <v>0</v>
      </c>
      <c r="G229" s="75">
        <f t="shared" si="122"/>
        <v>0</v>
      </c>
      <c r="H229" s="75">
        <f t="shared" si="122"/>
        <v>0</v>
      </c>
      <c r="I229" s="75">
        <f t="shared" si="122"/>
        <v>0</v>
      </c>
      <c r="J229" s="75">
        <f t="shared" si="122"/>
        <v>0</v>
      </c>
      <c r="K229" s="66"/>
    </row>
    <row r="230" spans="1:11" ht="12" customHeight="1" x14ac:dyDescent="0.2">
      <c r="A230" s="104"/>
      <c r="B230" s="105" t="s">
        <v>123</v>
      </c>
      <c r="C230" s="108"/>
      <c r="D230" s="41" t="s">
        <v>5</v>
      </c>
      <c r="E230" s="46">
        <f t="shared" ref="E230:J230" si="123">E231+E232+E233+E234+E236</f>
        <v>7913.6</v>
      </c>
      <c r="F230" s="78">
        <f t="shared" si="123"/>
        <v>989.2</v>
      </c>
      <c r="G230" s="78">
        <f t="shared" si="123"/>
        <v>989.2</v>
      </c>
      <c r="H230" s="78">
        <f t="shared" si="123"/>
        <v>989.2</v>
      </c>
      <c r="I230" s="78">
        <f t="shared" si="123"/>
        <v>989.2</v>
      </c>
      <c r="J230" s="78">
        <f t="shared" si="123"/>
        <v>3956.8</v>
      </c>
      <c r="K230" s="69"/>
    </row>
    <row r="231" spans="1:11" ht="12" customHeight="1" x14ac:dyDescent="0.2">
      <c r="A231" s="104"/>
      <c r="B231" s="106"/>
      <c r="C231" s="109"/>
      <c r="D231" s="42" t="s">
        <v>9</v>
      </c>
      <c r="E231" s="46">
        <f>+F231+G231+H231+I231+J231</f>
        <v>6100.8</v>
      </c>
      <c r="F231" s="75">
        <f t="shared" ref="F231:J236" si="124">F59+F129</f>
        <v>762.6</v>
      </c>
      <c r="G231" s="75">
        <f t="shared" si="124"/>
        <v>762.6</v>
      </c>
      <c r="H231" s="75">
        <f t="shared" si="124"/>
        <v>762.6</v>
      </c>
      <c r="I231" s="75">
        <f t="shared" si="124"/>
        <v>762.6</v>
      </c>
      <c r="J231" s="75">
        <f t="shared" si="124"/>
        <v>3050.4</v>
      </c>
      <c r="K231" s="66"/>
    </row>
    <row r="232" spans="1:11" ht="12" customHeight="1" x14ac:dyDescent="0.2">
      <c r="A232" s="104"/>
      <c r="B232" s="106"/>
      <c r="C232" s="109"/>
      <c r="D232" s="42" t="s">
        <v>10</v>
      </c>
      <c r="E232" s="46">
        <f t="shared" ref="E232:E236" si="125">+F232+G232+H232+I232+J232</f>
        <v>1812.8</v>
      </c>
      <c r="F232" s="75">
        <f t="shared" si="124"/>
        <v>226.6</v>
      </c>
      <c r="G232" s="75">
        <f t="shared" si="124"/>
        <v>226.6</v>
      </c>
      <c r="H232" s="75">
        <f t="shared" si="124"/>
        <v>226.6</v>
      </c>
      <c r="I232" s="75">
        <f t="shared" si="124"/>
        <v>226.6</v>
      </c>
      <c r="J232" s="75">
        <f t="shared" si="124"/>
        <v>906.4</v>
      </c>
      <c r="K232" s="66"/>
    </row>
    <row r="233" spans="1:11" ht="12" customHeight="1" x14ac:dyDescent="0.2">
      <c r="A233" s="104"/>
      <c r="B233" s="106"/>
      <c r="C233" s="109"/>
      <c r="D233" s="42" t="s">
        <v>11</v>
      </c>
      <c r="E233" s="46">
        <f t="shared" si="125"/>
        <v>0</v>
      </c>
      <c r="F233" s="75">
        <f t="shared" si="124"/>
        <v>0</v>
      </c>
      <c r="G233" s="75">
        <f t="shared" si="124"/>
        <v>0</v>
      </c>
      <c r="H233" s="75">
        <f t="shared" si="124"/>
        <v>0</v>
      </c>
      <c r="I233" s="75">
        <f t="shared" si="124"/>
        <v>0</v>
      </c>
      <c r="J233" s="75">
        <f t="shared" si="124"/>
        <v>0</v>
      </c>
      <c r="K233" s="66"/>
    </row>
    <row r="234" spans="1:11" ht="12" customHeight="1" x14ac:dyDescent="0.2">
      <c r="A234" s="104"/>
      <c r="B234" s="106"/>
      <c r="C234" s="109"/>
      <c r="D234" s="43" t="s">
        <v>12</v>
      </c>
      <c r="E234" s="46">
        <f t="shared" si="125"/>
        <v>0</v>
      </c>
      <c r="F234" s="75">
        <f t="shared" si="124"/>
        <v>0</v>
      </c>
      <c r="G234" s="75">
        <f t="shared" si="124"/>
        <v>0</v>
      </c>
      <c r="H234" s="75">
        <f t="shared" si="124"/>
        <v>0</v>
      </c>
      <c r="I234" s="75">
        <f t="shared" si="124"/>
        <v>0</v>
      </c>
      <c r="J234" s="75">
        <f t="shared" si="124"/>
        <v>0</v>
      </c>
      <c r="K234" s="66"/>
    </row>
    <row r="235" spans="1:11" ht="12" customHeight="1" x14ac:dyDescent="0.2">
      <c r="A235" s="104"/>
      <c r="B235" s="106"/>
      <c r="C235" s="109"/>
      <c r="D235" s="42" t="s">
        <v>13</v>
      </c>
      <c r="E235" s="46">
        <f t="shared" si="125"/>
        <v>0</v>
      </c>
      <c r="F235" s="75">
        <f t="shared" si="124"/>
        <v>0</v>
      </c>
      <c r="G235" s="75">
        <f t="shared" si="124"/>
        <v>0</v>
      </c>
      <c r="H235" s="75">
        <f t="shared" si="124"/>
        <v>0</v>
      </c>
      <c r="I235" s="75">
        <f t="shared" si="124"/>
        <v>0</v>
      </c>
      <c r="J235" s="75">
        <f t="shared" si="124"/>
        <v>0</v>
      </c>
      <c r="K235" s="66"/>
    </row>
    <row r="236" spans="1:11" ht="12" customHeight="1" x14ac:dyDescent="0.2">
      <c r="A236" s="104"/>
      <c r="B236" s="107"/>
      <c r="C236" s="110"/>
      <c r="D236" s="42" t="s">
        <v>14</v>
      </c>
      <c r="E236" s="46">
        <f t="shared" si="125"/>
        <v>0</v>
      </c>
      <c r="F236" s="75">
        <f t="shared" si="124"/>
        <v>0</v>
      </c>
      <c r="G236" s="75">
        <f t="shared" si="124"/>
        <v>0</v>
      </c>
      <c r="H236" s="75">
        <f t="shared" si="124"/>
        <v>0</v>
      </c>
      <c r="I236" s="75">
        <f t="shared" si="124"/>
        <v>0</v>
      </c>
      <c r="J236" s="75">
        <f t="shared" si="124"/>
        <v>0</v>
      </c>
      <c r="K236" s="66"/>
    </row>
    <row r="237" spans="1:11" ht="12" customHeight="1" x14ac:dyDescent="0.2">
      <c r="A237" s="104"/>
      <c r="B237" s="105" t="s">
        <v>124</v>
      </c>
      <c r="C237" s="108"/>
      <c r="D237" s="41" t="s">
        <v>5</v>
      </c>
      <c r="E237" s="46">
        <f t="shared" ref="E237:J237" si="126">E238+E239+E240+E241+E243</f>
        <v>480</v>
      </c>
      <c r="F237" s="78">
        <f t="shared" si="126"/>
        <v>60</v>
      </c>
      <c r="G237" s="78">
        <f t="shared" si="126"/>
        <v>60</v>
      </c>
      <c r="H237" s="78">
        <f t="shared" si="126"/>
        <v>60</v>
      </c>
      <c r="I237" s="78">
        <f t="shared" si="126"/>
        <v>60</v>
      </c>
      <c r="J237" s="78">
        <f t="shared" si="126"/>
        <v>240</v>
      </c>
      <c r="K237" s="69"/>
    </row>
    <row r="238" spans="1:11" ht="12" customHeight="1" x14ac:dyDescent="0.2">
      <c r="A238" s="104"/>
      <c r="B238" s="106"/>
      <c r="C238" s="109"/>
      <c r="D238" s="42" t="s">
        <v>9</v>
      </c>
      <c r="E238" s="46">
        <f>+F238+G238+H238+I238+J238</f>
        <v>0</v>
      </c>
      <c r="F238" s="75"/>
      <c r="G238" s="75"/>
      <c r="H238" s="75"/>
      <c r="I238" s="75"/>
      <c r="J238" s="75"/>
      <c r="K238" s="66"/>
    </row>
    <row r="239" spans="1:11" ht="12" customHeight="1" x14ac:dyDescent="0.2">
      <c r="A239" s="104"/>
      <c r="B239" s="106"/>
      <c r="C239" s="109"/>
      <c r="D239" s="42" t="s">
        <v>10</v>
      </c>
      <c r="E239" s="46">
        <f t="shared" ref="E239:E243" si="127">+F239+G239+H239+I239+J239</f>
        <v>0</v>
      </c>
      <c r="F239" s="75"/>
      <c r="G239" s="75"/>
      <c r="H239" s="75"/>
      <c r="I239" s="75"/>
      <c r="J239" s="75"/>
      <c r="K239" s="66"/>
    </row>
    <row r="240" spans="1:11" ht="12" customHeight="1" x14ac:dyDescent="0.2">
      <c r="A240" s="104"/>
      <c r="B240" s="106"/>
      <c r="C240" s="109"/>
      <c r="D240" s="42" t="s">
        <v>11</v>
      </c>
      <c r="E240" s="46">
        <f t="shared" si="127"/>
        <v>480</v>
      </c>
      <c r="F240" s="75">
        <f>F110</f>
        <v>60</v>
      </c>
      <c r="G240" s="75">
        <f>G110</f>
        <v>60</v>
      </c>
      <c r="H240" s="75">
        <f>H110</f>
        <v>60</v>
      </c>
      <c r="I240" s="75">
        <f>I110</f>
        <v>60</v>
      </c>
      <c r="J240" s="75">
        <f>J110</f>
        <v>240</v>
      </c>
      <c r="K240" s="66"/>
    </row>
    <row r="241" spans="1:11" ht="12" customHeight="1" x14ac:dyDescent="0.2">
      <c r="A241" s="104"/>
      <c r="B241" s="106"/>
      <c r="C241" s="109"/>
      <c r="D241" s="43" t="s">
        <v>12</v>
      </c>
      <c r="E241" s="46">
        <f t="shared" si="127"/>
        <v>0</v>
      </c>
      <c r="F241" s="75"/>
      <c r="G241" s="75"/>
      <c r="H241" s="75"/>
      <c r="I241" s="75"/>
      <c r="J241" s="75"/>
      <c r="K241" s="66"/>
    </row>
    <row r="242" spans="1:11" ht="12" customHeight="1" x14ac:dyDescent="0.2">
      <c r="A242" s="104"/>
      <c r="B242" s="106"/>
      <c r="C242" s="109"/>
      <c r="D242" s="42" t="s">
        <v>13</v>
      </c>
      <c r="E242" s="46">
        <f t="shared" si="127"/>
        <v>0</v>
      </c>
      <c r="F242" s="75"/>
      <c r="G242" s="75"/>
      <c r="H242" s="75"/>
      <c r="I242" s="75"/>
      <c r="J242" s="75"/>
      <c r="K242" s="66"/>
    </row>
    <row r="243" spans="1:11" ht="12" customHeight="1" x14ac:dyDescent="0.2">
      <c r="A243" s="104"/>
      <c r="B243" s="107"/>
      <c r="C243" s="110"/>
      <c r="D243" s="42" t="s">
        <v>14</v>
      </c>
      <c r="E243" s="46">
        <f t="shared" si="127"/>
        <v>0</v>
      </c>
      <c r="F243" s="75"/>
      <c r="G243" s="75"/>
      <c r="H243" s="75"/>
      <c r="I243" s="75"/>
      <c r="J243" s="75"/>
      <c r="K243" s="66"/>
    </row>
    <row r="244" spans="1:11" ht="12" customHeight="1" x14ac:dyDescent="0.2">
      <c r="A244" s="104"/>
      <c r="B244" s="105" t="s">
        <v>125</v>
      </c>
      <c r="C244" s="108"/>
      <c r="D244" s="41" t="s">
        <v>5</v>
      </c>
      <c r="E244" s="46">
        <f t="shared" ref="E244:J244" si="128">E245+E246+E247+E248+E250</f>
        <v>1640</v>
      </c>
      <c r="F244" s="78">
        <f t="shared" si="128"/>
        <v>205</v>
      </c>
      <c r="G244" s="78">
        <f t="shared" si="128"/>
        <v>205</v>
      </c>
      <c r="H244" s="78">
        <f t="shared" si="128"/>
        <v>205</v>
      </c>
      <c r="I244" s="78">
        <f t="shared" si="128"/>
        <v>205</v>
      </c>
      <c r="J244" s="78">
        <f t="shared" si="128"/>
        <v>820</v>
      </c>
      <c r="K244" s="69"/>
    </row>
    <row r="245" spans="1:11" ht="12" customHeight="1" x14ac:dyDescent="0.2">
      <c r="A245" s="104"/>
      <c r="B245" s="106"/>
      <c r="C245" s="109"/>
      <c r="D245" s="42" t="s">
        <v>9</v>
      </c>
      <c r="E245" s="46">
        <f>+F245+G245+H245+I245+J245</f>
        <v>0</v>
      </c>
      <c r="F245" s="75"/>
      <c r="G245" s="75"/>
      <c r="H245" s="75"/>
      <c r="I245" s="75"/>
      <c r="J245" s="75"/>
      <c r="K245" s="66"/>
    </row>
    <row r="246" spans="1:11" ht="12" customHeight="1" x14ac:dyDescent="0.2">
      <c r="A246" s="104"/>
      <c r="B246" s="106"/>
      <c r="C246" s="109"/>
      <c r="D246" s="42" t="s">
        <v>10</v>
      </c>
      <c r="E246" s="46">
        <f t="shared" ref="E246:E250" si="129">+F246+G246+H246+I246+J246</f>
        <v>0</v>
      </c>
      <c r="F246" s="75"/>
      <c r="G246" s="75"/>
      <c r="H246" s="75"/>
      <c r="I246" s="75"/>
      <c r="J246" s="75"/>
      <c r="K246" s="66"/>
    </row>
    <row r="247" spans="1:11" ht="12" customHeight="1" x14ac:dyDescent="0.2">
      <c r="A247" s="104"/>
      <c r="B247" s="106"/>
      <c r="C247" s="109"/>
      <c r="D247" s="42" t="s">
        <v>11</v>
      </c>
      <c r="E247" s="46">
        <f t="shared" si="129"/>
        <v>1640</v>
      </c>
      <c r="F247" s="75">
        <f>F103</f>
        <v>205</v>
      </c>
      <c r="G247" s="75">
        <f>G103</f>
        <v>205</v>
      </c>
      <c r="H247" s="75">
        <f>H103</f>
        <v>205</v>
      </c>
      <c r="I247" s="75">
        <f>I103</f>
        <v>205</v>
      </c>
      <c r="J247" s="75">
        <f>J103</f>
        <v>820</v>
      </c>
      <c r="K247" s="66"/>
    </row>
    <row r="248" spans="1:11" ht="12" customHeight="1" x14ac:dyDescent="0.2">
      <c r="A248" s="104"/>
      <c r="B248" s="106"/>
      <c r="C248" s="109"/>
      <c r="D248" s="43" t="s">
        <v>12</v>
      </c>
      <c r="E248" s="46">
        <f t="shared" si="129"/>
        <v>0</v>
      </c>
      <c r="F248" s="75"/>
      <c r="G248" s="75"/>
      <c r="H248" s="75"/>
      <c r="I248" s="75"/>
      <c r="J248" s="75"/>
      <c r="K248" s="66"/>
    </row>
    <row r="249" spans="1:11" ht="12" customHeight="1" x14ac:dyDescent="0.2">
      <c r="A249" s="104"/>
      <c r="B249" s="106"/>
      <c r="C249" s="109"/>
      <c r="D249" s="42" t="s">
        <v>13</v>
      </c>
      <c r="E249" s="46">
        <f t="shared" si="129"/>
        <v>0</v>
      </c>
      <c r="F249" s="75"/>
      <c r="G249" s="75"/>
      <c r="H249" s="75"/>
      <c r="I249" s="75"/>
      <c r="J249" s="75"/>
      <c r="K249" s="66"/>
    </row>
    <row r="250" spans="1:11" ht="12" customHeight="1" x14ac:dyDescent="0.2">
      <c r="A250" s="104"/>
      <c r="B250" s="107"/>
      <c r="C250" s="110"/>
      <c r="D250" s="42" t="s">
        <v>14</v>
      </c>
      <c r="E250" s="46">
        <f t="shared" si="129"/>
        <v>0</v>
      </c>
      <c r="F250" s="75"/>
      <c r="G250" s="75"/>
      <c r="H250" s="75"/>
      <c r="I250" s="75"/>
      <c r="J250" s="75"/>
      <c r="K250" s="66"/>
    </row>
    <row r="251" spans="1:11" ht="12" customHeight="1" x14ac:dyDescent="0.2">
      <c r="A251" s="104"/>
      <c r="B251" s="105" t="s">
        <v>130</v>
      </c>
      <c r="C251" s="108"/>
      <c r="D251" s="41" t="s">
        <v>5</v>
      </c>
      <c r="E251" s="46">
        <f t="shared" ref="E251:G251" si="130">E252+E253+E254+E255+E257</f>
        <v>800</v>
      </c>
      <c r="F251" s="78">
        <f t="shared" si="130"/>
        <v>100</v>
      </c>
      <c r="G251" s="78">
        <f t="shared" si="130"/>
        <v>100</v>
      </c>
      <c r="H251" s="78">
        <f>H252+H253+H254+H255+H257</f>
        <v>100</v>
      </c>
      <c r="I251" s="78">
        <f t="shared" ref="I251:J251" si="131">I252+I253+I254+I255+I257</f>
        <v>100</v>
      </c>
      <c r="J251" s="78">
        <f t="shared" si="131"/>
        <v>400</v>
      </c>
      <c r="K251" s="69"/>
    </row>
    <row r="252" spans="1:11" ht="12" customHeight="1" x14ac:dyDescent="0.2">
      <c r="A252" s="104"/>
      <c r="B252" s="106"/>
      <c r="C252" s="109"/>
      <c r="D252" s="42" t="s">
        <v>9</v>
      </c>
      <c r="E252" s="46">
        <f>+F252+G252+H252+I252+J252</f>
        <v>0</v>
      </c>
      <c r="F252" s="84">
        <f>F115</f>
        <v>0</v>
      </c>
      <c r="G252" s="84">
        <f t="shared" ref="G252:J252" si="132">G115</f>
        <v>0</v>
      </c>
      <c r="H252" s="84">
        <f t="shared" si="132"/>
        <v>0</v>
      </c>
      <c r="I252" s="84">
        <f t="shared" si="132"/>
        <v>0</v>
      </c>
      <c r="J252" s="84">
        <f t="shared" si="132"/>
        <v>0</v>
      </c>
      <c r="K252" s="66"/>
    </row>
    <row r="253" spans="1:11" ht="12" customHeight="1" x14ac:dyDescent="0.2">
      <c r="A253" s="104"/>
      <c r="B253" s="106"/>
      <c r="C253" s="109"/>
      <c r="D253" s="42" t="s">
        <v>10</v>
      </c>
      <c r="E253" s="46">
        <f t="shared" ref="E253:E257" si="133">+F253+G253+H253+I253+J253</f>
        <v>0</v>
      </c>
      <c r="F253" s="84">
        <f t="shared" ref="F253:J257" si="134">F116</f>
        <v>0</v>
      </c>
      <c r="G253" s="84">
        <f t="shared" si="134"/>
        <v>0</v>
      </c>
      <c r="H253" s="84">
        <f t="shared" si="134"/>
        <v>0</v>
      </c>
      <c r="I253" s="84">
        <f t="shared" si="134"/>
        <v>0</v>
      </c>
      <c r="J253" s="84">
        <f t="shared" si="134"/>
        <v>0</v>
      </c>
      <c r="K253" s="66"/>
    </row>
    <row r="254" spans="1:11" ht="12" customHeight="1" x14ac:dyDescent="0.2">
      <c r="A254" s="104"/>
      <c r="B254" s="106"/>
      <c r="C254" s="109"/>
      <c r="D254" s="42" t="s">
        <v>11</v>
      </c>
      <c r="E254" s="46">
        <f t="shared" si="133"/>
        <v>800</v>
      </c>
      <c r="F254" s="84">
        <f t="shared" si="134"/>
        <v>100</v>
      </c>
      <c r="G254" s="84">
        <f t="shared" si="134"/>
        <v>100</v>
      </c>
      <c r="H254" s="84">
        <f t="shared" si="134"/>
        <v>100</v>
      </c>
      <c r="I254" s="84">
        <f t="shared" si="134"/>
        <v>100</v>
      </c>
      <c r="J254" s="84">
        <f t="shared" si="134"/>
        <v>400</v>
      </c>
      <c r="K254" s="66"/>
    </row>
    <row r="255" spans="1:11" ht="12" customHeight="1" x14ac:dyDescent="0.2">
      <c r="A255" s="104"/>
      <c r="B255" s="106"/>
      <c r="C255" s="109"/>
      <c r="D255" s="43" t="s">
        <v>12</v>
      </c>
      <c r="E255" s="46">
        <f t="shared" si="133"/>
        <v>0</v>
      </c>
      <c r="F255" s="84">
        <f t="shared" si="134"/>
        <v>0</v>
      </c>
      <c r="G255" s="84">
        <f t="shared" si="134"/>
        <v>0</v>
      </c>
      <c r="H255" s="84">
        <f t="shared" si="134"/>
        <v>0</v>
      </c>
      <c r="I255" s="84">
        <f t="shared" si="134"/>
        <v>0</v>
      </c>
      <c r="J255" s="84">
        <f t="shared" si="134"/>
        <v>0</v>
      </c>
      <c r="K255" s="66"/>
    </row>
    <row r="256" spans="1:11" ht="12" customHeight="1" x14ac:dyDescent="0.2">
      <c r="A256" s="104"/>
      <c r="B256" s="106"/>
      <c r="C256" s="109"/>
      <c r="D256" s="42" t="s">
        <v>13</v>
      </c>
      <c r="E256" s="46">
        <f t="shared" si="133"/>
        <v>0</v>
      </c>
      <c r="F256" s="84">
        <f t="shared" si="134"/>
        <v>0</v>
      </c>
      <c r="G256" s="84">
        <f t="shared" si="134"/>
        <v>0</v>
      </c>
      <c r="H256" s="84">
        <f t="shared" si="134"/>
        <v>0</v>
      </c>
      <c r="I256" s="84">
        <f t="shared" si="134"/>
        <v>0</v>
      </c>
      <c r="J256" s="84">
        <f t="shared" si="134"/>
        <v>0</v>
      </c>
      <c r="K256" s="66"/>
    </row>
    <row r="257" spans="1:12" ht="12" customHeight="1" x14ac:dyDescent="0.2">
      <c r="A257" s="104"/>
      <c r="B257" s="107"/>
      <c r="C257" s="110"/>
      <c r="D257" s="42" t="s">
        <v>14</v>
      </c>
      <c r="E257" s="46">
        <f t="shared" si="133"/>
        <v>0</v>
      </c>
      <c r="F257" s="84">
        <f t="shared" si="134"/>
        <v>0</v>
      </c>
      <c r="G257" s="84">
        <f t="shared" si="134"/>
        <v>0</v>
      </c>
      <c r="H257" s="84">
        <f t="shared" si="134"/>
        <v>0</v>
      </c>
      <c r="I257" s="84">
        <f t="shared" si="134"/>
        <v>0</v>
      </c>
      <c r="J257" s="84">
        <f t="shared" si="134"/>
        <v>0</v>
      </c>
      <c r="K257" s="66"/>
    </row>
    <row r="258" spans="1:12" ht="12" customHeight="1" x14ac:dyDescent="0.2">
      <c r="A258" s="104"/>
      <c r="B258" s="105" t="s">
        <v>131</v>
      </c>
      <c r="C258" s="108"/>
      <c r="D258" s="41" t="s">
        <v>5</v>
      </c>
      <c r="E258" s="46">
        <f t="shared" ref="E258:J258" si="135">E259+E260+E261+E262+E264</f>
        <v>960</v>
      </c>
      <c r="F258" s="78">
        <f t="shared" si="135"/>
        <v>120</v>
      </c>
      <c r="G258" s="78">
        <f t="shared" si="135"/>
        <v>120</v>
      </c>
      <c r="H258" s="78">
        <f t="shared" si="135"/>
        <v>120</v>
      </c>
      <c r="I258" s="78">
        <f t="shared" si="135"/>
        <v>120</v>
      </c>
      <c r="J258" s="78">
        <f t="shared" si="135"/>
        <v>480</v>
      </c>
      <c r="K258" s="69"/>
    </row>
    <row r="259" spans="1:12" ht="12" customHeight="1" x14ac:dyDescent="0.2">
      <c r="A259" s="104"/>
      <c r="B259" s="106"/>
      <c r="C259" s="109"/>
      <c r="D259" s="42" t="s">
        <v>9</v>
      </c>
      <c r="E259" s="46">
        <f>+F259+G259+H259+I259+J259</f>
        <v>0</v>
      </c>
      <c r="F259" s="75">
        <f t="shared" ref="F259:J260" si="136">F80+F87+F94+F101+F108+F115+F122+F129+F136+F143+F150</f>
        <v>0</v>
      </c>
      <c r="G259" s="75">
        <f t="shared" si="136"/>
        <v>0</v>
      </c>
      <c r="H259" s="75">
        <f t="shared" si="136"/>
        <v>0</v>
      </c>
      <c r="I259" s="75">
        <f t="shared" si="136"/>
        <v>0</v>
      </c>
      <c r="J259" s="75">
        <f t="shared" si="136"/>
        <v>0</v>
      </c>
      <c r="K259" s="66"/>
    </row>
    <row r="260" spans="1:12" ht="12" customHeight="1" x14ac:dyDescent="0.2">
      <c r="A260" s="104"/>
      <c r="B260" s="106"/>
      <c r="C260" s="109"/>
      <c r="D260" s="42" t="s">
        <v>10</v>
      </c>
      <c r="E260" s="46">
        <f t="shared" ref="E260:E264" si="137">+F260+G260+H260+I260+J260</f>
        <v>0</v>
      </c>
      <c r="F260" s="75">
        <f t="shared" si="136"/>
        <v>0</v>
      </c>
      <c r="G260" s="75">
        <f t="shared" si="136"/>
        <v>0</v>
      </c>
      <c r="H260" s="75">
        <f t="shared" si="136"/>
        <v>0</v>
      </c>
      <c r="I260" s="75">
        <f t="shared" si="136"/>
        <v>0</v>
      </c>
      <c r="J260" s="75">
        <f t="shared" si="136"/>
        <v>0</v>
      </c>
      <c r="K260" s="66"/>
    </row>
    <row r="261" spans="1:12" ht="12" customHeight="1" x14ac:dyDescent="0.2">
      <c r="A261" s="104"/>
      <c r="B261" s="106"/>
      <c r="C261" s="109"/>
      <c r="D261" s="42" t="s">
        <v>11</v>
      </c>
      <c r="E261" s="46">
        <f t="shared" si="137"/>
        <v>960</v>
      </c>
      <c r="F261" s="75">
        <f>F96</f>
        <v>120</v>
      </c>
      <c r="G261" s="75">
        <f>G96</f>
        <v>120</v>
      </c>
      <c r="H261" s="75">
        <f>H96</f>
        <v>120</v>
      </c>
      <c r="I261" s="75">
        <f>I96</f>
        <v>120</v>
      </c>
      <c r="J261" s="75">
        <f>J96</f>
        <v>480</v>
      </c>
      <c r="K261" s="66"/>
    </row>
    <row r="262" spans="1:12" ht="12" customHeight="1" x14ac:dyDescent="0.2">
      <c r="A262" s="104"/>
      <c r="B262" s="106"/>
      <c r="C262" s="109"/>
      <c r="D262" s="43" t="s">
        <v>12</v>
      </c>
      <c r="E262" s="46">
        <f t="shared" si="137"/>
        <v>0</v>
      </c>
      <c r="F262" s="75">
        <f t="shared" ref="F262:J264" si="138">F83+F90+F97+F104+F111+F118+F125+F132+F139+F146+F153</f>
        <v>0</v>
      </c>
      <c r="G262" s="75">
        <f t="shared" si="138"/>
        <v>0</v>
      </c>
      <c r="H262" s="75">
        <f t="shared" si="138"/>
        <v>0</v>
      </c>
      <c r="I262" s="75">
        <f t="shared" si="138"/>
        <v>0</v>
      </c>
      <c r="J262" s="75">
        <f t="shared" si="138"/>
        <v>0</v>
      </c>
      <c r="K262" s="66"/>
    </row>
    <row r="263" spans="1:12" ht="12" customHeight="1" x14ac:dyDescent="0.2">
      <c r="A263" s="104"/>
      <c r="B263" s="106"/>
      <c r="C263" s="109"/>
      <c r="D263" s="42" t="s">
        <v>13</v>
      </c>
      <c r="E263" s="46">
        <f t="shared" si="137"/>
        <v>0</v>
      </c>
      <c r="F263" s="75">
        <f t="shared" si="138"/>
        <v>0</v>
      </c>
      <c r="G263" s="75">
        <f t="shared" si="138"/>
        <v>0</v>
      </c>
      <c r="H263" s="75">
        <f t="shared" si="138"/>
        <v>0</v>
      </c>
      <c r="I263" s="75">
        <f t="shared" si="138"/>
        <v>0</v>
      </c>
      <c r="J263" s="75">
        <f t="shared" si="138"/>
        <v>0</v>
      </c>
      <c r="K263" s="66"/>
    </row>
    <row r="264" spans="1:12" ht="12" customHeight="1" x14ac:dyDescent="0.2">
      <c r="A264" s="104"/>
      <c r="B264" s="107"/>
      <c r="C264" s="110"/>
      <c r="D264" s="42" t="s">
        <v>14</v>
      </c>
      <c r="E264" s="46">
        <f t="shared" si="137"/>
        <v>0</v>
      </c>
      <c r="F264" s="75">
        <f t="shared" si="138"/>
        <v>0</v>
      </c>
      <c r="G264" s="75">
        <f t="shared" si="138"/>
        <v>0</v>
      </c>
      <c r="H264" s="75">
        <f t="shared" si="138"/>
        <v>0</v>
      </c>
      <c r="I264" s="75">
        <f t="shared" si="138"/>
        <v>0</v>
      </c>
      <c r="J264" s="75">
        <f t="shared" si="138"/>
        <v>0</v>
      </c>
      <c r="K264" s="66"/>
    </row>
    <row r="265" spans="1:12" ht="12" customHeight="1" x14ac:dyDescent="0.2">
      <c r="A265" s="111"/>
      <c r="B265" s="105" t="s">
        <v>132</v>
      </c>
      <c r="C265" s="108"/>
      <c r="D265" s="42" t="s">
        <v>5</v>
      </c>
      <c r="E265" s="46">
        <f>SUM(F265:J265)</f>
        <v>320</v>
      </c>
      <c r="F265" s="75">
        <f t="shared" ref="F265:J265" si="139">SUM(F266:F271)</f>
        <v>40</v>
      </c>
      <c r="G265" s="75">
        <f t="shared" si="139"/>
        <v>40</v>
      </c>
      <c r="H265" s="75">
        <f t="shared" si="139"/>
        <v>40</v>
      </c>
      <c r="I265" s="75">
        <f t="shared" si="139"/>
        <v>40</v>
      </c>
      <c r="J265" s="75">
        <f t="shared" si="139"/>
        <v>160</v>
      </c>
      <c r="K265" s="66"/>
      <c r="L265" s="4"/>
    </row>
    <row r="266" spans="1:12" ht="12" customHeight="1" x14ac:dyDescent="0.2">
      <c r="A266" s="112"/>
      <c r="B266" s="106"/>
      <c r="C266" s="109"/>
      <c r="D266" s="42" t="s">
        <v>9</v>
      </c>
      <c r="E266" s="46">
        <f>SUM(F266:J266)</f>
        <v>0</v>
      </c>
      <c r="F266" s="75">
        <f t="shared" ref="F266:J271" si="140">F87</f>
        <v>0</v>
      </c>
      <c r="G266" s="75">
        <f t="shared" si="140"/>
        <v>0</v>
      </c>
      <c r="H266" s="75">
        <f t="shared" si="140"/>
        <v>0</v>
      </c>
      <c r="I266" s="75">
        <f t="shared" si="140"/>
        <v>0</v>
      </c>
      <c r="J266" s="75">
        <f t="shared" si="140"/>
        <v>0</v>
      </c>
      <c r="K266" s="66"/>
      <c r="L266" s="4"/>
    </row>
    <row r="267" spans="1:12" ht="12" customHeight="1" x14ac:dyDescent="0.2">
      <c r="A267" s="112"/>
      <c r="B267" s="106"/>
      <c r="C267" s="109"/>
      <c r="D267" s="42" t="s">
        <v>10</v>
      </c>
      <c r="E267" s="46">
        <f t="shared" ref="E267:E271" si="141">SUM(F267:J267)</f>
        <v>0</v>
      </c>
      <c r="F267" s="75">
        <f t="shared" si="140"/>
        <v>0</v>
      </c>
      <c r="G267" s="75">
        <f t="shared" si="140"/>
        <v>0</v>
      </c>
      <c r="H267" s="75">
        <f t="shared" si="140"/>
        <v>0</v>
      </c>
      <c r="I267" s="75">
        <f t="shared" si="140"/>
        <v>0</v>
      </c>
      <c r="J267" s="75">
        <f t="shared" si="140"/>
        <v>0</v>
      </c>
      <c r="K267" s="66"/>
      <c r="L267" s="4"/>
    </row>
    <row r="268" spans="1:12" ht="12" customHeight="1" x14ac:dyDescent="0.2">
      <c r="A268" s="112"/>
      <c r="B268" s="106"/>
      <c r="C268" s="109"/>
      <c r="D268" s="42" t="s">
        <v>11</v>
      </c>
      <c r="E268" s="46">
        <f t="shared" si="141"/>
        <v>320</v>
      </c>
      <c r="F268" s="75">
        <f t="shared" si="140"/>
        <v>40</v>
      </c>
      <c r="G268" s="75">
        <f t="shared" si="140"/>
        <v>40</v>
      </c>
      <c r="H268" s="75">
        <f t="shared" si="140"/>
        <v>40</v>
      </c>
      <c r="I268" s="75">
        <f t="shared" si="140"/>
        <v>40</v>
      </c>
      <c r="J268" s="75">
        <f t="shared" si="140"/>
        <v>160</v>
      </c>
      <c r="K268" s="66"/>
      <c r="L268" s="4"/>
    </row>
    <row r="269" spans="1:12" ht="23.25" customHeight="1" x14ac:dyDescent="0.2">
      <c r="A269" s="112"/>
      <c r="B269" s="106"/>
      <c r="C269" s="109"/>
      <c r="D269" s="43" t="s">
        <v>12</v>
      </c>
      <c r="E269" s="46">
        <f t="shared" si="141"/>
        <v>0</v>
      </c>
      <c r="F269" s="75">
        <f t="shared" si="140"/>
        <v>0</v>
      </c>
      <c r="G269" s="75">
        <f t="shared" si="140"/>
        <v>0</v>
      </c>
      <c r="H269" s="75">
        <f t="shared" si="140"/>
        <v>0</v>
      </c>
      <c r="I269" s="75">
        <f t="shared" si="140"/>
        <v>0</v>
      </c>
      <c r="J269" s="75">
        <f t="shared" si="140"/>
        <v>0</v>
      </c>
      <c r="K269" s="66"/>
      <c r="L269" s="4"/>
    </row>
    <row r="270" spans="1:12" ht="12" customHeight="1" x14ac:dyDescent="0.2">
      <c r="A270" s="112"/>
      <c r="B270" s="106"/>
      <c r="C270" s="109"/>
      <c r="D270" s="42" t="s">
        <v>13</v>
      </c>
      <c r="E270" s="46">
        <f t="shared" si="141"/>
        <v>0</v>
      </c>
      <c r="F270" s="75">
        <f t="shared" si="140"/>
        <v>0</v>
      </c>
      <c r="G270" s="75">
        <f t="shared" si="140"/>
        <v>0</v>
      </c>
      <c r="H270" s="75">
        <f t="shared" si="140"/>
        <v>0</v>
      </c>
      <c r="I270" s="75">
        <f t="shared" si="140"/>
        <v>0</v>
      </c>
      <c r="J270" s="75">
        <f t="shared" si="140"/>
        <v>0</v>
      </c>
      <c r="K270" s="66"/>
      <c r="L270" s="4"/>
    </row>
    <row r="271" spans="1:12" ht="12" customHeight="1" x14ac:dyDescent="0.2">
      <c r="A271" s="113"/>
      <c r="B271" s="107"/>
      <c r="C271" s="110"/>
      <c r="D271" s="42" t="s">
        <v>14</v>
      </c>
      <c r="E271" s="46">
        <f t="shared" si="141"/>
        <v>0</v>
      </c>
      <c r="F271" s="75">
        <f t="shared" si="140"/>
        <v>0</v>
      </c>
      <c r="G271" s="75">
        <f t="shared" si="140"/>
        <v>0</v>
      </c>
      <c r="H271" s="75">
        <f t="shared" si="140"/>
        <v>0</v>
      </c>
      <c r="I271" s="75">
        <f t="shared" si="140"/>
        <v>0</v>
      </c>
      <c r="J271" s="75">
        <f t="shared" si="140"/>
        <v>0</v>
      </c>
      <c r="K271" s="66"/>
      <c r="L271" s="4"/>
    </row>
    <row r="272" spans="1:12" x14ac:dyDescent="0.2">
      <c r="A272" s="4"/>
      <c r="B272" s="4"/>
      <c r="C272" s="4"/>
    </row>
    <row r="273" spans="1:11" x14ac:dyDescent="0.2">
      <c r="A273" s="4"/>
      <c r="B273" s="4"/>
      <c r="C273" s="4"/>
      <c r="E273" s="47"/>
      <c r="F273" s="79"/>
      <c r="G273" s="79"/>
      <c r="H273" s="79"/>
      <c r="I273" s="79"/>
      <c r="J273" s="79"/>
      <c r="K273" s="47"/>
    </row>
    <row r="274" spans="1:11" x14ac:dyDescent="0.2">
      <c r="A274" s="4"/>
      <c r="B274" s="4"/>
      <c r="C274" s="4"/>
      <c r="E274" s="48"/>
      <c r="F274" s="80"/>
      <c r="G274" s="80"/>
      <c r="H274" s="80"/>
      <c r="I274" s="80"/>
      <c r="J274" s="80"/>
      <c r="K274" s="48"/>
    </row>
    <row r="275" spans="1:11" x14ac:dyDescent="0.2">
      <c r="A275" s="4"/>
      <c r="B275" s="4"/>
      <c r="C275" s="4"/>
      <c r="E275" s="48"/>
      <c r="F275" s="80"/>
      <c r="G275" s="80"/>
      <c r="H275" s="80"/>
      <c r="I275" s="80"/>
      <c r="J275" s="80"/>
      <c r="K275" s="48"/>
    </row>
    <row r="276" spans="1:11" x14ac:dyDescent="0.2">
      <c r="A276" s="4"/>
      <c r="B276" s="4"/>
      <c r="C276" s="4"/>
      <c r="E276" s="48"/>
      <c r="F276" s="80"/>
      <c r="G276" s="80"/>
      <c r="H276" s="80"/>
      <c r="I276" s="80"/>
      <c r="J276" s="80"/>
      <c r="K276" s="48"/>
    </row>
    <row r="277" spans="1:11" x14ac:dyDescent="0.2">
      <c r="A277" s="4"/>
      <c r="B277" s="4"/>
      <c r="C277" s="4"/>
      <c r="E277" s="48"/>
      <c r="F277" s="80"/>
      <c r="G277" s="80"/>
      <c r="H277" s="80"/>
      <c r="I277" s="80"/>
      <c r="J277" s="80"/>
      <c r="K277" s="48"/>
    </row>
    <row r="278" spans="1:11" x14ac:dyDescent="0.2">
      <c r="A278" s="4"/>
      <c r="B278" s="4"/>
      <c r="C278" s="4"/>
    </row>
    <row r="279" spans="1:11" x14ac:dyDescent="0.2">
      <c r="A279" s="4"/>
      <c r="B279" s="4"/>
      <c r="C279" s="4"/>
    </row>
    <row r="280" spans="1:11" x14ac:dyDescent="0.2">
      <c r="A280" s="4"/>
      <c r="B280" s="4"/>
      <c r="C280" s="4"/>
    </row>
    <row r="281" spans="1:11" x14ac:dyDescent="0.2">
      <c r="A281" s="4"/>
      <c r="B281" s="4"/>
      <c r="C281" s="4"/>
    </row>
    <row r="282" spans="1:11" x14ac:dyDescent="0.2">
      <c r="A282" s="4"/>
      <c r="B282" s="4"/>
      <c r="C282" s="4"/>
    </row>
    <row r="283" spans="1:11" x14ac:dyDescent="0.2">
      <c r="A283" s="4"/>
      <c r="B283" s="4"/>
      <c r="C283" s="4"/>
    </row>
    <row r="284" spans="1:11" x14ac:dyDescent="0.2">
      <c r="A284" s="4"/>
      <c r="B284" s="4"/>
      <c r="C284" s="4"/>
    </row>
    <row r="285" spans="1:11" x14ac:dyDescent="0.2">
      <c r="A285" s="4"/>
      <c r="B285" s="4"/>
      <c r="C285" s="4"/>
    </row>
    <row r="286" spans="1:11" x14ac:dyDescent="0.2">
      <c r="A286" s="4"/>
      <c r="B286" s="4"/>
      <c r="C286" s="4"/>
    </row>
    <row r="287" spans="1:11" x14ac:dyDescent="0.2">
      <c r="A287" s="4"/>
      <c r="B287" s="4"/>
      <c r="C287" s="4"/>
    </row>
    <row r="288" spans="1:11" x14ac:dyDescent="0.2">
      <c r="A288" s="4"/>
      <c r="B288" s="4"/>
      <c r="C288" s="4"/>
    </row>
    <row r="289" spans="1:3" x14ac:dyDescent="0.2">
      <c r="A289" s="4"/>
      <c r="B289" s="4"/>
      <c r="C289" s="4"/>
    </row>
    <row r="290" spans="1:3" x14ac:dyDescent="0.2">
      <c r="A290" s="4"/>
      <c r="B290" s="4"/>
      <c r="C290" s="4"/>
    </row>
    <row r="291" spans="1:3" x14ac:dyDescent="0.2">
      <c r="A291" s="4"/>
      <c r="B291" s="4"/>
      <c r="C291" s="4"/>
    </row>
    <row r="292" spans="1:3" x14ac:dyDescent="0.2">
      <c r="A292" s="4"/>
      <c r="B292" s="4"/>
      <c r="C292" s="4"/>
    </row>
    <row r="293" spans="1:3" x14ac:dyDescent="0.2">
      <c r="A293" s="4"/>
      <c r="B293" s="4"/>
      <c r="C293" s="4"/>
    </row>
    <row r="294" spans="1:3" x14ac:dyDescent="0.2">
      <c r="A294" s="4"/>
      <c r="B294" s="4"/>
      <c r="C294" s="4"/>
    </row>
    <row r="295" spans="1:3" x14ac:dyDescent="0.2">
      <c r="A295" s="4"/>
      <c r="B295" s="4"/>
      <c r="C295" s="4"/>
    </row>
    <row r="296" spans="1:3" x14ac:dyDescent="0.2">
      <c r="A296" s="4"/>
      <c r="B296" s="4"/>
      <c r="C296" s="4"/>
    </row>
    <row r="297" spans="1:3" x14ac:dyDescent="0.2">
      <c r="A297" s="4"/>
      <c r="B297" s="4"/>
      <c r="C297" s="4"/>
    </row>
    <row r="298" spans="1:3" x14ac:dyDescent="0.2">
      <c r="A298" s="4"/>
      <c r="B298" s="4"/>
      <c r="C298" s="4"/>
    </row>
    <row r="299" spans="1:3" x14ac:dyDescent="0.2">
      <c r="A299" s="4"/>
      <c r="B299" s="4"/>
      <c r="C299" s="4"/>
    </row>
    <row r="300" spans="1:3" x14ac:dyDescent="0.2">
      <c r="A300" s="4"/>
      <c r="B300" s="4"/>
      <c r="C300" s="4"/>
    </row>
    <row r="301" spans="1:3" x14ac:dyDescent="0.2">
      <c r="A301" s="4"/>
      <c r="B301" s="4"/>
      <c r="C301" s="4"/>
    </row>
    <row r="302" spans="1:3" x14ac:dyDescent="0.2">
      <c r="A302" s="4"/>
      <c r="B302" s="4"/>
      <c r="C302" s="4"/>
    </row>
    <row r="303" spans="1:3" x14ac:dyDescent="0.2">
      <c r="A303" s="4"/>
      <c r="B303" s="4"/>
      <c r="C303" s="4"/>
    </row>
    <row r="304" spans="1:3" x14ac:dyDescent="0.2">
      <c r="A304" s="4"/>
      <c r="B304" s="4"/>
      <c r="C304" s="4"/>
    </row>
    <row r="305" spans="1:3" x14ac:dyDescent="0.2">
      <c r="A305" s="4"/>
      <c r="B305" s="4"/>
      <c r="C305" s="4"/>
    </row>
    <row r="306" spans="1:3" x14ac:dyDescent="0.2">
      <c r="A306" s="4"/>
      <c r="B306" s="4"/>
      <c r="C306" s="4"/>
    </row>
    <row r="307" spans="1:3" x14ac:dyDescent="0.2">
      <c r="A307" s="4"/>
      <c r="B307" s="4"/>
      <c r="C307" s="4"/>
    </row>
    <row r="308" spans="1:3" x14ac:dyDescent="0.2">
      <c r="A308" s="4"/>
      <c r="B308" s="4"/>
      <c r="C308" s="4"/>
    </row>
    <row r="309" spans="1:3" x14ac:dyDescent="0.2">
      <c r="A309" s="4"/>
      <c r="B309" s="4"/>
      <c r="C309" s="4"/>
    </row>
    <row r="310" spans="1:3" x14ac:dyDescent="0.2">
      <c r="A310" s="4"/>
      <c r="B310" s="4"/>
      <c r="C310" s="4"/>
    </row>
    <row r="311" spans="1:3" x14ac:dyDescent="0.2">
      <c r="A311" s="4"/>
      <c r="B311" s="4"/>
      <c r="C311" s="4"/>
    </row>
    <row r="312" spans="1:3" x14ac:dyDescent="0.2">
      <c r="A312" s="4"/>
      <c r="B312" s="4"/>
      <c r="C312" s="4"/>
    </row>
    <row r="313" spans="1:3" x14ac:dyDescent="0.2">
      <c r="A313" s="4"/>
      <c r="B313" s="4"/>
      <c r="C313" s="4"/>
    </row>
  </sheetData>
  <mergeCells count="100">
    <mergeCell ref="A65:A70"/>
    <mergeCell ref="B65:B70"/>
    <mergeCell ref="C65:C70"/>
    <mergeCell ref="A8:J8"/>
    <mergeCell ref="A9:A36"/>
    <mergeCell ref="B9:B36"/>
    <mergeCell ref="C9:C15"/>
    <mergeCell ref="C16:C22"/>
    <mergeCell ref="C23:C29"/>
    <mergeCell ref="C30:C36"/>
    <mergeCell ref="A37:A43"/>
    <mergeCell ref="B37:B43"/>
    <mergeCell ref="C37:C43"/>
    <mergeCell ref="K37:N43"/>
    <mergeCell ref="A44:A64"/>
    <mergeCell ref="B44:B64"/>
    <mergeCell ref="C44:C50"/>
    <mergeCell ref="C51:C57"/>
    <mergeCell ref="C58:C64"/>
    <mergeCell ref="A2:H2"/>
    <mergeCell ref="A4:A6"/>
    <mergeCell ref="B4:B6"/>
    <mergeCell ref="C4:C6"/>
    <mergeCell ref="D4:D6"/>
    <mergeCell ref="E4:J4"/>
    <mergeCell ref="E5:E6"/>
    <mergeCell ref="F5:J5"/>
    <mergeCell ref="A71:J71"/>
    <mergeCell ref="A72:A134"/>
    <mergeCell ref="B72:B134"/>
    <mergeCell ref="C72:C78"/>
    <mergeCell ref="C79:C85"/>
    <mergeCell ref="C86:C92"/>
    <mergeCell ref="C93:C99"/>
    <mergeCell ref="C100:C106"/>
    <mergeCell ref="C107:C113"/>
    <mergeCell ref="C114:C120"/>
    <mergeCell ref="C121:C127"/>
    <mergeCell ref="C128:C134"/>
    <mergeCell ref="A156:A162"/>
    <mergeCell ref="B156:B162"/>
    <mergeCell ref="C156:C162"/>
    <mergeCell ref="B135:B141"/>
    <mergeCell ref="C135:C141"/>
    <mergeCell ref="A142:A148"/>
    <mergeCell ref="B142:B148"/>
    <mergeCell ref="C142:C148"/>
    <mergeCell ref="A135:A141"/>
    <mergeCell ref="K142:O148"/>
    <mergeCell ref="A149:A155"/>
    <mergeCell ref="B149:B155"/>
    <mergeCell ref="C149:C155"/>
    <mergeCell ref="K149:O155"/>
    <mergeCell ref="A163:J163"/>
    <mergeCell ref="K163:O170"/>
    <mergeCell ref="A164:A170"/>
    <mergeCell ref="B164:B170"/>
    <mergeCell ref="C164:C170"/>
    <mergeCell ref="A171:A177"/>
    <mergeCell ref="B171:B177"/>
    <mergeCell ref="C171:C177"/>
    <mergeCell ref="A179:A185"/>
    <mergeCell ref="B179:B185"/>
    <mergeCell ref="C179:C185"/>
    <mergeCell ref="A186:A192"/>
    <mergeCell ref="B186:B192"/>
    <mergeCell ref="C186:C192"/>
    <mergeCell ref="A194:A200"/>
    <mergeCell ref="B194:B200"/>
    <mergeCell ref="C194:C200"/>
    <mergeCell ref="A216:A222"/>
    <mergeCell ref="B216:B222"/>
    <mergeCell ref="C216:C222"/>
    <mergeCell ref="A201:A207"/>
    <mergeCell ref="B201:B207"/>
    <mergeCell ref="C201:C207"/>
    <mergeCell ref="A209:A215"/>
    <mergeCell ref="B209:B215"/>
    <mergeCell ref="C209:C215"/>
    <mergeCell ref="A223:A229"/>
    <mergeCell ref="B223:B229"/>
    <mergeCell ref="C223:C229"/>
    <mergeCell ref="A230:A236"/>
    <mergeCell ref="B230:B236"/>
    <mergeCell ref="C230:C236"/>
    <mergeCell ref="A251:A257"/>
    <mergeCell ref="B251:B257"/>
    <mergeCell ref="C251:C257"/>
    <mergeCell ref="A237:A243"/>
    <mergeCell ref="B237:B243"/>
    <mergeCell ref="C237:C243"/>
    <mergeCell ref="A244:A250"/>
    <mergeCell ref="B244:B250"/>
    <mergeCell ref="C244:C250"/>
    <mergeCell ref="A258:A264"/>
    <mergeCell ref="B258:B264"/>
    <mergeCell ref="C258:C264"/>
    <mergeCell ref="A265:A271"/>
    <mergeCell ref="B265:B271"/>
    <mergeCell ref="C265:C271"/>
  </mergeCells>
  <pageMargins left="0.7" right="0.7" top="0.75" bottom="0.75" header="0.3" footer="0.3"/>
  <pageSetup paperSize="9" scale="4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opLeftCell="A13" workbookViewId="0">
      <selection activeCell="C13" sqref="C13"/>
    </sheetView>
  </sheetViews>
  <sheetFormatPr defaultRowHeight="12.75" x14ac:dyDescent="0.2"/>
  <cols>
    <col min="1" max="1" width="22.140625" style="37" customWidth="1"/>
    <col min="2" max="2" width="49.85546875" style="37" customWidth="1"/>
    <col min="3" max="3" width="68.7109375" style="37" customWidth="1"/>
    <col min="4" max="4" width="27.5703125" style="37" customWidth="1"/>
    <col min="5" max="16384" width="9.140625" style="7"/>
  </cols>
  <sheetData>
    <row r="1" spans="1:4" x14ac:dyDescent="0.2">
      <c r="D1" s="38" t="s">
        <v>57</v>
      </c>
    </row>
    <row r="2" spans="1:4" s="14" customFormat="1" x14ac:dyDescent="0.2">
      <c r="A2" s="170" t="s">
        <v>23</v>
      </c>
      <c r="B2" s="170"/>
      <c r="C2" s="170"/>
      <c r="D2" s="170"/>
    </row>
    <row r="4" spans="1:4" s="8" customFormat="1" ht="63.75" x14ac:dyDescent="0.25">
      <c r="A4" s="39" t="s">
        <v>1</v>
      </c>
      <c r="B4" s="39" t="s">
        <v>24</v>
      </c>
      <c r="C4" s="39" t="s">
        <v>25</v>
      </c>
      <c r="D4" s="39" t="s">
        <v>26</v>
      </c>
    </row>
    <row r="5" spans="1:4" x14ac:dyDescent="0.2">
      <c r="A5" s="40">
        <v>1</v>
      </c>
      <c r="B5" s="40">
        <v>2</v>
      </c>
      <c r="C5" s="40">
        <v>3</v>
      </c>
      <c r="D5" s="40">
        <v>4</v>
      </c>
    </row>
    <row r="6" spans="1:4" ht="29.25" customHeight="1" x14ac:dyDescent="0.2">
      <c r="A6" s="172" t="s">
        <v>46</v>
      </c>
      <c r="B6" s="172"/>
      <c r="C6" s="172"/>
      <c r="D6" s="172"/>
    </row>
    <row r="7" spans="1:4" s="9" customFormat="1" ht="25.5" customHeight="1" x14ac:dyDescent="0.2">
      <c r="A7" s="172" t="s">
        <v>47</v>
      </c>
      <c r="B7" s="172"/>
      <c r="C7" s="172"/>
      <c r="D7" s="172"/>
    </row>
    <row r="8" spans="1:4" s="9" customFormat="1" ht="25.5" customHeight="1" x14ac:dyDescent="0.2">
      <c r="A8" s="173" t="s">
        <v>48</v>
      </c>
      <c r="B8" s="173"/>
      <c r="C8" s="173"/>
      <c r="D8" s="173"/>
    </row>
    <row r="9" spans="1:4" ht="102" x14ac:dyDescent="0.2">
      <c r="A9" s="88" t="s">
        <v>8</v>
      </c>
      <c r="B9" s="89" t="s">
        <v>144</v>
      </c>
      <c r="C9" s="87" t="s">
        <v>49</v>
      </c>
      <c r="D9" s="85"/>
    </row>
    <row r="10" spans="1:4" x14ac:dyDescent="0.2">
      <c r="A10" s="173" t="s">
        <v>27</v>
      </c>
      <c r="B10" s="173"/>
      <c r="C10" s="173"/>
      <c r="D10" s="173"/>
    </row>
    <row r="11" spans="1:4" ht="70.5" customHeight="1" x14ac:dyDescent="0.2">
      <c r="A11" s="88" t="s">
        <v>51</v>
      </c>
      <c r="B11" s="86" t="s">
        <v>145</v>
      </c>
      <c r="C11" s="87" t="s">
        <v>28</v>
      </c>
      <c r="D11" s="85"/>
    </row>
    <row r="12" spans="1:4" x14ac:dyDescent="0.2">
      <c r="A12" s="175" t="s">
        <v>29</v>
      </c>
      <c r="B12" s="175"/>
      <c r="C12" s="175"/>
      <c r="D12" s="175"/>
    </row>
    <row r="13" spans="1:4" ht="280.5" x14ac:dyDescent="0.2">
      <c r="A13" s="88" t="s">
        <v>52</v>
      </c>
      <c r="B13" s="86" t="s">
        <v>146</v>
      </c>
      <c r="C13" s="90" t="s">
        <v>30</v>
      </c>
      <c r="D13" s="103" t="s">
        <v>143</v>
      </c>
    </row>
    <row r="14" spans="1:4" ht="15.75" customHeight="1" x14ac:dyDescent="0.2">
      <c r="A14" s="174" t="s">
        <v>31</v>
      </c>
      <c r="B14" s="174"/>
      <c r="C14" s="174"/>
      <c r="D14" s="174"/>
    </row>
    <row r="15" spans="1:4" ht="15.75" customHeight="1" x14ac:dyDescent="0.2">
      <c r="A15" s="174" t="s">
        <v>133</v>
      </c>
      <c r="B15" s="174"/>
      <c r="C15" s="174"/>
      <c r="D15" s="174"/>
    </row>
    <row r="16" spans="1:4" ht="15.75" customHeight="1" x14ac:dyDescent="0.2">
      <c r="A16" s="174" t="s">
        <v>32</v>
      </c>
      <c r="B16" s="174"/>
      <c r="C16" s="174"/>
      <c r="D16" s="174"/>
    </row>
    <row r="17" spans="1:4" ht="57.75" customHeight="1" x14ac:dyDescent="0.2">
      <c r="A17" s="88" t="s">
        <v>53</v>
      </c>
      <c r="B17" s="86" t="s">
        <v>147</v>
      </c>
      <c r="C17" s="86" t="s">
        <v>33</v>
      </c>
      <c r="D17" s="85"/>
    </row>
    <row r="18" spans="1:4" ht="28.5" customHeight="1" x14ac:dyDescent="0.2">
      <c r="A18" s="171" t="s">
        <v>134</v>
      </c>
      <c r="B18" s="171"/>
      <c r="C18" s="171"/>
      <c r="D18" s="171"/>
    </row>
    <row r="19" spans="1:4" ht="76.5" hidden="1" x14ac:dyDescent="0.2">
      <c r="A19" s="88" t="s">
        <v>54</v>
      </c>
      <c r="B19" s="86" t="s">
        <v>34</v>
      </c>
      <c r="C19" s="87" t="s">
        <v>35</v>
      </c>
      <c r="D19" s="85"/>
    </row>
    <row r="20" spans="1:4" ht="57" customHeight="1" x14ac:dyDescent="0.2">
      <c r="A20" s="88" t="s">
        <v>54</v>
      </c>
      <c r="B20" s="86" t="s">
        <v>148</v>
      </c>
      <c r="C20" s="86" t="s">
        <v>36</v>
      </c>
      <c r="D20" s="85"/>
    </row>
    <row r="21" spans="1:4" ht="45.75" customHeight="1" x14ac:dyDescent="0.2">
      <c r="A21" s="88" t="s">
        <v>55</v>
      </c>
      <c r="B21" s="86" t="s">
        <v>149</v>
      </c>
      <c r="C21" s="86" t="s">
        <v>139</v>
      </c>
      <c r="D21" s="85"/>
    </row>
  </sheetData>
  <mergeCells count="10">
    <mergeCell ref="A2:D2"/>
    <mergeCell ref="A18:D18"/>
    <mergeCell ref="A6:D6"/>
    <mergeCell ref="A7:D7"/>
    <mergeCell ref="A8:D8"/>
    <mergeCell ref="A10:D10"/>
    <mergeCell ref="A14:D14"/>
    <mergeCell ref="A15:D15"/>
    <mergeCell ref="A16:D16"/>
    <mergeCell ref="A12:D1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workbookViewId="0">
      <selection activeCell="J20" sqref="J20"/>
    </sheetView>
  </sheetViews>
  <sheetFormatPr defaultRowHeight="15.75" x14ac:dyDescent="0.25"/>
  <cols>
    <col min="1" max="1" width="5.5703125" style="28" customWidth="1"/>
    <col min="2" max="2" width="33.85546875" style="28" customWidth="1"/>
    <col min="3" max="3" width="14.140625" style="28" customWidth="1"/>
    <col min="4" max="4" width="18.5703125" style="28" customWidth="1"/>
    <col min="5" max="5" width="23.140625" style="28" customWidth="1"/>
    <col min="6" max="6" width="14.7109375" style="28" customWidth="1"/>
    <col min="7" max="7" width="18.28515625" style="28" customWidth="1"/>
    <col min="8" max="8" width="11" style="28" customWidth="1"/>
    <col min="9" max="9" width="11.28515625" style="28" customWidth="1"/>
    <col min="10" max="10" width="12" style="28" customWidth="1"/>
    <col min="11" max="11" width="11.42578125" style="28" customWidth="1"/>
    <col min="12" max="12" width="18.28515625" style="28" customWidth="1"/>
    <col min="13" max="13" width="19" style="28" customWidth="1"/>
    <col min="14" max="14" width="19.5703125" customWidth="1"/>
    <col min="15" max="15" width="14.85546875" customWidth="1"/>
    <col min="16" max="16" width="13" customWidth="1"/>
    <col min="257" max="257" width="5.5703125" customWidth="1"/>
    <col min="258" max="258" width="33.85546875" customWidth="1"/>
    <col min="259" max="259" width="14.140625" customWidth="1"/>
    <col min="260" max="260" width="18.5703125" customWidth="1"/>
    <col min="261" max="261" width="23.140625" customWidth="1"/>
    <col min="262" max="262" width="14.7109375" customWidth="1"/>
    <col min="263" max="263" width="18.28515625" customWidth="1"/>
    <col min="264" max="264" width="11" customWidth="1"/>
    <col min="265" max="265" width="11.28515625" customWidth="1"/>
    <col min="266" max="266" width="12" customWidth="1"/>
    <col min="267" max="267" width="11.42578125" customWidth="1"/>
    <col min="268" max="268" width="18.28515625" customWidth="1"/>
    <col min="269" max="269" width="19" customWidth="1"/>
    <col min="270" max="270" width="19.5703125" customWidth="1"/>
    <col min="271" max="271" width="14.85546875" customWidth="1"/>
    <col min="272" max="272" width="13" customWidth="1"/>
    <col min="513" max="513" width="5.5703125" customWidth="1"/>
    <col min="514" max="514" width="33.85546875" customWidth="1"/>
    <col min="515" max="515" width="14.140625" customWidth="1"/>
    <col min="516" max="516" width="18.5703125" customWidth="1"/>
    <col min="517" max="517" width="23.140625" customWidth="1"/>
    <col min="518" max="518" width="14.7109375" customWidth="1"/>
    <col min="519" max="519" width="18.28515625" customWidth="1"/>
    <col min="520" max="520" width="11" customWidth="1"/>
    <col min="521" max="521" width="11.28515625" customWidth="1"/>
    <col min="522" max="522" width="12" customWidth="1"/>
    <col min="523" max="523" width="11.42578125" customWidth="1"/>
    <col min="524" max="524" width="18.28515625" customWidth="1"/>
    <col min="525" max="525" width="19" customWidth="1"/>
    <col min="526" max="526" width="19.5703125" customWidth="1"/>
    <col min="527" max="527" width="14.85546875" customWidth="1"/>
    <col min="528" max="528" width="13" customWidth="1"/>
    <col min="769" max="769" width="5.5703125" customWidth="1"/>
    <col min="770" max="770" width="33.85546875" customWidth="1"/>
    <col min="771" max="771" width="14.140625" customWidth="1"/>
    <col min="772" max="772" width="18.5703125" customWidth="1"/>
    <col min="773" max="773" width="23.140625" customWidth="1"/>
    <col min="774" max="774" width="14.7109375" customWidth="1"/>
    <col min="775" max="775" width="18.28515625" customWidth="1"/>
    <col min="776" max="776" width="11" customWidth="1"/>
    <col min="777" max="777" width="11.28515625" customWidth="1"/>
    <col min="778" max="778" width="12" customWidth="1"/>
    <col min="779" max="779" width="11.42578125" customWidth="1"/>
    <col min="780" max="780" width="18.28515625" customWidth="1"/>
    <col min="781" max="781" width="19" customWidth="1"/>
    <col min="782" max="782" width="19.5703125" customWidth="1"/>
    <col min="783" max="783" width="14.85546875" customWidth="1"/>
    <col min="784" max="784" width="13" customWidth="1"/>
    <col min="1025" max="1025" width="5.5703125" customWidth="1"/>
    <col min="1026" max="1026" width="33.85546875" customWidth="1"/>
    <col min="1027" max="1027" width="14.140625" customWidth="1"/>
    <col min="1028" max="1028" width="18.5703125" customWidth="1"/>
    <col min="1029" max="1029" width="23.140625" customWidth="1"/>
    <col min="1030" max="1030" width="14.7109375" customWidth="1"/>
    <col min="1031" max="1031" width="18.28515625" customWidth="1"/>
    <col min="1032" max="1032" width="11" customWidth="1"/>
    <col min="1033" max="1033" width="11.28515625" customWidth="1"/>
    <col min="1034" max="1034" width="12" customWidth="1"/>
    <col min="1035" max="1035" width="11.42578125" customWidth="1"/>
    <col min="1036" max="1036" width="18.28515625" customWidth="1"/>
    <col min="1037" max="1037" width="19" customWidth="1"/>
    <col min="1038" max="1038" width="19.5703125" customWidth="1"/>
    <col min="1039" max="1039" width="14.85546875" customWidth="1"/>
    <col min="1040" max="1040" width="13" customWidth="1"/>
    <col min="1281" max="1281" width="5.5703125" customWidth="1"/>
    <col min="1282" max="1282" width="33.85546875" customWidth="1"/>
    <col min="1283" max="1283" width="14.140625" customWidth="1"/>
    <col min="1284" max="1284" width="18.5703125" customWidth="1"/>
    <col min="1285" max="1285" width="23.140625" customWidth="1"/>
    <col min="1286" max="1286" width="14.7109375" customWidth="1"/>
    <col min="1287" max="1287" width="18.28515625" customWidth="1"/>
    <col min="1288" max="1288" width="11" customWidth="1"/>
    <col min="1289" max="1289" width="11.28515625" customWidth="1"/>
    <col min="1290" max="1290" width="12" customWidth="1"/>
    <col min="1291" max="1291" width="11.42578125" customWidth="1"/>
    <col min="1292" max="1292" width="18.28515625" customWidth="1"/>
    <col min="1293" max="1293" width="19" customWidth="1"/>
    <col min="1294" max="1294" width="19.5703125" customWidth="1"/>
    <col min="1295" max="1295" width="14.85546875" customWidth="1"/>
    <col min="1296" max="1296" width="13" customWidth="1"/>
    <col min="1537" max="1537" width="5.5703125" customWidth="1"/>
    <col min="1538" max="1538" width="33.85546875" customWidth="1"/>
    <col min="1539" max="1539" width="14.140625" customWidth="1"/>
    <col min="1540" max="1540" width="18.5703125" customWidth="1"/>
    <col min="1541" max="1541" width="23.140625" customWidth="1"/>
    <col min="1542" max="1542" width="14.7109375" customWidth="1"/>
    <col min="1543" max="1543" width="18.28515625" customWidth="1"/>
    <col min="1544" max="1544" width="11" customWidth="1"/>
    <col min="1545" max="1545" width="11.28515625" customWidth="1"/>
    <col min="1546" max="1546" width="12" customWidth="1"/>
    <col min="1547" max="1547" width="11.42578125" customWidth="1"/>
    <col min="1548" max="1548" width="18.28515625" customWidth="1"/>
    <col min="1549" max="1549" width="19" customWidth="1"/>
    <col min="1550" max="1550" width="19.5703125" customWidth="1"/>
    <col min="1551" max="1551" width="14.85546875" customWidth="1"/>
    <col min="1552" max="1552" width="13" customWidth="1"/>
    <col min="1793" max="1793" width="5.5703125" customWidth="1"/>
    <col min="1794" max="1794" width="33.85546875" customWidth="1"/>
    <col min="1795" max="1795" width="14.140625" customWidth="1"/>
    <col min="1796" max="1796" width="18.5703125" customWidth="1"/>
    <col min="1797" max="1797" width="23.140625" customWidth="1"/>
    <col min="1798" max="1798" width="14.7109375" customWidth="1"/>
    <col min="1799" max="1799" width="18.28515625" customWidth="1"/>
    <col min="1800" max="1800" width="11" customWidth="1"/>
    <col min="1801" max="1801" width="11.28515625" customWidth="1"/>
    <col min="1802" max="1802" width="12" customWidth="1"/>
    <col min="1803" max="1803" width="11.42578125" customWidth="1"/>
    <col min="1804" max="1804" width="18.28515625" customWidth="1"/>
    <col min="1805" max="1805" width="19" customWidth="1"/>
    <col min="1806" max="1806" width="19.5703125" customWidth="1"/>
    <col min="1807" max="1807" width="14.85546875" customWidth="1"/>
    <col min="1808" max="1808" width="13" customWidth="1"/>
    <col min="2049" max="2049" width="5.5703125" customWidth="1"/>
    <col min="2050" max="2050" width="33.85546875" customWidth="1"/>
    <col min="2051" max="2051" width="14.140625" customWidth="1"/>
    <col min="2052" max="2052" width="18.5703125" customWidth="1"/>
    <col min="2053" max="2053" width="23.140625" customWidth="1"/>
    <col min="2054" max="2054" width="14.7109375" customWidth="1"/>
    <col min="2055" max="2055" width="18.28515625" customWidth="1"/>
    <col min="2056" max="2056" width="11" customWidth="1"/>
    <col min="2057" max="2057" width="11.28515625" customWidth="1"/>
    <col min="2058" max="2058" width="12" customWidth="1"/>
    <col min="2059" max="2059" width="11.42578125" customWidth="1"/>
    <col min="2060" max="2060" width="18.28515625" customWidth="1"/>
    <col min="2061" max="2061" width="19" customWidth="1"/>
    <col min="2062" max="2062" width="19.5703125" customWidth="1"/>
    <col min="2063" max="2063" width="14.85546875" customWidth="1"/>
    <col min="2064" max="2064" width="13" customWidth="1"/>
    <col min="2305" max="2305" width="5.5703125" customWidth="1"/>
    <col min="2306" max="2306" width="33.85546875" customWidth="1"/>
    <col min="2307" max="2307" width="14.140625" customWidth="1"/>
    <col min="2308" max="2308" width="18.5703125" customWidth="1"/>
    <col min="2309" max="2309" width="23.140625" customWidth="1"/>
    <col min="2310" max="2310" width="14.7109375" customWidth="1"/>
    <col min="2311" max="2311" width="18.28515625" customWidth="1"/>
    <col min="2312" max="2312" width="11" customWidth="1"/>
    <col min="2313" max="2313" width="11.28515625" customWidth="1"/>
    <col min="2314" max="2314" width="12" customWidth="1"/>
    <col min="2315" max="2315" width="11.42578125" customWidth="1"/>
    <col min="2316" max="2316" width="18.28515625" customWidth="1"/>
    <col min="2317" max="2317" width="19" customWidth="1"/>
    <col min="2318" max="2318" width="19.5703125" customWidth="1"/>
    <col min="2319" max="2319" width="14.85546875" customWidth="1"/>
    <col min="2320" max="2320" width="13" customWidth="1"/>
    <col min="2561" max="2561" width="5.5703125" customWidth="1"/>
    <col min="2562" max="2562" width="33.85546875" customWidth="1"/>
    <col min="2563" max="2563" width="14.140625" customWidth="1"/>
    <col min="2564" max="2564" width="18.5703125" customWidth="1"/>
    <col min="2565" max="2565" width="23.140625" customWidth="1"/>
    <col min="2566" max="2566" width="14.7109375" customWidth="1"/>
    <col min="2567" max="2567" width="18.28515625" customWidth="1"/>
    <col min="2568" max="2568" width="11" customWidth="1"/>
    <col min="2569" max="2569" width="11.28515625" customWidth="1"/>
    <col min="2570" max="2570" width="12" customWidth="1"/>
    <col min="2571" max="2571" width="11.42578125" customWidth="1"/>
    <col min="2572" max="2572" width="18.28515625" customWidth="1"/>
    <col min="2573" max="2573" width="19" customWidth="1"/>
    <col min="2574" max="2574" width="19.5703125" customWidth="1"/>
    <col min="2575" max="2575" width="14.85546875" customWidth="1"/>
    <col min="2576" max="2576" width="13" customWidth="1"/>
    <col min="2817" max="2817" width="5.5703125" customWidth="1"/>
    <col min="2818" max="2818" width="33.85546875" customWidth="1"/>
    <col min="2819" max="2819" width="14.140625" customWidth="1"/>
    <col min="2820" max="2820" width="18.5703125" customWidth="1"/>
    <col min="2821" max="2821" width="23.140625" customWidth="1"/>
    <col min="2822" max="2822" width="14.7109375" customWidth="1"/>
    <col min="2823" max="2823" width="18.28515625" customWidth="1"/>
    <col min="2824" max="2824" width="11" customWidth="1"/>
    <col min="2825" max="2825" width="11.28515625" customWidth="1"/>
    <col min="2826" max="2826" width="12" customWidth="1"/>
    <col min="2827" max="2827" width="11.42578125" customWidth="1"/>
    <col min="2828" max="2828" width="18.28515625" customWidth="1"/>
    <col min="2829" max="2829" width="19" customWidth="1"/>
    <col min="2830" max="2830" width="19.5703125" customWidth="1"/>
    <col min="2831" max="2831" width="14.85546875" customWidth="1"/>
    <col min="2832" max="2832" width="13" customWidth="1"/>
    <col min="3073" max="3073" width="5.5703125" customWidth="1"/>
    <col min="3074" max="3074" width="33.85546875" customWidth="1"/>
    <col min="3075" max="3075" width="14.140625" customWidth="1"/>
    <col min="3076" max="3076" width="18.5703125" customWidth="1"/>
    <col min="3077" max="3077" width="23.140625" customWidth="1"/>
    <col min="3078" max="3078" width="14.7109375" customWidth="1"/>
    <col min="3079" max="3079" width="18.28515625" customWidth="1"/>
    <col min="3080" max="3080" width="11" customWidth="1"/>
    <col min="3081" max="3081" width="11.28515625" customWidth="1"/>
    <col min="3082" max="3082" width="12" customWidth="1"/>
    <col min="3083" max="3083" width="11.42578125" customWidth="1"/>
    <col min="3084" max="3084" width="18.28515625" customWidth="1"/>
    <col min="3085" max="3085" width="19" customWidth="1"/>
    <col min="3086" max="3086" width="19.5703125" customWidth="1"/>
    <col min="3087" max="3087" width="14.85546875" customWidth="1"/>
    <col min="3088" max="3088" width="13" customWidth="1"/>
    <col min="3329" max="3329" width="5.5703125" customWidth="1"/>
    <col min="3330" max="3330" width="33.85546875" customWidth="1"/>
    <col min="3331" max="3331" width="14.140625" customWidth="1"/>
    <col min="3332" max="3332" width="18.5703125" customWidth="1"/>
    <col min="3333" max="3333" width="23.140625" customWidth="1"/>
    <col min="3334" max="3334" width="14.7109375" customWidth="1"/>
    <col min="3335" max="3335" width="18.28515625" customWidth="1"/>
    <col min="3336" max="3336" width="11" customWidth="1"/>
    <col min="3337" max="3337" width="11.28515625" customWidth="1"/>
    <col min="3338" max="3338" width="12" customWidth="1"/>
    <col min="3339" max="3339" width="11.42578125" customWidth="1"/>
    <col min="3340" max="3340" width="18.28515625" customWidth="1"/>
    <col min="3341" max="3341" width="19" customWidth="1"/>
    <col min="3342" max="3342" width="19.5703125" customWidth="1"/>
    <col min="3343" max="3343" width="14.85546875" customWidth="1"/>
    <col min="3344" max="3344" width="13" customWidth="1"/>
    <col min="3585" max="3585" width="5.5703125" customWidth="1"/>
    <col min="3586" max="3586" width="33.85546875" customWidth="1"/>
    <col min="3587" max="3587" width="14.140625" customWidth="1"/>
    <col min="3588" max="3588" width="18.5703125" customWidth="1"/>
    <col min="3589" max="3589" width="23.140625" customWidth="1"/>
    <col min="3590" max="3590" width="14.7109375" customWidth="1"/>
    <col min="3591" max="3591" width="18.28515625" customWidth="1"/>
    <col min="3592" max="3592" width="11" customWidth="1"/>
    <col min="3593" max="3593" width="11.28515625" customWidth="1"/>
    <col min="3594" max="3594" width="12" customWidth="1"/>
    <col min="3595" max="3595" width="11.42578125" customWidth="1"/>
    <col min="3596" max="3596" width="18.28515625" customWidth="1"/>
    <col min="3597" max="3597" width="19" customWidth="1"/>
    <col min="3598" max="3598" width="19.5703125" customWidth="1"/>
    <col min="3599" max="3599" width="14.85546875" customWidth="1"/>
    <col min="3600" max="3600" width="13" customWidth="1"/>
    <col min="3841" max="3841" width="5.5703125" customWidth="1"/>
    <col min="3842" max="3842" width="33.85546875" customWidth="1"/>
    <col min="3843" max="3843" width="14.140625" customWidth="1"/>
    <col min="3844" max="3844" width="18.5703125" customWidth="1"/>
    <col min="3845" max="3845" width="23.140625" customWidth="1"/>
    <col min="3846" max="3846" width="14.7109375" customWidth="1"/>
    <col min="3847" max="3847" width="18.28515625" customWidth="1"/>
    <col min="3848" max="3848" width="11" customWidth="1"/>
    <col min="3849" max="3849" width="11.28515625" customWidth="1"/>
    <col min="3850" max="3850" width="12" customWidth="1"/>
    <col min="3851" max="3851" width="11.42578125" customWidth="1"/>
    <col min="3852" max="3852" width="18.28515625" customWidth="1"/>
    <col min="3853" max="3853" width="19" customWidth="1"/>
    <col min="3854" max="3854" width="19.5703125" customWidth="1"/>
    <col min="3855" max="3855" width="14.85546875" customWidth="1"/>
    <col min="3856" max="3856" width="13" customWidth="1"/>
    <col min="4097" max="4097" width="5.5703125" customWidth="1"/>
    <col min="4098" max="4098" width="33.85546875" customWidth="1"/>
    <col min="4099" max="4099" width="14.140625" customWidth="1"/>
    <col min="4100" max="4100" width="18.5703125" customWidth="1"/>
    <col min="4101" max="4101" width="23.140625" customWidth="1"/>
    <col min="4102" max="4102" width="14.7109375" customWidth="1"/>
    <col min="4103" max="4103" width="18.28515625" customWidth="1"/>
    <col min="4104" max="4104" width="11" customWidth="1"/>
    <col min="4105" max="4105" width="11.28515625" customWidth="1"/>
    <col min="4106" max="4106" width="12" customWidth="1"/>
    <col min="4107" max="4107" width="11.42578125" customWidth="1"/>
    <col min="4108" max="4108" width="18.28515625" customWidth="1"/>
    <col min="4109" max="4109" width="19" customWidth="1"/>
    <col min="4110" max="4110" width="19.5703125" customWidth="1"/>
    <col min="4111" max="4111" width="14.85546875" customWidth="1"/>
    <col min="4112" max="4112" width="13" customWidth="1"/>
    <col min="4353" max="4353" width="5.5703125" customWidth="1"/>
    <col min="4354" max="4354" width="33.85546875" customWidth="1"/>
    <col min="4355" max="4355" width="14.140625" customWidth="1"/>
    <col min="4356" max="4356" width="18.5703125" customWidth="1"/>
    <col min="4357" max="4357" width="23.140625" customWidth="1"/>
    <col min="4358" max="4358" width="14.7109375" customWidth="1"/>
    <col min="4359" max="4359" width="18.28515625" customWidth="1"/>
    <col min="4360" max="4360" width="11" customWidth="1"/>
    <col min="4361" max="4361" width="11.28515625" customWidth="1"/>
    <col min="4362" max="4362" width="12" customWidth="1"/>
    <col min="4363" max="4363" width="11.42578125" customWidth="1"/>
    <col min="4364" max="4364" width="18.28515625" customWidth="1"/>
    <col min="4365" max="4365" width="19" customWidth="1"/>
    <col min="4366" max="4366" width="19.5703125" customWidth="1"/>
    <col min="4367" max="4367" width="14.85546875" customWidth="1"/>
    <col min="4368" max="4368" width="13" customWidth="1"/>
    <col min="4609" max="4609" width="5.5703125" customWidth="1"/>
    <col min="4610" max="4610" width="33.85546875" customWidth="1"/>
    <col min="4611" max="4611" width="14.140625" customWidth="1"/>
    <col min="4612" max="4612" width="18.5703125" customWidth="1"/>
    <col min="4613" max="4613" width="23.140625" customWidth="1"/>
    <col min="4614" max="4614" width="14.7109375" customWidth="1"/>
    <col min="4615" max="4615" width="18.28515625" customWidth="1"/>
    <col min="4616" max="4616" width="11" customWidth="1"/>
    <col min="4617" max="4617" width="11.28515625" customWidth="1"/>
    <col min="4618" max="4618" width="12" customWidth="1"/>
    <col min="4619" max="4619" width="11.42578125" customWidth="1"/>
    <col min="4620" max="4620" width="18.28515625" customWidth="1"/>
    <col min="4621" max="4621" width="19" customWidth="1"/>
    <col min="4622" max="4622" width="19.5703125" customWidth="1"/>
    <col min="4623" max="4623" width="14.85546875" customWidth="1"/>
    <col min="4624" max="4624" width="13" customWidth="1"/>
    <col min="4865" max="4865" width="5.5703125" customWidth="1"/>
    <col min="4866" max="4866" width="33.85546875" customWidth="1"/>
    <col min="4867" max="4867" width="14.140625" customWidth="1"/>
    <col min="4868" max="4868" width="18.5703125" customWidth="1"/>
    <col min="4869" max="4869" width="23.140625" customWidth="1"/>
    <col min="4870" max="4870" width="14.7109375" customWidth="1"/>
    <col min="4871" max="4871" width="18.28515625" customWidth="1"/>
    <col min="4872" max="4872" width="11" customWidth="1"/>
    <col min="4873" max="4873" width="11.28515625" customWidth="1"/>
    <col min="4874" max="4874" width="12" customWidth="1"/>
    <col min="4875" max="4875" width="11.42578125" customWidth="1"/>
    <col min="4876" max="4876" width="18.28515625" customWidth="1"/>
    <col min="4877" max="4877" width="19" customWidth="1"/>
    <col min="4878" max="4878" width="19.5703125" customWidth="1"/>
    <col min="4879" max="4879" width="14.85546875" customWidth="1"/>
    <col min="4880" max="4880" width="13" customWidth="1"/>
    <col min="5121" max="5121" width="5.5703125" customWidth="1"/>
    <col min="5122" max="5122" width="33.85546875" customWidth="1"/>
    <col min="5123" max="5123" width="14.140625" customWidth="1"/>
    <col min="5124" max="5124" width="18.5703125" customWidth="1"/>
    <col min="5125" max="5125" width="23.140625" customWidth="1"/>
    <col min="5126" max="5126" width="14.7109375" customWidth="1"/>
    <col min="5127" max="5127" width="18.28515625" customWidth="1"/>
    <col min="5128" max="5128" width="11" customWidth="1"/>
    <col min="5129" max="5129" width="11.28515625" customWidth="1"/>
    <col min="5130" max="5130" width="12" customWidth="1"/>
    <col min="5131" max="5131" width="11.42578125" customWidth="1"/>
    <col min="5132" max="5132" width="18.28515625" customWidth="1"/>
    <col min="5133" max="5133" width="19" customWidth="1"/>
    <col min="5134" max="5134" width="19.5703125" customWidth="1"/>
    <col min="5135" max="5135" width="14.85546875" customWidth="1"/>
    <col min="5136" max="5136" width="13" customWidth="1"/>
    <col min="5377" max="5377" width="5.5703125" customWidth="1"/>
    <col min="5378" max="5378" width="33.85546875" customWidth="1"/>
    <col min="5379" max="5379" width="14.140625" customWidth="1"/>
    <col min="5380" max="5380" width="18.5703125" customWidth="1"/>
    <col min="5381" max="5381" width="23.140625" customWidth="1"/>
    <col min="5382" max="5382" width="14.7109375" customWidth="1"/>
    <col min="5383" max="5383" width="18.28515625" customWidth="1"/>
    <col min="5384" max="5384" width="11" customWidth="1"/>
    <col min="5385" max="5385" width="11.28515625" customWidth="1"/>
    <col min="5386" max="5386" width="12" customWidth="1"/>
    <col min="5387" max="5387" width="11.42578125" customWidth="1"/>
    <col min="5388" max="5388" width="18.28515625" customWidth="1"/>
    <col min="5389" max="5389" width="19" customWidth="1"/>
    <col min="5390" max="5390" width="19.5703125" customWidth="1"/>
    <col min="5391" max="5391" width="14.85546875" customWidth="1"/>
    <col min="5392" max="5392" width="13" customWidth="1"/>
    <col min="5633" max="5633" width="5.5703125" customWidth="1"/>
    <col min="5634" max="5634" width="33.85546875" customWidth="1"/>
    <col min="5635" max="5635" width="14.140625" customWidth="1"/>
    <col min="5636" max="5636" width="18.5703125" customWidth="1"/>
    <col min="5637" max="5637" width="23.140625" customWidth="1"/>
    <col min="5638" max="5638" width="14.7109375" customWidth="1"/>
    <col min="5639" max="5639" width="18.28515625" customWidth="1"/>
    <col min="5640" max="5640" width="11" customWidth="1"/>
    <col min="5641" max="5641" width="11.28515625" customWidth="1"/>
    <col min="5642" max="5642" width="12" customWidth="1"/>
    <col min="5643" max="5643" width="11.42578125" customWidth="1"/>
    <col min="5644" max="5644" width="18.28515625" customWidth="1"/>
    <col min="5645" max="5645" width="19" customWidth="1"/>
    <col min="5646" max="5646" width="19.5703125" customWidth="1"/>
    <col min="5647" max="5647" width="14.85546875" customWidth="1"/>
    <col min="5648" max="5648" width="13" customWidth="1"/>
    <col min="5889" max="5889" width="5.5703125" customWidth="1"/>
    <col min="5890" max="5890" width="33.85546875" customWidth="1"/>
    <col min="5891" max="5891" width="14.140625" customWidth="1"/>
    <col min="5892" max="5892" width="18.5703125" customWidth="1"/>
    <col min="5893" max="5893" width="23.140625" customWidth="1"/>
    <col min="5894" max="5894" width="14.7109375" customWidth="1"/>
    <col min="5895" max="5895" width="18.28515625" customWidth="1"/>
    <col min="5896" max="5896" width="11" customWidth="1"/>
    <col min="5897" max="5897" width="11.28515625" customWidth="1"/>
    <col min="5898" max="5898" width="12" customWidth="1"/>
    <col min="5899" max="5899" width="11.42578125" customWidth="1"/>
    <col min="5900" max="5900" width="18.28515625" customWidth="1"/>
    <col min="5901" max="5901" width="19" customWidth="1"/>
    <col min="5902" max="5902" width="19.5703125" customWidth="1"/>
    <col min="5903" max="5903" width="14.85546875" customWidth="1"/>
    <col min="5904" max="5904" width="13" customWidth="1"/>
    <col min="6145" max="6145" width="5.5703125" customWidth="1"/>
    <col min="6146" max="6146" width="33.85546875" customWidth="1"/>
    <col min="6147" max="6147" width="14.140625" customWidth="1"/>
    <col min="6148" max="6148" width="18.5703125" customWidth="1"/>
    <col min="6149" max="6149" width="23.140625" customWidth="1"/>
    <col min="6150" max="6150" width="14.7109375" customWidth="1"/>
    <col min="6151" max="6151" width="18.28515625" customWidth="1"/>
    <col min="6152" max="6152" width="11" customWidth="1"/>
    <col min="6153" max="6153" width="11.28515625" customWidth="1"/>
    <col min="6154" max="6154" width="12" customWidth="1"/>
    <col min="6155" max="6155" width="11.42578125" customWidth="1"/>
    <col min="6156" max="6156" width="18.28515625" customWidth="1"/>
    <col min="6157" max="6157" width="19" customWidth="1"/>
    <col min="6158" max="6158" width="19.5703125" customWidth="1"/>
    <col min="6159" max="6159" width="14.85546875" customWidth="1"/>
    <col min="6160" max="6160" width="13" customWidth="1"/>
    <col min="6401" max="6401" width="5.5703125" customWidth="1"/>
    <col min="6402" max="6402" width="33.85546875" customWidth="1"/>
    <col min="6403" max="6403" width="14.140625" customWidth="1"/>
    <col min="6404" max="6404" width="18.5703125" customWidth="1"/>
    <col min="6405" max="6405" width="23.140625" customWidth="1"/>
    <col min="6406" max="6406" width="14.7109375" customWidth="1"/>
    <col min="6407" max="6407" width="18.28515625" customWidth="1"/>
    <col min="6408" max="6408" width="11" customWidth="1"/>
    <col min="6409" max="6409" width="11.28515625" customWidth="1"/>
    <col min="6410" max="6410" width="12" customWidth="1"/>
    <col min="6411" max="6411" width="11.42578125" customWidth="1"/>
    <col min="6412" max="6412" width="18.28515625" customWidth="1"/>
    <col min="6413" max="6413" width="19" customWidth="1"/>
    <col min="6414" max="6414" width="19.5703125" customWidth="1"/>
    <col min="6415" max="6415" width="14.85546875" customWidth="1"/>
    <col min="6416" max="6416" width="13" customWidth="1"/>
    <col min="6657" max="6657" width="5.5703125" customWidth="1"/>
    <col min="6658" max="6658" width="33.85546875" customWidth="1"/>
    <col min="6659" max="6659" width="14.140625" customWidth="1"/>
    <col min="6660" max="6660" width="18.5703125" customWidth="1"/>
    <col min="6661" max="6661" width="23.140625" customWidth="1"/>
    <col min="6662" max="6662" width="14.7109375" customWidth="1"/>
    <col min="6663" max="6663" width="18.28515625" customWidth="1"/>
    <col min="6664" max="6664" width="11" customWidth="1"/>
    <col min="6665" max="6665" width="11.28515625" customWidth="1"/>
    <col min="6666" max="6666" width="12" customWidth="1"/>
    <col min="6667" max="6667" width="11.42578125" customWidth="1"/>
    <col min="6668" max="6668" width="18.28515625" customWidth="1"/>
    <col min="6669" max="6669" width="19" customWidth="1"/>
    <col min="6670" max="6670" width="19.5703125" customWidth="1"/>
    <col min="6671" max="6671" width="14.85546875" customWidth="1"/>
    <col min="6672" max="6672" width="13" customWidth="1"/>
    <col min="6913" max="6913" width="5.5703125" customWidth="1"/>
    <col min="6914" max="6914" width="33.85546875" customWidth="1"/>
    <col min="6915" max="6915" width="14.140625" customWidth="1"/>
    <col min="6916" max="6916" width="18.5703125" customWidth="1"/>
    <col min="6917" max="6917" width="23.140625" customWidth="1"/>
    <col min="6918" max="6918" width="14.7109375" customWidth="1"/>
    <col min="6919" max="6919" width="18.28515625" customWidth="1"/>
    <col min="6920" max="6920" width="11" customWidth="1"/>
    <col min="6921" max="6921" width="11.28515625" customWidth="1"/>
    <col min="6922" max="6922" width="12" customWidth="1"/>
    <col min="6923" max="6923" width="11.42578125" customWidth="1"/>
    <col min="6924" max="6924" width="18.28515625" customWidth="1"/>
    <col min="6925" max="6925" width="19" customWidth="1"/>
    <col min="6926" max="6926" width="19.5703125" customWidth="1"/>
    <col min="6927" max="6927" width="14.85546875" customWidth="1"/>
    <col min="6928" max="6928" width="13" customWidth="1"/>
    <col min="7169" max="7169" width="5.5703125" customWidth="1"/>
    <col min="7170" max="7170" width="33.85546875" customWidth="1"/>
    <col min="7171" max="7171" width="14.140625" customWidth="1"/>
    <col min="7172" max="7172" width="18.5703125" customWidth="1"/>
    <col min="7173" max="7173" width="23.140625" customWidth="1"/>
    <col min="7174" max="7174" width="14.7109375" customWidth="1"/>
    <col min="7175" max="7175" width="18.28515625" customWidth="1"/>
    <col min="7176" max="7176" width="11" customWidth="1"/>
    <col min="7177" max="7177" width="11.28515625" customWidth="1"/>
    <col min="7178" max="7178" width="12" customWidth="1"/>
    <col min="7179" max="7179" width="11.42578125" customWidth="1"/>
    <col min="7180" max="7180" width="18.28515625" customWidth="1"/>
    <col min="7181" max="7181" width="19" customWidth="1"/>
    <col min="7182" max="7182" width="19.5703125" customWidth="1"/>
    <col min="7183" max="7183" width="14.85546875" customWidth="1"/>
    <col min="7184" max="7184" width="13" customWidth="1"/>
    <col min="7425" max="7425" width="5.5703125" customWidth="1"/>
    <col min="7426" max="7426" width="33.85546875" customWidth="1"/>
    <col min="7427" max="7427" width="14.140625" customWidth="1"/>
    <col min="7428" max="7428" width="18.5703125" customWidth="1"/>
    <col min="7429" max="7429" width="23.140625" customWidth="1"/>
    <col min="7430" max="7430" width="14.7109375" customWidth="1"/>
    <col min="7431" max="7431" width="18.28515625" customWidth="1"/>
    <col min="7432" max="7432" width="11" customWidth="1"/>
    <col min="7433" max="7433" width="11.28515625" customWidth="1"/>
    <col min="7434" max="7434" width="12" customWidth="1"/>
    <col min="7435" max="7435" width="11.42578125" customWidth="1"/>
    <col min="7436" max="7436" width="18.28515625" customWidth="1"/>
    <col min="7437" max="7437" width="19" customWidth="1"/>
    <col min="7438" max="7438" width="19.5703125" customWidth="1"/>
    <col min="7439" max="7439" width="14.85546875" customWidth="1"/>
    <col min="7440" max="7440" width="13" customWidth="1"/>
    <col min="7681" max="7681" width="5.5703125" customWidth="1"/>
    <col min="7682" max="7682" width="33.85546875" customWidth="1"/>
    <col min="7683" max="7683" width="14.140625" customWidth="1"/>
    <col min="7684" max="7684" width="18.5703125" customWidth="1"/>
    <col min="7685" max="7685" width="23.140625" customWidth="1"/>
    <col min="7686" max="7686" width="14.7109375" customWidth="1"/>
    <col min="7687" max="7687" width="18.28515625" customWidth="1"/>
    <col min="7688" max="7688" width="11" customWidth="1"/>
    <col min="7689" max="7689" width="11.28515625" customWidth="1"/>
    <col min="7690" max="7690" width="12" customWidth="1"/>
    <col min="7691" max="7691" width="11.42578125" customWidth="1"/>
    <col min="7692" max="7692" width="18.28515625" customWidth="1"/>
    <col min="7693" max="7693" width="19" customWidth="1"/>
    <col min="7694" max="7694" width="19.5703125" customWidth="1"/>
    <col min="7695" max="7695" width="14.85546875" customWidth="1"/>
    <col min="7696" max="7696" width="13" customWidth="1"/>
    <col min="7937" max="7937" width="5.5703125" customWidth="1"/>
    <col min="7938" max="7938" width="33.85546875" customWidth="1"/>
    <col min="7939" max="7939" width="14.140625" customWidth="1"/>
    <col min="7940" max="7940" width="18.5703125" customWidth="1"/>
    <col min="7941" max="7941" width="23.140625" customWidth="1"/>
    <col min="7942" max="7942" width="14.7109375" customWidth="1"/>
    <col min="7943" max="7943" width="18.28515625" customWidth="1"/>
    <col min="7944" max="7944" width="11" customWidth="1"/>
    <col min="7945" max="7945" width="11.28515625" customWidth="1"/>
    <col min="7946" max="7946" width="12" customWidth="1"/>
    <col min="7947" max="7947" width="11.42578125" customWidth="1"/>
    <col min="7948" max="7948" width="18.28515625" customWidth="1"/>
    <col min="7949" max="7949" width="19" customWidth="1"/>
    <col min="7950" max="7950" width="19.5703125" customWidth="1"/>
    <col min="7951" max="7951" width="14.85546875" customWidth="1"/>
    <col min="7952" max="7952" width="13" customWidth="1"/>
    <col min="8193" max="8193" width="5.5703125" customWidth="1"/>
    <col min="8194" max="8194" width="33.85546875" customWidth="1"/>
    <col min="8195" max="8195" width="14.140625" customWidth="1"/>
    <col min="8196" max="8196" width="18.5703125" customWidth="1"/>
    <col min="8197" max="8197" width="23.140625" customWidth="1"/>
    <col min="8198" max="8198" width="14.7109375" customWidth="1"/>
    <col min="8199" max="8199" width="18.28515625" customWidth="1"/>
    <col min="8200" max="8200" width="11" customWidth="1"/>
    <col min="8201" max="8201" width="11.28515625" customWidth="1"/>
    <col min="8202" max="8202" width="12" customWidth="1"/>
    <col min="8203" max="8203" width="11.42578125" customWidth="1"/>
    <col min="8204" max="8204" width="18.28515625" customWidth="1"/>
    <col min="8205" max="8205" width="19" customWidth="1"/>
    <col min="8206" max="8206" width="19.5703125" customWidth="1"/>
    <col min="8207" max="8207" width="14.85546875" customWidth="1"/>
    <col min="8208" max="8208" width="13" customWidth="1"/>
    <col min="8449" max="8449" width="5.5703125" customWidth="1"/>
    <col min="8450" max="8450" width="33.85546875" customWidth="1"/>
    <col min="8451" max="8451" width="14.140625" customWidth="1"/>
    <col min="8452" max="8452" width="18.5703125" customWidth="1"/>
    <col min="8453" max="8453" width="23.140625" customWidth="1"/>
    <col min="8454" max="8454" width="14.7109375" customWidth="1"/>
    <col min="8455" max="8455" width="18.28515625" customWidth="1"/>
    <col min="8456" max="8456" width="11" customWidth="1"/>
    <col min="8457" max="8457" width="11.28515625" customWidth="1"/>
    <col min="8458" max="8458" width="12" customWidth="1"/>
    <col min="8459" max="8459" width="11.42578125" customWidth="1"/>
    <col min="8460" max="8460" width="18.28515625" customWidth="1"/>
    <col min="8461" max="8461" width="19" customWidth="1"/>
    <col min="8462" max="8462" width="19.5703125" customWidth="1"/>
    <col min="8463" max="8463" width="14.85546875" customWidth="1"/>
    <col min="8464" max="8464" width="13" customWidth="1"/>
    <col min="8705" max="8705" width="5.5703125" customWidth="1"/>
    <col min="8706" max="8706" width="33.85546875" customWidth="1"/>
    <col min="8707" max="8707" width="14.140625" customWidth="1"/>
    <col min="8708" max="8708" width="18.5703125" customWidth="1"/>
    <col min="8709" max="8709" width="23.140625" customWidth="1"/>
    <col min="8710" max="8710" width="14.7109375" customWidth="1"/>
    <col min="8711" max="8711" width="18.28515625" customWidth="1"/>
    <col min="8712" max="8712" width="11" customWidth="1"/>
    <col min="8713" max="8713" width="11.28515625" customWidth="1"/>
    <col min="8714" max="8714" width="12" customWidth="1"/>
    <col min="8715" max="8715" width="11.42578125" customWidth="1"/>
    <col min="8716" max="8716" width="18.28515625" customWidth="1"/>
    <col min="8717" max="8717" width="19" customWidth="1"/>
    <col min="8718" max="8718" width="19.5703125" customWidth="1"/>
    <col min="8719" max="8719" width="14.85546875" customWidth="1"/>
    <col min="8720" max="8720" width="13" customWidth="1"/>
    <col min="8961" max="8961" width="5.5703125" customWidth="1"/>
    <col min="8962" max="8962" width="33.85546875" customWidth="1"/>
    <col min="8963" max="8963" width="14.140625" customWidth="1"/>
    <col min="8964" max="8964" width="18.5703125" customWidth="1"/>
    <col min="8965" max="8965" width="23.140625" customWidth="1"/>
    <col min="8966" max="8966" width="14.7109375" customWidth="1"/>
    <col min="8967" max="8967" width="18.28515625" customWidth="1"/>
    <col min="8968" max="8968" width="11" customWidth="1"/>
    <col min="8969" max="8969" width="11.28515625" customWidth="1"/>
    <col min="8970" max="8970" width="12" customWidth="1"/>
    <col min="8971" max="8971" width="11.42578125" customWidth="1"/>
    <col min="8972" max="8972" width="18.28515625" customWidth="1"/>
    <col min="8973" max="8973" width="19" customWidth="1"/>
    <col min="8974" max="8974" width="19.5703125" customWidth="1"/>
    <col min="8975" max="8975" width="14.85546875" customWidth="1"/>
    <col min="8976" max="8976" width="13" customWidth="1"/>
    <col min="9217" max="9217" width="5.5703125" customWidth="1"/>
    <col min="9218" max="9218" width="33.85546875" customWidth="1"/>
    <col min="9219" max="9219" width="14.140625" customWidth="1"/>
    <col min="9220" max="9220" width="18.5703125" customWidth="1"/>
    <col min="9221" max="9221" width="23.140625" customWidth="1"/>
    <col min="9222" max="9222" width="14.7109375" customWidth="1"/>
    <col min="9223" max="9223" width="18.28515625" customWidth="1"/>
    <col min="9224" max="9224" width="11" customWidth="1"/>
    <col min="9225" max="9225" width="11.28515625" customWidth="1"/>
    <col min="9226" max="9226" width="12" customWidth="1"/>
    <col min="9227" max="9227" width="11.42578125" customWidth="1"/>
    <col min="9228" max="9228" width="18.28515625" customWidth="1"/>
    <col min="9229" max="9229" width="19" customWidth="1"/>
    <col min="9230" max="9230" width="19.5703125" customWidth="1"/>
    <col min="9231" max="9231" width="14.85546875" customWidth="1"/>
    <col min="9232" max="9232" width="13" customWidth="1"/>
    <col min="9473" max="9473" width="5.5703125" customWidth="1"/>
    <col min="9474" max="9474" width="33.85546875" customWidth="1"/>
    <col min="9475" max="9475" width="14.140625" customWidth="1"/>
    <col min="9476" max="9476" width="18.5703125" customWidth="1"/>
    <col min="9477" max="9477" width="23.140625" customWidth="1"/>
    <col min="9478" max="9478" width="14.7109375" customWidth="1"/>
    <col min="9479" max="9479" width="18.28515625" customWidth="1"/>
    <col min="9480" max="9480" width="11" customWidth="1"/>
    <col min="9481" max="9481" width="11.28515625" customWidth="1"/>
    <col min="9482" max="9482" width="12" customWidth="1"/>
    <col min="9483" max="9483" width="11.42578125" customWidth="1"/>
    <col min="9484" max="9484" width="18.28515625" customWidth="1"/>
    <col min="9485" max="9485" width="19" customWidth="1"/>
    <col min="9486" max="9486" width="19.5703125" customWidth="1"/>
    <col min="9487" max="9487" width="14.85546875" customWidth="1"/>
    <col min="9488" max="9488" width="13" customWidth="1"/>
    <col min="9729" max="9729" width="5.5703125" customWidth="1"/>
    <col min="9730" max="9730" width="33.85546875" customWidth="1"/>
    <col min="9731" max="9731" width="14.140625" customWidth="1"/>
    <col min="9732" max="9732" width="18.5703125" customWidth="1"/>
    <col min="9733" max="9733" width="23.140625" customWidth="1"/>
    <col min="9734" max="9734" width="14.7109375" customWidth="1"/>
    <col min="9735" max="9735" width="18.28515625" customWidth="1"/>
    <col min="9736" max="9736" width="11" customWidth="1"/>
    <col min="9737" max="9737" width="11.28515625" customWidth="1"/>
    <col min="9738" max="9738" width="12" customWidth="1"/>
    <col min="9739" max="9739" width="11.42578125" customWidth="1"/>
    <col min="9740" max="9740" width="18.28515625" customWidth="1"/>
    <col min="9741" max="9741" width="19" customWidth="1"/>
    <col min="9742" max="9742" width="19.5703125" customWidth="1"/>
    <col min="9743" max="9743" width="14.85546875" customWidth="1"/>
    <col min="9744" max="9744" width="13" customWidth="1"/>
    <col min="9985" max="9985" width="5.5703125" customWidth="1"/>
    <col min="9986" max="9986" width="33.85546875" customWidth="1"/>
    <col min="9987" max="9987" width="14.140625" customWidth="1"/>
    <col min="9988" max="9988" width="18.5703125" customWidth="1"/>
    <col min="9989" max="9989" width="23.140625" customWidth="1"/>
    <col min="9990" max="9990" width="14.7109375" customWidth="1"/>
    <col min="9991" max="9991" width="18.28515625" customWidth="1"/>
    <col min="9992" max="9992" width="11" customWidth="1"/>
    <col min="9993" max="9993" width="11.28515625" customWidth="1"/>
    <col min="9994" max="9994" width="12" customWidth="1"/>
    <col min="9995" max="9995" width="11.42578125" customWidth="1"/>
    <col min="9996" max="9996" width="18.28515625" customWidth="1"/>
    <col min="9997" max="9997" width="19" customWidth="1"/>
    <col min="9998" max="9998" width="19.5703125" customWidth="1"/>
    <col min="9999" max="9999" width="14.85546875" customWidth="1"/>
    <col min="10000" max="10000" width="13" customWidth="1"/>
    <col min="10241" max="10241" width="5.5703125" customWidth="1"/>
    <col min="10242" max="10242" width="33.85546875" customWidth="1"/>
    <col min="10243" max="10243" width="14.140625" customWidth="1"/>
    <col min="10244" max="10244" width="18.5703125" customWidth="1"/>
    <col min="10245" max="10245" width="23.140625" customWidth="1"/>
    <col min="10246" max="10246" width="14.7109375" customWidth="1"/>
    <col min="10247" max="10247" width="18.28515625" customWidth="1"/>
    <col min="10248" max="10248" width="11" customWidth="1"/>
    <col min="10249" max="10249" width="11.28515625" customWidth="1"/>
    <col min="10250" max="10250" width="12" customWidth="1"/>
    <col min="10251" max="10251" width="11.42578125" customWidth="1"/>
    <col min="10252" max="10252" width="18.28515625" customWidth="1"/>
    <col min="10253" max="10253" width="19" customWidth="1"/>
    <col min="10254" max="10254" width="19.5703125" customWidth="1"/>
    <col min="10255" max="10255" width="14.85546875" customWidth="1"/>
    <col min="10256" max="10256" width="13" customWidth="1"/>
    <col min="10497" max="10497" width="5.5703125" customWidth="1"/>
    <col min="10498" max="10498" width="33.85546875" customWidth="1"/>
    <col min="10499" max="10499" width="14.140625" customWidth="1"/>
    <col min="10500" max="10500" width="18.5703125" customWidth="1"/>
    <col min="10501" max="10501" width="23.140625" customWidth="1"/>
    <col min="10502" max="10502" width="14.7109375" customWidth="1"/>
    <col min="10503" max="10503" width="18.28515625" customWidth="1"/>
    <col min="10504" max="10504" width="11" customWidth="1"/>
    <col min="10505" max="10505" width="11.28515625" customWidth="1"/>
    <col min="10506" max="10506" width="12" customWidth="1"/>
    <col min="10507" max="10507" width="11.42578125" customWidth="1"/>
    <col min="10508" max="10508" width="18.28515625" customWidth="1"/>
    <col min="10509" max="10509" width="19" customWidth="1"/>
    <col min="10510" max="10510" width="19.5703125" customWidth="1"/>
    <col min="10511" max="10511" width="14.85546875" customWidth="1"/>
    <col min="10512" max="10512" width="13" customWidth="1"/>
    <col min="10753" max="10753" width="5.5703125" customWidth="1"/>
    <col min="10754" max="10754" width="33.85546875" customWidth="1"/>
    <col min="10755" max="10755" width="14.140625" customWidth="1"/>
    <col min="10756" max="10756" width="18.5703125" customWidth="1"/>
    <col min="10757" max="10757" width="23.140625" customWidth="1"/>
    <col min="10758" max="10758" width="14.7109375" customWidth="1"/>
    <col min="10759" max="10759" width="18.28515625" customWidth="1"/>
    <col min="10760" max="10760" width="11" customWidth="1"/>
    <col min="10761" max="10761" width="11.28515625" customWidth="1"/>
    <col min="10762" max="10762" width="12" customWidth="1"/>
    <col min="10763" max="10763" width="11.42578125" customWidth="1"/>
    <col min="10764" max="10764" width="18.28515625" customWidth="1"/>
    <col min="10765" max="10765" width="19" customWidth="1"/>
    <col min="10766" max="10766" width="19.5703125" customWidth="1"/>
    <col min="10767" max="10767" width="14.85546875" customWidth="1"/>
    <col min="10768" max="10768" width="13" customWidth="1"/>
    <col min="11009" max="11009" width="5.5703125" customWidth="1"/>
    <col min="11010" max="11010" width="33.85546875" customWidth="1"/>
    <col min="11011" max="11011" width="14.140625" customWidth="1"/>
    <col min="11012" max="11012" width="18.5703125" customWidth="1"/>
    <col min="11013" max="11013" width="23.140625" customWidth="1"/>
    <col min="11014" max="11014" width="14.7109375" customWidth="1"/>
    <col min="11015" max="11015" width="18.28515625" customWidth="1"/>
    <col min="11016" max="11016" width="11" customWidth="1"/>
    <col min="11017" max="11017" width="11.28515625" customWidth="1"/>
    <col min="11018" max="11018" width="12" customWidth="1"/>
    <col min="11019" max="11019" width="11.42578125" customWidth="1"/>
    <col min="11020" max="11020" width="18.28515625" customWidth="1"/>
    <col min="11021" max="11021" width="19" customWidth="1"/>
    <col min="11022" max="11022" width="19.5703125" customWidth="1"/>
    <col min="11023" max="11023" width="14.85546875" customWidth="1"/>
    <col min="11024" max="11024" width="13" customWidth="1"/>
    <col min="11265" max="11265" width="5.5703125" customWidth="1"/>
    <col min="11266" max="11266" width="33.85546875" customWidth="1"/>
    <col min="11267" max="11267" width="14.140625" customWidth="1"/>
    <col min="11268" max="11268" width="18.5703125" customWidth="1"/>
    <col min="11269" max="11269" width="23.140625" customWidth="1"/>
    <col min="11270" max="11270" width="14.7109375" customWidth="1"/>
    <col min="11271" max="11271" width="18.28515625" customWidth="1"/>
    <col min="11272" max="11272" width="11" customWidth="1"/>
    <col min="11273" max="11273" width="11.28515625" customWidth="1"/>
    <col min="11274" max="11274" width="12" customWidth="1"/>
    <col min="11275" max="11275" width="11.42578125" customWidth="1"/>
    <col min="11276" max="11276" width="18.28515625" customWidth="1"/>
    <col min="11277" max="11277" width="19" customWidth="1"/>
    <col min="11278" max="11278" width="19.5703125" customWidth="1"/>
    <col min="11279" max="11279" width="14.85546875" customWidth="1"/>
    <col min="11280" max="11280" width="13" customWidth="1"/>
    <col min="11521" max="11521" width="5.5703125" customWidth="1"/>
    <col min="11522" max="11522" width="33.85546875" customWidth="1"/>
    <col min="11523" max="11523" width="14.140625" customWidth="1"/>
    <col min="11524" max="11524" width="18.5703125" customWidth="1"/>
    <col min="11525" max="11525" width="23.140625" customWidth="1"/>
    <col min="11526" max="11526" width="14.7109375" customWidth="1"/>
    <col min="11527" max="11527" width="18.28515625" customWidth="1"/>
    <col min="11528" max="11528" width="11" customWidth="1"/>
    <col min="11529" max="11529" width="11.28515625" customWidth="1"/>
    <col min="11530" max="11530" width="12" customWidth="1"/>
    <col min="11531" max="11531" width="11.42578125" customWidth="1"/>
    <col min="11532" max="11532" width="18.28515625" customWidth="1"/>
    <col min="11533" max="11533" width="19" customWidth="1"/>
    <col min="11534" max="11534" width="19.5703125" customWidth="1"/>
    <col min="11535" max="11535" width="14.85546875" customWidth="1"/>
    <col min="11536" max="11536" width="13" customWidth="1"/>
    <col min="11777" max="11777" width="5.5703125" customWidth="1"/>
    <col min="11778" max="11778" width="33.85546875" customWidth="1"/>
    <col min="11779" max="11779" width="14.140625" customWidth="1"/>
    <col min="11780" max="11780" width="18.5703125" customWidth="1"/>
    <col min="11781" max="11781" width="23.140625" customWidth="1"/>
    <col min="11782" max="11782" width="14.7109375" customWidth="1"/>
    <col min="11783" max="11783" width="18.28515625" customWidth="1"/>
    <col min="11784" max="11784" width="11" customWidth="1"/>
    <col min="11785" max="11785" width="11.28515625" customWidth="1"/>
    <col min="11786" max="11786" width="12" customWidth="1"/>
    <col min="11787" max="11787" width="11.42578125" customWidth="1"/>
    <col min="11788" max="11788" width="18.28515625" customWidth="1"/>
    <col min="11789" max="11789" width="19" customWidth="1"/>
    <col min="11790" max="11790" width="19.5703125" customWidth="1"/>
    <col min="11791" max="11791" width="14.85546875" customWidth="1"/>
    <col min="11792" max="11792" width="13" customWidth="1"/>
    <col min="12033" max="12033" width="5.5703125" customWidth="1"/>
    <col min="12034" max="12034" width="33.85546875" customWidth="1"/>
    <col min="12035" max="12035" width="14.140625" customWidth="1"/>
    <col min="12036" max="12036" width="18.5703125" customWidth="1"/>
    <col min="12037" max="12037" width="23.140625" customWidth="1"/>
    <col min="12038" max="12038" width="14.7109375" customWidth="1"/>
    <col min="12039" max="12039" width="18.28515625" customWidth="1"/>
    <col min="12040" max="12040" width="11" customWidth="1"/>
    <col min="12041" max="12041" width="11.28515625" customWidth="1"/>
    <col min="12042" max="12042" width="12" customWidth="1"/>
    <col min="12043" max="12043" width="11.42578125" customWidth="1"/>
    <col min="12044" max="12044" width="18.28515625" customWidth="1"/>
    <col min="12045" max="12045" width="19" customWidth="1"/>
    <col min="12046" max="12046" width="19.5703125" customWidth="1"/>
    <col min="12047" max="12047" width="14.85546875" customWidth="1"/>
    <col min="12048" max="12048" width="13" customWidth="1"/>
    <col min="12289" max="12289" width="5.5703125" customWidth="1"/>
    <col min="12290" max="12290" width="33.85546875" customWidth="1"/>
    <col min="12291" max="12291" width="14.140625" customWidth="1"/>
    <col min="12292" max="12292" width="18.5703125" customWidth="1"/>
    <col min="12293" max="12293" width="23.140625" customWidth="1"/>
    <col min="12294" max="12294" width="14.7109375" customWidth="1"/>
    <col min="12295" max="12295" width="18.28515625" customWidth="1"/>
    <col min="12296" max="12296" width="11" customWidth="1"/>
    <col min="12297" max="12297" width="11.28515625" customWidth="1"/>
    <col min="12298" max="12298" width="12" customWidth="1"/>
    <col min="12299" max="12299" width="11.42578125" customWidth="1"/>
    <col min="12300" max="12300" width="18.28515625" customWidth="1"/>
    <col min="12301" max="12301" width="19" customWidth="1"/>
    <col min="12302" max="12302" width="19.5703125" customWidth="1"/>
    <col min="12303" max="12303" width="14.85546875" customWidth="1"/>
    <col min="12304" max="12304" width="13" customWidth="1"/>
    <col min="12545" max="12545" width="5.5703125" customWidth="1"/>
    <col min="12546" max="12546" width="33.85546875" customWidth="1"/>
    <col min="12547" max="12547" width="14.140625" customWidth="1"/>
    <col min="12548" max="12548" width="18.5703125" customWidth="1"/>
    <col min="12549" max="12549" width="23.140625" customWidth="1"/>
    <col min="12550" max="12550" width="14.7109375" customWidth="1"/>
    <col min="12551" max="12551" width="18.28515625" customWidth="1"/>
    <col min="12552" max="12552" width="11" customWidth="1"/>
    <col min="12553" max="12553" width="11.28515625" customWidth="1"/>
    <col min="12554" max="12554" width="12" customWidth="1"/>
    <col min="12555" max="12555" width="11.42578125" customWidth="1"/>
    <col min="12556" max="12556" width="18.28515625" customWidth="1"/>
    <col min="12557" max="12557" width="19" customWidth="1"/>
    <col min="12558" max="12558" width="19.5703125" customWidth="1"/>
    <col min="12559" max="12559" width="14.85546875" customWidth="1"/>
    <col min="12560" max="12560" width="13" customWidth="1"/>
    <col min="12801" max="12801" width="5.5703125" customWidth="1"/>
    <col min="12802" max="12802" width="33.85546875" customWidth="1"/>
    <col min="12803" max="12803" width="14.140625" customWidth="1"/>
    <col min="12804" max="12804" width="18.5703125" customWidth="1"/>
    <col min="12805" max="12805" width="23.140625" customWidth="1"/>
    <col min="12806" max="12806" width="14.7109375" customWidth="1"/>
    <col min="12807" max="12807" width="18.28515625" customWidth="1"/>
    <col min="12808" max="12808" width="11" customWidth="1"/>
    <col min="12809" max="12809" width="11.28515625" customWidth="1"/>
    <col min="12810" max="12810" width="12" customWidth="1"/>
    <col min="12811" max="12811" width="11.42578125" customWidth="1"/>
    <col min="12812" max="12812" width="18.28515625" customWidth="1"/>
    <col min="12813" max="12813" width="19" customWidth="1"/>
    <col min="12814" max="12814" width="19.5703125" customWidth="1"/>
    <col min="12815" max="12815" width="14.85546875" customWidth="1"/>
    <col min="12816" max="12816" width="13" customWidth="1"/>
    <col min="13057" max="13057" width="5.5703125" customWidth="1"/>
    <col min="13058" max="13058" width="33.85546875" customWidth="1"/>
    <col min="13059" max="13059" width="14.140625" customWidth="1"/>
    <col min="13060" max="13060" width="18.5703125" customWidth="1"/>
    <col min="13061" max="13061" width="23.140625" customWidth="1"/>
    <col min="13062" max="13062" width="14.7109375" customWidth="1"/>
    <col min="13063" max="13063" width="18.28515625" customWidth="1"/>
    <col min="13064" max="13064" width="11" customWidth="1"/>
    <col min="13065" max="13065" width="11.28515625" customWidth="1"/>
    <col min="13066" max="13066" width="12" customWidth="1"/>
    <col min="13067" max="13067" width="11.42578125" customWidth="1"/>
    <col min="13068" max="13068" width="18.28515625" customWidth="1"/>
    <col min="13069" max="13069" width="19" customWidth="1"/>
    <col min="13070" max="13070" width="19.5703125" customWidth="1"/>
    <col min="13071" max="13071" width="14.85546875" customWidth="1"/>
    <col min="13072" max="13072" width="13" customWidth="1"/>
    <col min="13313" max="13313" width="5.5703125" customWidth="1"/>
    <col min="13314" max="13314" width="33.85546875" customWidth="1"/>
    <col min="13315" max="13315" width="14.140625" customWidth="1"/>
    <col min="13316" max="13316" width="18.5703125" customWidth="1"/>
    <col min="13317" max="13317" width="23.140625" customWidth="1"/>
    <col min="13318" max="13318" width="14.7109375" customWidth="1"/>
    <col min="13319" max="13319" width="18.28515625" customWidth="1"/>
    <col min="13320" max="13320" width="11" customWidth="1"/>
    <col min="13321" max="13321" width="11.28515625" customWidth="1"/>
    <col min="13322" max="13322" width="12" customWidth="1"/>
    <col min="13323" max="13323" width="11.42578125" customWidth="1"/>
    <col min="13324" max="13324" width="18.28515625" customWidth="1"/>
    <col min="13325" max="13325" width="19" customWidth="1"/>
    <col min="13326" max="13326" width="19.5703125" customWidth="1"/>
    <col min="13327" max="13327" width="14.85546875" customWidth="1"/>
    <col min="13328" max="13328" width="13" customWidth="1"/>
    <col min="13569" max="13569" width="5.5703125" customWidth="1"/>
    <col min="13570" max="13570" width="33.85546875" customWidth="1"/>
    <col min="13571" max="13571" width="14.140625" customWidth="1"/>
    <col min="13572" max="13572" width="18.5703125" customWidth="1"/>
    <col min="13573" max="13573" width="23.140625" customWidth="1"/>
    <col min="13574" max="13574" width="14.7109375" customWidth="1"/>
    <col min="13575" max="13575" width="18.28515625" customWidth="1"/>
    <col min="13576" max="13576" width="11" customWidth="1"/>
    <col min="13577" max="13577" width="11.28515625" customWidth="1"/>
    <col min="13578" max="13578" width="12" customWidth="1"/>
    <col min="13579" max="13579" width="11.42578125" customWidth="1"/>
    <col min="13580" max="13580" width="18.28515625" customWidth="1"/>
    <col min="13581" max="13581" width="19" customWidth="1"/>
    <col min="13582" max="13582" width="19.5703125" customWidth="1"/>
    <col min="13583" max="13583" width="14.85546875" customWidth="1"/>
    <col min="13584" max="13584" width="13" customWidth="1"/>
    <col min="13825" max="13825" width="5.5703125" customWidth="1"/>
    <col min="13826" max="13826" width="33.85546875" customWidth="1"/>
    <col min="13827" max="13827" width="14.140625" customWidth="1"/>
    <col min="13828" max="13828" width="18.5703125" customWidth="1"/>
    <col min="13829" max="13829" width="23.140625" customWidth="1"/>
    <col min="13830" max="13830" width="14.7109375" customWidth="1"/>
    <col min="13831" max="13831" width="18.28515625" customWidth="1"/>
    <col min="13832" max="13832" width="11" customWidth="1"/>
    <col min="13833" max="13833" width="11.28515625" customWidth="1"/>
    <col min="13834" max="13834" width="12" customWidth="1"/>
    <col min="13835" max="13835" width="11.42578125" customWidth="1"/>
    <col min="13836" max="13836" width="18.28515625" customWidth="1"/>
    <col min="13837" max="13837" width="19" customWidth="1"/>
    <col min="13838" max="13838" width="19.5703125" customWidth="1"/>
    <col min="13839" max="13839" width="14.85546875" customWidth="1"/>
    <col min="13840" max="13840" width="13" customWidth="1"/>
    <col min="14081" max="14081" width="5.5703125" customWidth="1"/>
    <col min="14082" max="14082" width="33.85546875" customWidth="1"/>
    <col min="14083" max="14083" width="14.140625" customWidth="1"/>
    <col min="14084" max="14084" width="18.5703125" customWidth="1"/>
    <col min="14085" max="14085" width="23.140625" customWidth="1"/>
    <col min="14086" max="14086" width="14.7109375" customWidth="1"/>
    <col min="14087" max="14087" width="18.28515625" customWidth="1"/>
    <col min="14088" max="14088" width="11" customWidth="1"/>
    <col min="14089" max="14089" width="11.28515625" customWidth="1"/>
    <col min="14090" max="14090" width="12" customWidth="1"/>
    <col min="14091" max="14091" width="11.42578125" customWidth="1"/>
    <col min="14092" max="14092" width="18.28515625" customWidth="1"/>
    <col min="14093" max="14093" width="19" customWidth="1"/>
    <col min="14094" max="14094" width="19.5703125" customWidth="1"/>
    <col min="14095" max="14095" width="14.85546875" customWidth="1"/>
    <col min="14096" max="14096" width="13" customWidth="1"/>
    <col min="14337" max="14337" width="5.5703125" customWidth="1"/>
    <col min="14338" max="14338" width="33.85546875" customWidth="1"/>
    <col min="14339" max="14339" width="14.140625" customWidth="1"/>
    <col min="14340" max="14340" width="18.5703125" customWidth="1"/>
    <col min="14341" max="14341" width="23.140625" customWidth="1"/>
    <col min="14342" max="14342" width="14.7109375" customWidth="1"/>
    <col min="14343" max="14343" width="18.28515625" customWidth="1"/>
    <col min="14344" max="14344" width="11" customWidth="1"/>
    <col min="14345" max="14345" width="11.28515625" customWidth="1"/>
    <col min="14346" max="14346" width="12" customWidth="1"/>
    <col min="14347" max="14347" width="11.42578125" customWidth="1"/>
    <col min="14348" max="14348" width="18.28515625" customWidth="1"/>
    <col min="14349" max="14349" width="19" customWidth="1"/>
    <col min="14350" max="14350" width="19.5703125" customWidth="1"/>
    <col min="14351" max="14351" width="14.85546875" customWidth="1"/>
    <col min="14352" max="14352" width="13" customWidth="1"/>
    <col min="14593" max="14593" width="5.5703125" customWidth="1"/>
    <col min="14594" max="14594" width="33.85546875" customWidth="1"/>
    <col min="14595" max="14595" width="14.140625" customWidth="1"/>
    <col min="14596" max="14596" width="18.5703125" customWidth="1"/>
    <col min="14597" max="14597" width="23.140625" customWidth="1"/>
    <col min="14598" max="14598" width="14.7109375" customWidth="1"/>
    <col min="14599" max="14599" width="18.28515625" customWidth="1"/>
    <col min="14600" max="14600" width="11" customWidth="1"/>
    <col min="14601" max="14601" width="11.28515625" customWidth="1"/>
    <col min="14602" max="14602" width="12" customWidth="1"/>
    <col min="14603" max="14603" width="11.42578125" customWidth="1"/>
    <col min="14604" max="14604" width="18.28515625" customWidth="1"/>
    <col min="14605" max="14605" width="19" customWidth="1"/>
    <col min="14606" max="14606" width="19.5703125" customWidth="1"/>
    <col min="14607" max="14607" width="14.85546875" customWidth="1"/>
    <col min="14608" max="14608" width="13" customWidth="1"/>
    <col min="14849" max="14849" width="5.5703125" customWidth="1"/>
    <col min="14850" max="14850" width="33.85546875" customWidth="1"/>
    <col min="14851" max="14851" width="14.140625" customWidth="1"/>
    <col min="14852" max="14852" width="18.5703125" customWidth="1"/>
    <col min="14853" max="14853" width="23.140625" customWidth="1"/>
    <col min="14854" max="14854" width="14.7109375" customWidth="1"/>
    <col min="14855" max="14855" width="18.28515625" customWidth="1"/>
    <col min="14856" max="14856" width="11" customWidth="1"/>
    <col min="14857" max="14857" width="11.28515625" customWidth="1"/>
    <col min="14858" max="14858" width="12" customWidth="1"/>
    <col min="14859" max="14859" width="11.42578125" customWidth="1"/>
    <col min="14860" max="14860" width="18.28515625" customWidth="1"/>
    <col min="14861" max="14861" width="19" customWidth="1"/>
    <col min="14862" max="14862" width="19.5703125" customWidth="1"/>
    <col min="14863" max="14863" width="14.85546875" customWidth="1"/>
    <col min="14864" max="14864" width="13" customWidth="1"/>
    <col min="15105" max="15105" width="5.5703125" customWidth="1"/>
    <col min="15106" max="15106" width="33.85546875" customWidth="1"/>
    <col min="15107" max="15107" width="14.140625" customWidth="1"/>
    <col min="15108" max="15108" width="18.5703125" customWidth="1"/>
    <col min="15109" max="15109" width="23.140625" customWidth="1"/>
    <col min="15110" max="15110" width="14.7109375" customWidth="1"/>
    <col min="15111" max="15111" width="18.28515625" customWidth="1"/>
    <col min="15112" max="15112" width="11" customWidth="1"/>
    <col min="15113" max="15113" width="11.28515625" customWidth="1"/>
    <col min="15114" max="15114" width="12" customWidth="1"/>
    <col min="15115" max="15115" width="11.42578125" customWidth="1"/>
    <col min="15116" max="15116" width="18.28515625" customWidth="1"/>
    <col min="15117" max="15117" width="19" customWidth="1"/>
    <col min="15118" max="15118" width="19.5703125" customWidth="1"/>
    <col min="15119" max="15119" width="14.85546875" customWidth="1"/>
    <col min="15120" max="15120" width="13" customWidth="1"/>
    <col min="15361" max="15361" width="5.5703125" customWidth="1"/>
    <col min="15362" max="15362" width="33.85546875" customWidth="1"/>
    <col min="15363" max="15363" width="14.140625" customWidth="1"/>
    <col min="15364" max="15364" width="18.5703125" customWidth="1"/>
    <col min="15365" max="15365" width="23.140625" customWidth="1"/>
    <col min="15366" max="15366" width="14.7109375" customWidth="1"/>
    <col min="15367" max="15367" width="18.28515625" customWidth="1"/>
    <col min="15368" max="15368" width="11" customWidth="1"/>
    <col min="15369" max="15369" width="11.28515625" customWidth="1"/>
    <col min="15370" max="15370" width="12" customWidth="1"/>
    <col min="15371" max="15371" width="11.42578125" customWidth="1"/>
    <col min="15372" max="15372" width="18.28515625" customWidth="1"/>
    <col min="15373" max="15373" width="19" customWidth="1"/>
    <col min="15374" max="15374" width="19.5703125" customWidth="1"/>
    <col min="15375" max="15375" width="14.85546875" customWidth="1"/>
    <col min="15376" max="15376" width="13" customWidth="1"/>
    <col min="15617" max="15617" width="5.5703125" customWidth="1"/>
    <col min="15618" max="15618" width="33.85546875" customWidth="1"/>
    <col min="15619" max="15619" width="14.140625" customWidth="1"/>
    <col min="15620" max="15620" width="18.5703125" customWidth="1"/>
    <col min="15621" max="15621" width="23.140625" customWidth="1"/>
    <col min="15622" max="15622" width="14.7109375" customWidth="1"/>
    <col min="15623" max="15623" width="18.28515625" customWidth="1"/>
    <col min="15624" max="15624" width="11" customWidth="1"/>
    <col min="15625" max="15625" width="11.28515625" customWidth="1"/>
    <col min="15626" max="15626" width="12" customWidth="1"/>
    <col min="15627" max="15627" width="11.42578125" customWidth="1"/>
    <col min="15628" max="15628" width="18.28515625" customWidth="1"/>
    <col min="15629" max="15629" width="19" customWidth="1"/>
    <col min="15630" max="15630" width="19.5703125" customWidth="1"/>
    <col min="15631" max="15631" width="14.85546875" customWidth="1"/>
    <col min="15632" max="15632" width="13" customWidth="1"/>
    <col min="15873" max="15873" width="5.5703125" customWidth="1"/>
    <col min="15874" max="15874" width="33.85546875" customWidth="1"/>
    <col min="15875" max="15875" width="14.140625" customWidth="1"/>
    <col min="15876" max="15876" width="18.5703125" customWidth="1"/>
    <col min="15877" max="15877" width="23.140625" customWidth="1"/>
    <col min="15878" max="15878" width="14.7109375" customWidth="1"/>
    <col min="15879" max="15879" width="18.28515625" customWidth="1"/>
    <col min="15880" max="15880" width="11" customWidth="1"/>
    <col min="15881" max="15881" width="11.28515625" customWidth="1"/>
    <col min="15882" max="15882" width="12" customWidth="1"/>
    <col min="15883" max="15883" width="11.42578125" customWidth="1"/>
    <col min="15884" max="15884" width="18.28515625" customWidth="1"/>
    <col min="15885" max="15885" width="19" customWidth="1"/>
    <col min="15886" max="15886" width="19.5703125" customWidth="1"/>
    <col min="15887" max="15887" width="14.85546875" customWidth="1"/>
    <col min="15888" max="15888" width="13" customWidth="1"/>
    <col min="16129" max="16129" width="5.5703125" customWidth="1"/>
    <col min="16130" max="16130" width="33.85546875" customWidth="1"/>
    <col min="16131" max="16131" width="14.140625" customWidth="1"/>
    <col min="16132" max="16132" width="18.5703125" customWidth="1"/>
    <col min="16133" max="16133" width="23.140625" customWidth="1"/>
    <col min="16134" max="16134" width="14.7109375" customWidth="1"/>
    <col min="16135" max="16135" width="18.28515625" customWidth="1"/>
    <col min="16136" max="16136" width="11" customWidth="1"/>
    <col min="16137" max="16137" width="11.28515625" customWidth="1"/>
    <col min="16138" max="16138" width="12" customWidth="1"/>
    <col min="16139" max="16139" width="11.42578125" customWidth="1"/>
    <col min="16140" max="16140" width="18.28515625" customWidth="1"/>
    <col min="16141" max="16141" width="19" customWidth="1"/>
    <col min="16142" max="16142" width="19.5703125" customWidth="1"/>
    <col min="16143" max="16143" width="14.85546875" customWidth="1"/>
    <col min="16144" max="16144" width="13" customWidth="1"/>
  </cols>
  <sheetData>
    <row r="1" spans="1:13" x14ac:dyDescent="0.25">
      <c r="A1" s="176" t="s">
        <v>68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</row>
    <row r="2" spans="1:13" x14ac:dyDescent="0.25">
      <c r="A2" s="177" t="s">
        <v>69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</row>
    <row r="3" spans="1:13" x14ac:dyDescent="0.25">
      <c r="A3" s="178" t="s">
        <v>112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</row>
    <row r="4" spans="1:13" x14ac:dyDescent="0.2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</row>
    <row r="5" spans="1:13" x14ac:dyDescent="0.25">
      <c r="A5" s="179" t="s">
        <v>70</v>
      </c>
      <c r="B5" s="179" t="s">
        <v>71</v>
      </c>
      <c r="C5" s="179" t="s">
        <v>72</v>
      </c>
      <c r="D5" s="179" t="s">
        <v>73</v>
      </c>
      <c r="E5" s="179" t="s">
        <v>74</v>
      </c>
      <c r="F5" s="179" t="s">
        <v>111</v>
      </c>
      <c r="G5" s="179" t="s">
        <v>75</v>
      </c>
      <c r="H5" s="182" t="s">
        <v>76</v>
      </c>
      <c r="I5" s="182"/>
      <c r="J5" s="182"/>
      <c r="K5" s="182"/>
      <c r="L5" s="179" t="s">
        <v>77</v>
      </c>
      <c r="M5" s="179" t="s">
        <v>78</v>
      </c>
    </row>
    <row r="6" spans="1:13" x14ac:dyDescent="0.25">
      <c r="A6" s="180"/>
      <c r="B6" s="180"/>
      <c r="C6" s="180"/>
      <c r="D6" s="180"/>
      <c r="E6" s="180"/>
      <c r="F6" s="180"/>
      <c r="G6" s="180"/>
      <c r="H6" s="182" t="s">
        <v>5</v>
      </c>
      <c r="I6" s="182" t="s">
        <v>6</v>
      </c>
      <c r="J6" s="182"/>
      <c r="K6" s="182"/>
      <c r="L6" s="180"/>
      <c r="M6" s="180"/>
    </row>
    <row r="7" spans="1:13" x14ac:dyDescent="0.25">
      <c r="A7" s="181"/>
      <c r="B7" s="181"/>
      <c r="C7" s="181"/>
      <c r="D7" s="181"/>
      <c r="E7" s="181"/>
      <c r="F7" s="181"/>
      <c r="G7" s="181"/>
      <c r="H7" s="182"/>
      <c r="I7" s="17" t="s">
        <v>79</v>
      </c>
      <c r="J7" s="17" t="s">
        <v>80</v>
      </c>
      <c r="K7" s="17" t="s">
        <v>110</v>
      </c>
      <c r="L7" s="181"/>
      <c r="M7" s="181"/>
    </row>
    <row r="8" spans="1:13" s="19" customFormat="1" ht="12.75" x14ac:dyDescent="0.2">
      <c r="A8" s="18">
        <v>1</v>
      </c>
      <c r="B8" s="18">
        <v>2</v>
      </c>
      <c r="C8" s="18">
        <v>3</v>
      </c>
      <c r="D8" s="18">
        <v>4</v>
      </c>
      <c r="E8" s="18">
        <v>5</v>
      </c>
      <c r="F8" s="18">
        <v>6</v>
      </c>
      <c r="G8" s="18">
        <v>7</v>
      </c>
      <c r="H8" s="18">
        <v>8</v>
      </c>
      <c r="I8" s="18">
        <v>9</v>
      </c>
      <c r="J8" s="18">
        <v>10</v>
      </c>
      <c r="K8" s="18">
        <v>11</v>
      </c>
      <c r="L8" s="18">
        <v>12</v>
      </c>
      <c r="M8" s="18">
        <v>13</v>
      </c>
    </row>
    <row r="9" spans="1:13" s="27" customFormat="1" x14ac:dyDescent="0.25">
      <c r="A9" s="20"/>
      <c r="B9" s="21"/>
      <c r="C9" s="22"/>
      <c r="D9" s="22"/>
      <c r="E9" s="23"/>
      <c r="F9" s="22"/>
      <c r="G9" s="22"/>
      <c r="H9" s="24"/>
      <c r="I9" s="24"/>
      <c r="J9" s="25"/>
      <c r="K9" s="25"/>
      <c r="L9" s="22"/>
      <c r="M9" s="26"/>
    </row>
    <row r="10" spans="1:13" s="27" customFormat="1" x14ac:dyDescent="0.25">
      <c r="A10" s="20"/>
      <c r="B10" s="21"/>
      <c r="C10" s="22"/>
      <c r="D10" s="22"/>
      <c r="E10" s="22"/>
      <c r="F10" s="22"/>
      <c r="G10" s="22"/>
      <c r="H10" s="24"/>
      <c r="I10" s="24"/>
      <c r="J10" s="24"/>
      <c r="K10" s="24"/>
      <c r="L10" s="22"/>
      <c r="M10" s="26"/>
    </row>
    <row r="11" spans="1:13" s="27" customFormat="1" x14ac:dyDescent="0.25">
      <c r="A11" s="30"/>
      <c r="B11" s="31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6"/>
    </row>
    <row r="12" spans="1:13" x14ac:dyDescent="0.25">
      <c r="M12" s="29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>
      <selection activeCell="E29" sqref="E29"/>
    </sheetView>
  </sheetViews>
  <sheetFormatPr defaultRowHeight="15.75" x14ac:dyDescent="0.25"/>
  <cols>
    <col min="1" max="1" width="10.28515625" style="28" customWidth="1"/>
    <col min="2" max="2" width="53.28515625" style="28" customWidth="1"/>
    <col min="3" max="3" width="20" style="28" customWidth="1"/>
    <col min="4" max="4" width="18.5703125" style="28" customWidth="1"/>
    <col min="5" max="5" width="23.140625" style="28" customWidth="1"/>
    <col min="6" max="6" width="46.85546875" style="28" customWidth="1"/>
    <col min="7" max="7" width="46.28515625" style="28" customWidth="1"/>
    <col min="8" max="8" width="19.5703125" customWidth="1"/>
    <col min="9" max="9" width="14.85546875" customWidth="1"/>
    <col min="10" max="10" width="13" customWidth="1"/>
    <col min="257" max="257" width="10.28515625" customWidth="1"/>
    <col min="258" max="258" width="53.28515625" customWidth="1"/>
    <col min="259" max="259" width="20" customWidth="1"/>
    <col min="260" max="260" width="18.5703125" customWidth="1"/>
    <col min="261" max="261" width="23.140625" customWidth="1"/>
    <col min="262" max="262" width="46.85546875" customWidth="1"/>
    <col min="263" max="263" width="46.28515625" customWidth="1"/>
    <col min="264" max="264" width="19.5703125" customWidth="1"/>
    <col min="265" max="265" width="14.85546875" customWidth="1"/>
    <col min="266" max="266" width="13" customWidth="1"/>
    <col min="513" max="513" width="10.28515625" customWidth="1"/>
    <col min="514" max="514" width="53.28515625" customWidth="1"/>
    <col min="515" max="515" width="20" customWidth="1"/>
    <col min="516" max="516" width="18.5703125" customWidth="1"/>
    <col min="517" max="517" width="23.140625" customWidth="1"/>
    <col min="518" max="518" width="46.85546875" customWidth="1"/>
    <col min="519" max="519" width="46.28515625" customWidth="1"/>
    <col min="520" max="520" width="19.5703125" customWidth="1"/>
    <col min="521" max="521" width="14.85546875" customWidth="1"/>
    <col min="522" max="522" width="13" customWidth="1"/>
    <col min="769" max="769" width="10.28515625" customWidth="1"/>
    <col min="770" max="770" width="53.28515625" customWidth="1"/>
    <col min="771" max="771" width="20" customWidth="1"/>
    <col min="772" max="772" width="18.5703125" customWidth="1"/>
    <col min="773" max="773" width="23.140625" customWidth="1"/>
    <col min="774" max="774" width="46.85546875" customWidth="1"/>
    <col min="775" max="775" width="46.28515625" customWidth="1"/>
    <col min="776" max="776" width="19.5703125" customWidth="1"/>
    <col min="777" max="777" width="14.85546875" customWidth="1"/>
    <col min="778" max="778" width="13" customWidth="1"/>
    <col min="1025" max="1025" width="10.28515625" customWidth="1"/>
    <col min="1026" max="1026" width="53.28515625" customWidth="1"/>
    <col min="1027" max="1027" width="20" customWidth="1"/>
    <col min="1028" max="1028" width="18.5703125" customWidth="1"/>
    <col min="1029" max="1029" width="23.140625" customWidth="1"/>
    <col min="1030" max="1030" width="46.85546875" customWidth="1"/>
    <col min="1031" max="1031" width="46.28515625" customWidth="1"/>
    <col min="1032" max="1032" width="19.5703125" customWidth="1"/>
    <col min="1033" max="1033" width="14.85546875" customWidth="1"/>
    <col min="1034" max="1034" width="13" customWidth="1"/>
    <col min="1281" max="1281" width="10.28515625" customWidth="1"/>
    <col min="1282" max="1282" width="53.28515625" customWidth="1"/>
    <col min="1283" max="1283" width="20" customWidth="1"/>
    <col min="1284" max="1284" width="18.5703125" customWidth="1"/>
    <col min="1285" max="1285" width="23.140625" customWidth="1"/>
    <col min="1286" max="1286" width="46.85546875" customWidth="1"/>
    <col min="1287" max="1287" width="46.28515625" customWidth="1"/>
    <col min="1288" max="1288" width="19.5703125" customWidth="1"/>
    <col min="1289" max="1289" width="14.85546875" customWidth="1"/>
    <col min="1290" max="1290" width="13" customWidth="1"/>
    <col min="1537" max="1537" width="10.28515625" customWidth="1"/>
    <col min="1538" max="1538" width="53.28515625" customWidth="1"/>
    <col min="1539" max="1539" width="20" customWidth="1"/>
    <col min="1540" max="1540" width="18.5703125" customWidth="1"/>
    <col min="1541" max="1541" width="23.140625" customWidth="1"/>
    <col min="1542" max="1542" width="46.85546875" customWidth="1"/>
    <col min="1543" max="1543" width="46.28515625" customWidth="1"/>
    <col min="1544" max="1544" width="19.5703125" customWidth="1"/>
    <col min="1545" max="1545" width="14.85546875" customWidth="1"/>
    <col min="1546" max="1546" width="13" customWidth="1"/>
    <col min="1793" max="1793" width="10.28515625" customWidth="1"/>
    <col min="1794" max="1794" width="53.28515625" customWidth="1"/>
    <col min="1795" max="1795" width="20" customWidth="1"/>
    <col min="1796" max="1796" width="18.5703125" customWidth="1"/>
    <col min="1797" max="1797" width="23.140625" customWidth="1"/>
    <col min="1798" max="1798" width="46.85546875" customWidth="1"/>
    <col min="1799" max="1799" width="46.28515625" customWidth="1"/>
    <col min="1800" max="1800" width="19.5703125" customWidth="1"/>
    <col min="1801" max="1801" width="14.85546875" customWidth="1"/>
    <col min="1802" max="1802" width="13" customWidth="1"/>
    <col min="2049" max="2049" width="10.28515625" customWidth="1"/>
    <col min="2050" max="2050" width="53.28515625" customWidth="1"/>
    <col min="2051" max="2051" width="20" customWidth="1"/>
    <col min="2052" max="2052" width="18.5703125" customWidth="1"/>
    <col min="2053" max="2053" width="23.140625" customWidth="1"/>
    <col min="2054" max="2054" width="46.85546875" customWidth="1"/>
    <col min="2055" max="2055" width="46.28515625" customWidth="1"/>
    <col min="2056" max="2056" width="19.5703125" customWidth="1"/>
    <col min="2057" max="2057" width="14.85546875" customWidth="1"/>
    <col min="2058" max="2058" width="13" customWidth="1"/>
    <col min="2305" max="2305" width="10.28515625" customWidth="1"/>
    <col min="2306" max="2306" width="53.28515625" customWidth="1"/>
    <col min="2307" max="2307" width="20" customWidth="1"/>
    <col min="2308" max="2308" width="18.5703125" customWidth="1"/>
    <col min="2309" max="2309" width="23.140625" customWidth="1"/>
    <col min="2310" max="2310" width="46.85546875" customWidth="1"/>
    <col min="2311" max="2311" width="46.28515625" customWidth="1"/>
    <col min="2312" max="2312" width="19.5703125" customWidth="1"/>
    <col min="2313" max="2313" width="14.85546875" customWidth="1"/>
    <col min="2314" max="2314" width="13" customWidth="1"/>
    <col min="2561" max="2561" width="10.28515625" customWidth="1"/>
    <col min="2562" max="2562" width="53.28515625" customWidth="1"/>
    <col min="2563" max="2563" width="20" customWidth="1"/>
    <col min="2564" max="2564" width="18.5703125" customWidth="1"/>
    <col min="2565" max="2565" width="23.140625" customWidth="1"/>
    <col min="2566" max="2566" width="46.85546875" customWidth="1"/>
    <col min="2567" max="2567" width="46.28515625" customWidth="1"/>
    <col min="2568" max="2568" width="19.5703125" customWidth="1"/>
    <col min="2569" max="2569" width="14.85546875" customWidth="1"/>
    <col min="2570" max="2570" width="13" customWidth="1"/>
    <col min="2817" max="2817" width="10.28515625" customWidth="1"/>
    <col min="2818" max="2818" width="53.28515625" customWidth="1"/>
    <col min="2819" max="2819" width="20" customWidth="1"/>
    <col min="2820" max="2820" width="18.5703125" customWidth="1"/>
    <col min="2821" max="2821" width="23.140625" customWidth="1"/>
    <col min="2822" max="2822" width="46.85546875" customWidth="1"/>
    <col min="2823" max="2823" width="46.28515625" customWidth="1"/>
    <col min="2824" max="2824" width="19.5703125" customWidth="1"/>
    <col min="2825" max="2825" width="14.85546875" customWidth="1"/>
    <col min="2826" max="2826" width="13" customWidth="1"/>
    <col min="3073" max="3073" width="10.28515625" customWidth="1"/>
    <col min="3074" max="3074" width="53.28515625" customWidth="1"/>
    <col min="3075" max="3075" width="20" customWidth="1"/>
    <col min="3076" max="3076" width="18.5703125" customWidth="1"/>
    <col min="3077" max="3077" width="23.140625" customWidth="1"/>
    <col min="3078" max="3078" width="46.85546875" customWidth="1"/>
    <col min="3079" max="3079" width="46.28515625" customWidth="1"/>
    <col min="3080" max="3080" width="19.5703125" customWidth="1"/>
    <col min="3081" max="3081" width="14.85546875" customWidth="1"/>
    <col min="3082" max="3082" width="13" customWidth="1"/>
    <col min="3329" max="3329" width="10.28515625" customWidth="1"/>
    <col min="3330" max="3330" width="53.28515625" customWidth="1"/>
    <col min="3331" max="3331" width="20" customWidth="1"/>
    <col min="3332" max="3332" width="18.5703125" customWidth="1"/>
    <col min="3333" max="3333" width="23.140625" customWidth="1"/>
    <col min="3334" max="3334" width="46.85546875" customWidth="1"/>
    <col min="3335" max="3335" width="46.28515625" customWidth="1"/>
    <col min="3336" max="3336" width="19.5703125" customWidth="1"/>
    <col min="3337" max="3337" width="14.85546875" customWidth="1"/>
    <col min="3338" max="3338" width="13" customWidth="1"/>
    <col min="3585" max="3585" width="10.28515625" customWidth="1"/>
    <col min="3586" max="3586" width="53.28515625" customWidth="1"/>
    <col min="3587" max="3587" width="20" customWidth="1"/>
    <col min="3588" max="3588" width="18.5703125" customWidth="1"/>
    <col min="3589" max="3589" width="23.140625" customWidth="1"/>
    <col min="3590" max="3590" width="46.85546875" customWidth="1"/>
    <col min="3591" max="3591" width="46.28515625" customWidth="1"/>
    <col min="3592" max="3592" width="19.5703125" customWidth="1"/>
    <col min="3593" max="3593" width="14.85546875" customWidth="1"/>
    <col min="3594" max="3594" width="13" customWidth="1"/>
    <col min="3841" max="3841" width="10.28515625" customWidth="1"/>
    <col min="3842" max="3842" width="53.28515625" customWidth="1"/>
    <col min="3843" max="3843" width="20" customWidth="1"/>
    <col min="3844" max="3844" width="18.5703125" customWidth="1"/>
    <col min="3845" max="3845" width="23.140625" customWidth="1"/>
    <col min="3846" max="3846" width="46.85546875" customWidth="1"/>
    <col min="3847" max="3847" width="46.28515625" customWidth="1"/>
    <col min="3848" max="3848" width="19.5703125" customWidth="1"/>
    <col min="3849" max="3849" width="14.85546875" customWidth="1"/>
    <col min="3850" max="3850" width="13" customWidth="1"/>
    <col min="4097" max="4097" width="10.28515625" customWidth="1"/>
    <col min="4098" max="4098" width="53.28515625" customWidth="1"/>
    <col min="4099" max="4099" width="20" customWidth="1"/>
    <col min="4100" max="4100" width="18.5703125" customWidth="1"/>
    <col min="4101" max="4101" width="23.140625" customWidth="1"/>
    <col min="4102" max="4102" width="46.85546875" customWidth="1"/>
    <col min="4103" max="4103" width="46.28515625" customWidth="1"/>
    <col min="4104" max="4104" width="19.5703125" customWidth="1"/>
    <col min="4105" max="4105" width="14.85546875" customWidth="1"/>
    <col min="4106" max="4106" width="13" customWidth="1"/>
    <col min="4353" max="4353" width="10.28515625" customWidth="1"/>
    <col min="4354" max="4354" width="53.28515625" customWidth="1"/>
    <col min="4355" max="4355" width="20" customWidth="1"/>
    <col min="4356" max="4356" width="18.5703125" customWidth="1"/>
    <col min="4357" max="4357" width="23.140625" customWidth="1"/>
    <col min="4358" max="4358" width="46.85546875" customWidth="1"/>
    <col min="4359" max="4359" width="46.28515625" customWidth="1"/>
    <col min="4360" max="4360" width="19.5703125" customWidth="1"/>
    <col min="4361" max="4361" width="14.85546875" customWidth="1"/>
    <col min="4362" max="4362" width="13" customWidth="1"/>
    <col min="4609" max="4609" width="10.28515625" customWidth="1"/>
    <col min="4610" max="4610" width="53.28515625" customWidth="1"/>
    <col min="4611" max="4611" width="20" customWidth="1"/>
    <col min="4612" max="4612" width="18.5703125" customWidth="1"/>
    <col min="4613" max="4613" width="23.140625" customWidth="1"/>
    <col min="4614" max="4614" width="46.85546875" customWidth="1"/>
    <col min="4615" max="4615" width="46.28515625" customWidth="1"/>
    <col min="4616" max="4616" width="19.5703125" customWidth="1"/>
    <col min="4617" max="4617" width="14.85546875" customWidth="1"/>
    <col min="4618" max="4618" width="13" customWidth="1"/>
    <col min="4865" max="4865" width="10.28515625" customWidth="1"/>
    <col min="4866" max="4866" width="53.28515625" customWidth="1"/>
    <col min="4867" max="4867" width="20" customWidth="1"/>
    <col min="4868" max="4868" width="18.5703125" customWidth="1"/>
    <col min="4869" max="4869" width="23.140625" customWidth="1"/>
    <col min="4870" max="4870" width="46.85546875" customWidth="1"/>
    <col min="4871" max="4871" width="46.28515625" customWidth="1"/>
    <col min="4872" max="4872" width="19.5703125" customWidth="1"/>
    <col min="4873" max="4873" width="14.85546875" customWidth="1"/>
    <col min="4874" max="4874" width="13" customWidth="1"/>
    <col min="5121" max="5121" width="10.28515625" customWidth="1"/>
    <col min="5122" max="5122" width="53.28515625" customWidth="1"/>
    <col min="5123" max="5123" width="20" customWidth="1"/>
    <col min="5124" max="5124" width="18.5703125" customWidth="1"/>
    <col min="5125" max="5125" width="23.140625" customWidth="1"/>
    <col min="5126" max="5126" width="46.85546875" customWidth="1"/>
    <col min="5127" max="5127" width="46.28515625" customWidth="1"/>
    <col min="5128" max="5128" width="19.5703125" customWidth="1"/>
    <col min="5129" max="5129" width="14.85546875" customWidth="1"/>
    <col min="5130" max="5130" width="13" customWidth="1"/>
    <col min="5377" max="5377" width="10.28515625" customWidth="1"/>
    <col min="5378" max="5378" width="53.28515625" customWidth="1"/>
    <col min="5379" max="5379" width="20" customWidth="1"/>
    <col min="5380" max="5380" width="18.5703125" customWidth="1"/>
    <col min="5381" max="5381" width="23.140625" customWidth="1"/>
    <col min="5382" max="5382" width="46.85546875" customWidth="1"/>
    <col min="5383" max="5383" width="46.28515625" customWidth="1"/>
    <col min="5384" max="5384" width="19.5703125" customWidth="1"/>
    <col min="5385" max="5385" width="14.85546875" customWidth="1"/>
    <col min="5386" max="5386" width="13" customWidth="1"/>
    <col min="5633" max="5633" width="10.28515625" customWidth="1"/>
    <col min="5634" max="5634" width="53.28515625" customWidth="1"/>
    <col min="5635" max="5635" width="20" customWidth="1"/>
    <col min="5636" max="5636" width="18.5703125" customWidth="1"/>
    <col min="5637" max="5637" width="23.140625" customWidth="1"/>
    <col min="5638" max="5638" width="46.85546875" customWidth="1"/>
    <col min="5639" max="5639" width="46.28515625" customWidth="1"/>
    <col min="5640" max="5640" width="19.5703125" customWidth="1"/>
    <col min="5641" max="5641" width="14.85546875" customWidth="1"/>
    <col min="5642" max="5642" width="13" customWidth="1"/>
    <col min="5889" max="5889" width="10.28515625" customWidth="1"/>
    <col min="5890" max="5890" width="53.28515625" customWidth="1"/>
    <col min="5891" max="5891" width="20" customWidth="1"/>
    <col min="5892" max="5892" width="18.5703125" customWidth="1"/>
    <col min="5893" max="5893" width="23.140625" customWidth="1"/>
    <col min="5894" max="5894" width="46.85546875" customWidth="1"/>
    <col min="5895" max="5895" width="46.28515625" customWidth="1"/>
    <col min="5896" max="5896" width="19.5703125" customWidth="1"/>
    <col min="5897" max="5897" width="14.85546875" customWidth="1"/>
    <col min="5898" max="5898" width="13" customWidth="1"/>
    <col min="6145" max="6145" width="10.28515625" customWidth="1"/>
    <col min="6146" max="6146" width="53.28515625" customWidth="1"/>
    <col min="6147" max="6147" width="20" customWidth="1"/>
    <col min="6148" max="6148" width="18.5703125" customWidth="1"/>
    <col min="6149" max="6149" width="23.140625" customWidth="1"/>
    <col min="6150" max="6150" width="46.85546875" customWidth="1"/>
    <col min="6151" max="6151" width="46.28515625" customWidth="1"/>
    <col min="6152" max="6152" width="19.5703125" customWidth="1"/>
    <col min="6153" max="6153" width="14.85546875" customWidth="1"/>
    <col min="6154" max="6154" width="13" customWidth="1"/>
    <col min="6401" max="6401" width="10.28515625" customWidth="1"/>
    <col min="6402" max="6402" width="53.28515625" customWidth="1"/>
    <col min="6403" max="6403" width="20" customWidth="1"/>
    <col min="6404" max="6404" width="18.5703125" customWidth="1"/>
    <col min="6405" max="6405" width="23.140625" customWidth="1"/>
    <col min="6406" max="6406" width="46.85546875" customWidth="1"/>
    <col min="6407" max="6407" width="46.28515625" customWidth="1"/>
    <col min="6408" max="6408" width="19.5703125" customWidth="1"/>
    <col min="6409" max="6409" width="14.85546875" customWidth="1"/>
    <col min="6410" max="6410" width="13" customWidth="1"/>
    <col min="6657" max="6657" width="10.28515625" customWidth="1"/>
    <col min="6658" max="6658" width="53.28515625" customWidth="1"/>
    <col min="6659" max="6659" width="20" customWidth="1"/>
    <col min="6660" max="6660" width="18.5703125" customWidth="1"/>
    <col min="6661" max="6661" width="23.140625" customWidth="1"/>
    <col min="6662" max="6662" width="46.85546875" customWidth="1"/>
    <col min="6663" max="6663" width="46.28515625" customWidth="1"/>
    <col min="6664" max="6664" width="19.5703125" customWidth="1"/>
    <col min="6665" max="6665" width="14.85546875" customWidth="1"/>
    <col min="6666" max="6666" width="13" customWidth="1"/>
    <col min="6913" max="6913" width="10.28515625" customWidth="1"/>
    <col min="6914" max="6914" width="53.28515625" customWidth="1"/>
    <col min="6915" max="6915" width="20" customWidth="1"/>
    <col min="6916" max="6916" width="18.5703125" customWidth="1"/>
    <col min="6917" max="6917" width="23.140625" customWidth="1"/>
    <col min="6918" max="6918" width="46.85546875" customWidth="1"/>
    <col min="6919" max="6919" width="46.28515625" customWidth="1"/>
    <col min="6920" max="6920" width="19.5703125" customWidth="1"/>
    <col min="6921" max="6921" width="14.85546875" customWidth="1"/>
    <col min="6922" max="6922" width="13" customWidth="1"/>
    <col min="7169" max="7169" width="10.28515625" customWidth="1"/>
    <col min="7170" max="7170" width="53.28515625" customWidth="1"/>
    <col min="7171" max="7171" width="20" customWidth="1"/>
    <col min="7172" max="7172" width="18.5703125" customWidth="1"/>
    <col min="7173" max="7173" width="23.140625" customWidth="1"/>
    <col min="7174" max="7174" width="46.85546875" customWidth="1"/>
    <col min="7175" max="7175" width="46.28515625" customWidth="1"/>
    <col min="7176" max="7176" width="19.5703125" customWidth="1"/>
    <col min="7177" max="7177" width="14.85546875" customWidth="1"/>
    <col min="7178" max="7178" width="13" customWidth="1"/>
    <col min="7425" max="7425" width="10.28515625" customWidth="1"/>
    <col min="7426" max="7426" width="53.28515625" customWidth="1"/>
    <col min="7427" max="7427" width="20" customWidth="1"/>
    <col min="7428" max="7428" width="18.5703125" customWidth="1"/>
    <col min="7429" max="7429" width="23.140625" customWidth="1"/>
    <col min="7430" max="7430" width="46.85546875" customWidth="1"/>
    <col min="7431" max="7431" width="46.28515625" customWidth="1"/>
    <col min="7432" max="7432" width="19.5703125" customWidth="1"/>
    <col min="7433" max="7433" width="14.85546875" customWidth="1"/>
    <col min="7434" max="7434" width="13" customWidth="1"/>
    <col min="7681" max="7681" width="10.28515625" customWidth="1"/>
    <col min="7682" max="7682" width="53.28515625" customWidth="1"/>
    <col min="7683" max="7683" width="20" customWidth="1"/>
    <col min="7684" max="7684" width="18.5703125" customWidth="1"/>
    <col min="7685" max="7685" width="23.140625" customWidth="1"/>
    <col min="7686" max="7686" width="46.85546875" customWidth="1"/>
    <col min="7687" max="7687" width="46.28515625" customWidth="1"/>
    <col min="7688" max="7688" width="19.5703125" customWidth="1"/>
    <col min="7689" max="7689" width="14.85546875" customWidth="1"/>
    <col min="7690" max="7690" width="13" customWidth="1"/>
    <col min="7937" max="7937" width="10.28515625" customWidth="1"/>
    <col min="7938" max="7938" width="53.28515625" customWidth="1"/>
    <col min="7939" max="7939" width="20" customWidth="1"/>
    <col min="7940" max="7940" width="18.5703125" customWidth="1"/>
    <col min="7941" max="7941" width="23.140625" customWidth="1"/>
    <col min="7942" max="7942" width="46.85546875" customWidth="1"/>
    <col min="7943" max="7943" width="46.28515625" customWidth="1"/>
    <col min="7944" max="7944" width="19.5703125" customWidth="1"/>
    <col min="7945" max="7945" width="14.85546875" customWidth="1"/>
    <col min="7946" max="7946" width="13" customWidth="1"/>
    <col min="8193" max="8193" width="10.28515625" customWidth="1"/>
    <col min="8194" max="8194" width="53.28515625" customWidth="1"/>
    <col min="8195" max="8195" width="20" customWidth="1"/>
    <col min="8196" max="8196" width="18.5703125" customWidth="1"/>
    <col min="8197" max="8197" width="23.140625" customWidth="1"/>
    <col min="8198" max="8198" width="46.85546875" customWidth="1"/>
    <col min="8199" max="8199" width="46.28515625" customWidth="1"/>
    <col min="8200" max="8200" width="19.5703125" customWidth="1"/>
    <col min="8201" max="8201" width="14.85546875" customWidth="1"/>
    <col min="8202" max="8202" width="13" customWidth="1"/>
    <col min="8449" max="8449" width="10.28515625" customWidth="1"/>
    <col min="8450" max="8450" width="53.28515625" customWidth="1"/>
    <col min="8451" max="8451" width="20" customWidth="1"/>
    <col min="8452" max="8452" width="18.5703125" customWidth="1"/>
    <col min="8453" max="8453" width="23.140625" customWidth="1"/>
    <col min="8454" max="8454" width="46.85546875" customWidth="1"/>
    <col min="8455" max="8455" width="46.28515625" customWidth="1"/>
    <col min="8456" max="8456" width="19.5703125" customWidth="1"/>
    <col min="8457" max="8457" width="14.85546875" customWidth="1"/>
    <col min="8458" max="8458" width="13" customWidth="1"/>
    <col min="8705" max="8705" width="10.28515625" customWidth="1"/>
    <col min="8706" max="8706" width="53.28515625" customWidth="1"/>
    <col min="8707" max="8707" width="20" customWidth="1"/>
    <col min="8708" max="8708" width="18.5703125" customWidth="1"/>
    <col min="8709" max="8709" width="23.140625" customWidth="1"/>
    <col min="8710" max="8710" width="46.85546875" customWidth="1"/>
    <col min="8711" max="8711" width="46.28515625" customWidth="1"/>
    <col min="8712" max="8712" width="19.5703125" customWidth="1"/>
    <col min="8713" max="8713" width="14.85546875" customWidth="1"/>
    <col min="8714" max="8714" width="13" customWidth="1"/>
    <col min="8961" max="8961" width="10.28515625" customWidth="1"/>
    <col min="8962" max="8962" width="53.28515625" customWidth="1"/>
    <col min="8963" max="8963" width="20" customWidth="1"/>
    <col min="8964" max="8964" width="18.5703125" customWidth="1"/>
    <col min="8965" max="8965" width="23.140625" customWidth="1"/>
    <col min="8966" max="8966" width="46.85546875" customWidth="1"/>
    <col min="8967" max="8967" width="46.28515625" customWidth="1"/>
    <col min="8968" max="8968" width="19.5703125" customWidth="1"/>
    <col min="8969" max="8969" width="14.85546875" customWidth="1"/>
    <col min="8970" max="8970" width="13" customWidth="1"/>
    <col min="9217" max="9217" width="10.28515625" customWidth="1"/>
    <col min="9218" max="9218" width="53.28515625" customWidth="1"/>
    <col min="9219" max="9219" width="20" customWidth="1"/>
    <col min="9220" max="9220" width="18.5703125" customWidth="1"/>
    <col min="9221" max="9221" width="23.140625" customWidth="1"/>
    <col min="9222" max="9222" width="46.85546875" customWidth="1"/>
    <col min="9223" max="9223" width="46.28515625" customWidth="1"/>
    <col min="9224" max="9224" width="19.5703125" customWidth="1"/>
    <col min="9225" max="9225" width="14.85546875" customWidth="1"/>
    <col min="9226" max="9226" width="13" customWidth="1"/>
    <col min="9473" max="9473" width="10.28515625" customWidth="1"/>
    <col min="9474" max="9474" width="53.28515625" customWidth="1"/>
    <col min="9475" max="9475" width="20" customWidth="1"/>
    <col min="9476" max="9476" width="18.5703125" customWidth="1"/>
    <col min="9477" max="9477" width="23.140625" customWidth="1"/>
    <col min="9478" max="9478" width="46.85546875" customWidth="1"/>
    <col min="9479" max="9479" width="46.28515625" customWidth="1"/>
    <col min="9480" max="9480" width="19.5703125" customWidth="1"/>
    <col min="9481" max="9481" width="14.85546875" customWidth="1"/>
    <col min="9482" max="9482" width="13" customWidth="1"/>
    <col min="9729" max="9729" width="10.28515625" customWidth="1"/>
    <col min="9730" max="9730" width="53.28515625" customWidth="1"/>
    <col min="9731" max="9731" width="20" customWidth="1"/>
    <col min="9732" max="9732" width="18.5703125" customWidth="1"/>
    <col min="9733" max="9733" width="23.140625" customWidth="1"/>
    <col min="9734" max="9734" width="46.85546875" customWidth="1"/>
    <col min="9735" max="9735" width="46.28515625" customWidth="1"/>
    <col min="9736" max="9736" width="19.5703125" customWidth="1"/>
    <col min="9737" max="9737" width="14.85546875" customWidth="1"/>
    <col min="9738" max="9738" width="13" customWidth="1"/>
    <col min="9985" max="9985" width="10.28515625" customWidth="1"/>
    <col min="9986" max="9986" width="53.28515625" customWidth="1"/>
    <col min="9987" max="9987" width="20" customWidth="1"/>
    <col min="9988" max="9988" width="18.5703125" customWidth="1"/>
    <col min="9989" max="9989" width="23.140625" customWidth="1"/>
    <col min="9990" max="9990" width="46.85546875" customWidth="1"/>
    <col min="9991" max="9991" width="46.28515625" customWidth="1"/>
    <col min="9992" max="9992" width="19.5703125" customWidth="1"/>
    <col min="9993" max="9993" width="14.85546875" customWidth="1"/>
    <col min="9994" max="9994" width="13" customWidth="1"/>
    <col min="10241" max="10241" width="10.28515625" customWidth="1"/>
    <col min="10242" max="10242" width="53.28515625" customWidth="1"/>
    <col min="10243" max="10243" width="20" customWidth="1"/>
    <col min="10244" max="10244" width="18.5703125" customWidth="1"/>
    <col min="10245" max="10245" width="23.140625" customWidth="1"/>
    <col min="10246" max="10246" width="46.85546875" customWidth="1"/>
    <col min="10247" max="10247" width="46.28515625" customWidth="1"/>
    <col min="10248" max="10248" width="19.5703125" customWidth="1"/>
    <col min="10249" max="10249" width="14.85546875" customWidth="1"/>
    <col min="10250" max="10250" width="13" customWidth="1"/>
    <col min="10497" max="10497" width="10.28515625" customWidth="1"/>
    <col min="10498" max="10498" width="53.28515625" customWidth="1"/>
    <col min="10499" max="10499" width="20" customWidth="1"/>
    <col min="10500" max="10500" width="18.5703125" customWidth="1"/>
    <col min="10501" max="10501" width="23.140625" customWidth="1"/>
    <col min="10502" max="10502" width="46.85546875" customWidth="1"/>
    <col min="10503" max="10503" width="46.28515625" customWidth="1"/>
    <col min="10504" max="10504" width="19.5703125" customWidth="1"/>
    <col min="10505" max="10505" width="14.85546875" customWidth="1"/>
    <col min="10506" max="10506" width="13" customWidth="1"/>
    <col min="10753" max="10753" width="10.28515625" customWidth="1"/>
    <col min="10754" max="10754" width="53.28515625" customWidth="1"/>
    <col min="10755" max="10755" width="20" customWidth="1"/>
    <col min="10756" max="10756" width="18.5703125" customWidth="1"/>
    <col min="10757" max="10757" width="23.140625" customWidth="1"/>
    <col min="10758" max="10758" width="46.85546875" customWidth="1"/>
    <col min="10759" max="10759" width="46.28515625" customWidth="1"/>
    <col min="10760" max="10760" width="19.5703125" customWidth="1"/>
    <col min="10761" max="10761" width="14.85546875" customWidth="1"/>
    <col min="10762" max="10762" width="13" customWidth="1"/>
    <col min="11009" max="11009" width="10.28515625" customWidth="1"/>
    <col min="11010" max="11010" width="53.28515625" customWidth="1"/>
    <col min="11011" max="11011" width="20" customWidth="1"/>
    <col min="11012" max="11012" width="18.5703125" customWidth="1"/>
    <col min="11013" max="11013" width="23.140625" customWidth="1"/>
    <col min="11014" max="11014" width="46.85546875" customWidth="1"/>
    <col min="11015" max="11015" width="46.28515625" customWidth="1"/>
    <col min="11016" max="11016" width="19.5703125" customWidth="1"/>
    <col min="11017" max="11017" width="14.85546875" customWidth="1"/>
    <col min="11018" max="11018" width="13" customWidth="1"/>
    <col min="11265" max="11265" width="10.28515625" customWidth="1"/>
    <col min="11266" max="11266" width="53.28515625" customWidth="1"/>
    <col min="11267" max="11267" width="20" customWidth="1"/>
    <col min="11268" max="11268" width="18.5703125" customWidth="1"/>
    <col min="11269" max="11269" width="23.140625" customWidth="1"/>
    <col min="11270" max="11270" width="46.85546875" customWidth="1"/>
    <col min="11271" max="11271" width="46.28515625" customWidth="1"/>
    <col min="11272" max="11272" width="19.5703125" customWidth="1"/>
    <col min="11273" max="11273" width="14.85546875" customWidth="1"/>
    <col min="11274" max="11274" width="13" customWidth="1"/>
    <col min="11521" max="11521" width="10.28515625" customWidth="1"/>
    <col min="11522" max="11522" width="53.28515625" customWidth="1"/>
    <col min="11523" max="11523" width="20" customWidth="1"/>
    <col min="11524" max="11524" width="18.5703125" customWidth="1"/>
    <col min="11525" max="11525" width="23.140625" customWidth="1"/>
    <col min="11526" max="11526" width="46.85546875" customWidth="1"/>
    <col min="11527" max="11527" width="46.28515625" customWidth="1"/>
    <col min="11528" max="11528" width="19.5703125" customWidth="1"/>
    <col min="11529" max="11529" width="14.85546875" customWidth="1"/>
    <col min="11530" max="11530" width="13" customWidth="1"/>
    <col min="11777" max="11777" width="10.28515625" customWidth="1"/>
    <col min="11778" max="11778" width="53.28515625" customWidth="1"/>
    <col min="11779" max="11779" width="20" customWidth="1"/>
    <col min="11780" max="11780" width="18.5703125" customWidth="1"/>
    <col min="11781" max="11781" width="23.140625" customWidth="1"/>
    <col min="11782" max="11782" width="46.85546875" customWidth="1"/>
    <col min="11783" max="11783" width="46.28515625" customWidth="1"/>
    <col min="11784" max="11784" width="19.5703125" customWidth="1"/>
    <col min="11785" max="11785" width="14.85546875" customWidth="1"/>
    <col min="11786" max="11786" width="13" customWidth="1"/>
    <col min="12033" max="12033" width="10.28515625" customWidth="1"/>
    <col min="12034" max="12034" width="53.28515625" customWidth="1"/>
    <col min="12035" max="12035" width="20" customWidth="1"/>
    <col min="12036" max="12036" width="18.5703125" customWidth="1"/>
    <col min="12037" max="12037" width="23.140625" customWidth="1"/>
    <col min="12038" max="12038" width="46.85546875" customWidth="1"/>
    <col min="12039" max="12039" width="46.28515625" customWidth="1"/>
    <col min="12040" max="12040" width="19.5703125" customWidth="1"/>
    <col min="12041" max="12041" width="14.85546875" customWidth="1"/>
    <col min="12042" max="12042" width="13" customWidth="1"/>
    <col min="12289" max="12289" width="10.28515625" customWidth="1"/>
    <col min="12290" max="12290" width="53.28515625" customWidth="1"/>
    <col min="12291" max="12291" width="20" customWidth="1"/>
    <col min="12292" max="12292" width="18.5703125" customWidth="1"/>
    <col min="12293" max="12293" width="23.140625" customWidth="1"/>
    <col min="12294" max="12294" width="46.85546875" customWidth="1"/>
    <col min="12295" max="12295" width="46.28515625" customWidth="1"/>
    <col min="12296" max="12296" width="19.5703125" customWidth="1"/>
    <col min="12297" max="12297" width="14.85546875" customWidth="1"/>
    <col min="12298" max="12298" width="13" customWidth="1"/>
    <col min="12545" max="12545" width="10.28515625" customWidth="1"/>
    <col min="12546" max="12546" width="53.28515625" customWidth="1"/>
    <col min="12547" max="12547" width="20" customWidth="1"/>
    <col min="12548" max="12548" width="18.5703125" customWidth="1"/>
    <col min="12549" max="12549" width="23.140625" customWidth="1"/>
    <col min="12550" max="12550" width="46.85546875" customWidth="1"/>
    <col min="12551" max="12551" width="46.28515625" customWidth="1"/>
    <col min="12552" max="12552" width="19.5703125" customWidth="1"/>
    <col min="12553" max="12553" width="14.85546875" customWidth="1"/>
    <col min="12554" max="12554" width="13" customWidth="1"/>
    <col min="12801" max="12801" width="10.28515625" customWidth="1"/>
    <col min="12802" max="12802" width="53.28515625" customWidth="1"/>
    <col min="12803" max="12803" width="20" customWidth="1"/>
    <col min="12804" max="12804" width="18.5703125" customWidth="1"/>
    <col min="12805" max="12805" width="23.140625" customWidth="1"/>
    <col min="12806" max="12806" width="46.85546875" customWidth="1"/>
    <col min="12807" max="12807" width="46.28515625" customWidth="1"/>
    <col min="12808" max="12808" width="19.5703125" customWidth="1"/>
    <col min="12809" max="12809" width="14.85546875" customWidth="1"/>
    <col min="12810" max="12810" width="13" customWidth="1"/>
    <col min="13057" max="13057" width="10.28515625" customWidth="1"/>
    <col min="13058" max="13058" width="53.28515625" customWidth="1"/>
    <col min="13059" max="13059" width="20" customWidth="1"/>
    <col min="13060" max="13060" width="18.5703125" customWidth="1"/>
    <col min="13061" max="13061" width="23.140625" customWidth="1"/>
    <col min="13062" max="13062" width="46.85546875" customWidth="1"/>
    <col min="13063" max="13063" width="46.28515625" customWidth="1"/>
    <col min="13064" max="13064" width="19.5703125" customWidth="1"/>
    <col min="13065" max="13065" width="14.85546875" customWidth="1"/>
    <col min="13066" max="13066" width="13" customWidth="1"/>
    <col min="13313" max="13313" width="10.28515625" customWidth="1"/>
    <col min="13314" max="13314" width="53.28515625" customWidth="1"/>
    <col min="13315" max="13315" width="20" customWidth="1"/>
    <col min="13316" max="13316" width="18.5703125" customWidth="1"/>
    <col min="13317" max="13317" width="23.140625" customWidth="1"/>
    <col min="13318" max="13318" width="46.85546875" customWidth="1"/>
    <col min="13319" max="13319" width="46.28515625" customWidth="1"/>
    <col min="13320" max="13320" width="19.5703125" customWidth="1"/>
    <col min="13321" max="13321" width="14.85546875" customWidth="1"/>
    <col min="13322" max="13322" width="13" customWidth="1"/>
    <col min="13569" max="13569" width="10.28515625" customWidth="1"/>
    <col min="13570" max="13570" width="53.28515625" customWidth="1"/>
    <col min="13571" max="13571" width="20" customWidth="1"/>
    <col min="13572" max="13572" width="18.5703125" customWidth="1"/>
    <col min="13573" max="13573" width="23.140625" customWidth="1"/>
    <col min="13574" max="13574" width="46.85546875" customWidth="1"/>
    <col min="13575" max="13575" width="46.28515625" customWidth="1"/>
    <col min="13576" max="13576" width="19.5703125" customWidth="1"/>
    <col min="13577" max="13577" width="14.85546875" customWidth="1"/>
    <col min="13578" max="13578" width="13" customWidth="1"/>
    <col min="13825" max="13825" width="10.28515625" customWidth="1"/>
    <col min="13826" max="13826" width="53.28515625" customWidth="1"/>
    <col min="13827" max="13827" width="20" customWidth="1"/>
    <col min="13828" max="13828" width="18.5703125" customWidth="1"/>
    <col min="13829" max="13829" width="23.140625" customWidth="1"/>
    <col min="13830" max="13830" width="46.85546875" customWidth="1"/>
    <col min="13831" max="13831" width="46.28515625" customWidth="1"/>
    <col min="13832" max="13832" width="19.5703125" customWidth="1"/>
    <col min="13833" max="13833" width="14.85546875" customWidth="1"/>
    <col min="13834" max="13834" width="13" customWidth="1"/>
    <col min="14081" max="14081" width="10.28515625" customWidth="1"/>
    <col min="14082" max="14082" width="53.28515625" customWidth="1"/>
    <col min="14083" max="14083" width="20" customWidth="1"/>
    <col min="14084" max="14084" width="18.5703125" customWidth="1"/>
    <col min="14085" max="14085" width="23.140625" customWidth="1"/>
    <col min="14086" max="14086" width="46.85546875" customWidth="1"/>
    <col min="14087" max="14087" width="46.28515625" customWidth="1"/>
    <col min="14088" max="14088" width="19.5703125" customWidth="1"/>
    <col min="14089" max="14089" width="14.85546875" customWidth="1"/>
    <col min="14090" max="14090" width="13" customWidth="1"/>
    <col min="14337" max="14337" width="10.28515625" customWidth="1"/>
    <col min="14338" max="14338" width="53.28515625" customWidth="1"/>
    <col min="14339" max="14339" width="20" customWidth="1"/>
    <col min="14340" max="14340" width="18.5703125" customWidth="1"/>
    <col min="14341" max="14341" width="23.140625" customWidth="1"/>
    <col min="14342" max="14342" width="46.85546875" customWidth="1"/>
    <col min="14343" max="14343" width="46.28515625" customWidth="1"/>
    <col min="14344" max="14344" width="19.5703125" customWidth="1"/>
    <col min="14345" max="14345" width="14.85546875" customWidth="1"/>
    <col min="14346" max="14346" width="13" customWidth="1"/>
    <col min="14593" max="14593" width="10.28515625" customWidth="1"/>
    <col min="14594" max="14594" width="53.28515625" customWidth="1"/>
    <col min="14595" max="14595" width="20" customWidth="1"/>
    <col min="14596" max="14596" width="18.5703125" customWidth="1"/>
    <col min="14597" max="14597" width="23.140625" customWidth="1"/>
    <col min="14598" max="14598" width="46.85546875" customWidth="1"/>
    <col min="14599" max="14599" width="46.28515625" customWidth="1"/>
    <col min="14600" max="14600" width="19.5703125" customWidth="1"/>
    <col min="14601" max="14601" width="14.85546875" customWidth="1"/>
    <col min="14602" max="14602" width="13" customWidth="1"/>
    <col min="14849" max="14849" width="10.28515625" customWidth="1"/>
    <col min="14850" max="14850" width="53.28515625" customWidth="1"/>
    <col min="14851" max="14851" width="20" customWidth="1"/>
    <col min="14852" max="14852" width="18.5703125" customWidth="1"/>
    <col min="14853" max="14853" width="23.140625" customWidth="1"/>
    <col min="14854" max="14854" width="46.85546875" customWidth="1"/>
    <col min="14855" max="14855" width="46.28515625" customWidth="1"/>
    <col min="14856" max="14856" width="19.5703125" customWidth="1"/>
    <col min="14857" max="14857" width="14.85546875" customWidth="1"/>
    <col min="14858" max="14858" width="13" customWidth="1"/>
    <col min="15105" max="15105" width="10.28515625" customWidth="1"/>
    <col min="15106" max="15106" width="53.28515625" customWidth="1"/>
    <col min="15107" max="15107" width="20" customWidth="1"/>
    <col min="15108" max="15108" width="18.5703125" customWidth="1"/>
    <col min="15109" max="15109" width="23.140625" customWidth="1"/>
    <col min="15110" max="15110" width="46.85546875" customWidth="1"/>
    <col min="15111" max="15111" width="46.28515625" customWidth="1"/>
    <col min="15112" max="15112" width="19.5703125" customWidth="1"/>
    <col min="15113" max="15113" width="14.85546875" customWidth="1"/>
    <col min="15114" max="15114" width="13" customWidth="1"/>
    <col min="15361" max="15361" width="10.28515625" customWidth="1"/>
    <col min="15362" max="15362" width="53.28515625" customWidth="1"/>
    <col min="15363" max="15363" width="20" customWidth="1"/>
    <col min="15364" max="15364" width="18.5703125" customWidth="1"/>
    <col min="15365" max="15365" width="23.140625" customWidth="1"/>
    <col min="15366" max="15366" width="46.85546875" customWidth="1"/>
    <col min="15367" max="15367" width="46.28515625" customWidth="1"/>
    <col min="15368" max="15368" width="19.5703125" customWidth="1"/>
    <col min="15369" max="15369" width="14.85546875" customWidth="1"/>
    <col min="15370" max="15370" width="13" customWidth="1"/>
    <col min="15617" max="15617" width="10.28515625" customWidth="1"/>
    <col min="15618" max="15618" width="53.28515625" customWidth="1"/>
    <col min="15619" max="15619" width="20" customWidth="1"/>
    <col min="15620" max="15620" width="18.5703125" customWidth="1"/>
    <col min="15621" max="15621" width="23.140625" customWidth="1"/>
    <col min="15622" max="15622" width="46.85546875" customWidth="1"/>
    <col min="15623" max="15623" width="46.28515625" customWidth="1"/>
    <col min="15624" max="15624" width="19.5703125" customWidth="1"/>
    <col min="15625" max="15625" width="14.85546875" customWidth="1"/>
    <col min="15626" max="15626" width="13" customWidth="1"/>
    <col min="15873" max="15873" width="10.28515625" customWidth="1"/>
    <col min="15874" max="15874" width="53.28515625" customWidth="1"/>
    <col min="15875" max="15875" width="20" customWidth="1"/>
    <col min="15876" max="15876" width="18.5703125" customWidth="1"/>
    <col min="15877" max="15877" width="23.140625" customWidth="1"/>
    <col min="15878" max="15878" width="46.85546875" customWidth="1"/>
    <col min="15879" max="15879" width="46.28515625" customWidth="1"/>
    <col min="15880" max="15880" width="19.5703125" customWidth="1"/>
    <col min="15881" max="15881" width="14.85546875" customWidth="1"/>
    <col min="15882" max="15882" width="13" customWidth="1"/>
    <col min="16129" max="16129" width="10.28515625" customWidth="1"/>
    <col min="16130" max="16130" width="53.28515625" customWidth="1"/>
    <col min="16131" max="16131" width="20" customWidth="1"/>
    <col min="16132" max="16132" width="18.5703125" customWidth="1"/>
    <col min="16133" max="16133" width="23.140625" customWidth="1"/>
    <col min="16134" max="16134" width="46.85546875" customWidth="1"/>
    <col min="16135" max="16135" width="46.28515625" customWidth="1"/>
    <col min="16136" max="16136" width="19.5703125" customWidth="1"/>
    <col min="16137" max="16137" width="14.85546875" customWidth="1"/>
    <col min="16138" max="16138" width="13" customWidth="1"/>
  </cols>
  <sheetData>
    <row r="1" spans="1:7" x14ac:dyDescent="0.25">
      <c r="A1" s="176" t="s">
        <v>81</v>
      </c>
      <c r="B1" s="176"/>
      <c r="C1" s="176"/>
      <c r="D1" s="176"/>
      <c r="E1" s="176"/>
      <c r="F1" s="176"/>
      <c r="G1" s="176"/>
    </row>
    <row r="2" spans="1:7" x14ac:dyDescent="0.25">
      <c r="A2" s="177" t="s">
        <v>82</v>
      </c>
      <c r="B2" s="177"/>
      <c r="C2" s="177"/>
      <c r="D2" s="177"/>
      <c r="E2" s="177"/>
      <c r="F2" s="177"/>
      <c r="G2" s="177"/>
    </row>
    <row r="3" spans="1:7" x14ac:dyDescent="0.25">
      <c r="A3" s="16"/>
      <c r="B3" s="16"/>
      <c r="C3" s="16"/>
      <c r="D3" s="16"/>
      <c r="E3" s="16"/>
      <c r="F3" s="16"/>
      <c r="G3" s="16"/>
    </row>
    <row r="4" spans="1:7" ht="31.5" x14ac:dyDescent="0.25">
      <c r="A4" s="32" t="s">
        <v>83</v>
      </c>
      <c r="B4" s="32" t="s">
        <v>84</v>
      </c>
      <c r="C4" s="32" t="s">
        <v>72</v>
      </c>
      <c r="D4" s="32" t="s">
        <v>85</v>
      </c>
      <c r="E4" s="32" t="s">
        <v>86</v>
      </c>
      <c r="F4" s="32" t="s">
        <v>87</v>
      </c>
      <c r="G4" s="32" t="s">
        <v>88</v>
      </c>
    </row>
    <row r="5" spans="1:7" s="19" customFormat="1" ht="12.75" x14ac:dyDescent="0.2">
      <c r="A5" s="18">
        <v>1</v>
      </c>
      <c r="B5" s="18">
        <v>2</v>
      </c>
      <c r="C5" s="18">
        <v>3</v>
      </c>
      <c r="D5" s="18">
        <v>4</v>
      </c>
      <c r="E5" s="18">
        <v>5</v>
      </c>
      <c r="F5" s="18">
        <v>6</v>
      </c>
      <c r="G5" s="18">
        <v>7</v>
      </c>
    </row>
    <row r="6" spans="1:7" s="27" customFormat="1" x14ac:dyDescent="0.25">
      <c r="A6" s="20"/>
      <c r="B6" s="21"/>
      <c r="C6" s="22"/>
      <c r="D6" s="22"/>
      <c r="E6" s="22"/>
      <c r="F6" s="22"/>
      <c r="G6" s="26"/>
    </row>
    <row r="7" spans="1:7" s="27" customFormat="1" x14ac:dyDescent="0.25">
      <c r="A7" s="20"/>
      <c r="B7" s="21"/>
      <c r="C7" s="22"/>
      <c r="D7" s="22"/>
      <c r="E7" s="22"/>
      <c r="F7" s="22"/>
      <c r="G7" s="26"/>
    </row>
    <row r="8" spans="1:7" s="27" customFormat="1" x14ac:dyDescent="0.25">
      <c r="A8" s="30"/>
      <c r="B8" s="31"/>
      <c r="C8" s="24"/>
      <c r="D8" s="24"/>
      <c r="E8" s="24"/>
      <c r="F8" s="24"/>
      <c r="G8" s="26"/>
    </row>
    <row r="9" spans="1:7" x14ac:dyDescent="0.25">
      <c r="G9" s="29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D22" sqref="D22"/>
    </sheetView>
  </sheetViews>
  <sheetFormatPr defaultRowHeight="15.75" x14ac:dyDescent="0.25"/>
  <cols>
    <col min="1" max="1" width="10.28515625" style="28" customWidth="1"/>
    <col min="2" max="2" width="68.5703125" style="28" customWidth="1"/>
    <col min="3" max="3" width="30.42578125" style="28" customWidth="1"/>
    <col min="4" max="4" width="62" style="28" customWidth="1"/>
    <col min="5" max="5" width="19.5703125" customWidth="1"/>
    <col min="6" max="6" width="14.85546875" customWidth="1"/>
    <col min="7" max="7" width="13" customWidth="1"/>
    <col min="257" max="257" width="10.28515625" customWidth="1"/>
    <col min="258" max="258" width="68.5703125" customWidth="1"/>
    <col min="259" max="259" width="30.42578125" customWidth="1"/>
    <col min="260" max="260" width="62" customWidth="1"/>
    <col min="261" max="261" width="19.5703125" customWidth="1"/>
    <col min="262" max="262" width="14.85546875" customWidth="1"/>
    <col min="263" max="263" width="13" customWidth="1"/>
    <col min="513" max="513" width="10.28515625" customWidth="1"/>
    <col min="514" max="514" width="68.5703125" customWidth="1"/>
    <col min="515" max="515" width="30.42578125" customWidth="1"/>
    <col min="516" max="516" width="62" customWidth="1"/>
    <col min="517" max="517" width="19.5703125" customWidth="1"/>
    <col min="518" max="518" width="14.85546875" customWidth="1"/>
    <col min="519" max="519" width="13" customWidth="1"/>
    <col min="769" max="769" width="10.28515625" customWidth="1"/>
    <col min="770" max="770" width="68.5703125" customWidth="1"/>
    <col min="771" max="771" width="30.42578125" customWidth="1"/>
    <col min="772" max="772" width="62" customWidth="1"/>
    <col min="773" max="773" width="19.5703125" customWidth="1"/>
    <col min="774" max="774" width="14.85546875" customWidth="1"/>
    <col min="775" max="775" width="13" customWidth="1"/>
    <col min="1025" max="1025" width="10.28515625" customWidth="1"/>
    <col min="1026" max="1026" width="68.5703125" customWidth="1"/>
    <col min="1027" max="1027" width="30.42578125" customWidth="1"/>
    <col min="1028" max="1028" width="62" customWidth="1"/>
    <col min="1029" max="1029" width="19.5703125" customWidth="1"/>
    <col min="1030" max="1030" width="14.85546875" customWidth="1"/>
    <col min="1031" max="1031" width="13" customWidth="1"/>
    <col min="1281" max="1281" width="10.28515625" customWidth="1"/>
    <col min="1282" max="1282" width="68.5703125" customWidth="1"/>
    <col min="1283" max="1283" width="30.42578125" customWidth="1"/>
    <col min="1284" max="1284" width="62" customWidth="1"/>
    <col min="1285" max="1285" width="19.5703125" customWidth="1"/>
    <col min="1286" max="1286" width="14.85546875" customWidth="1"/>
    <col min="1287" max="1287" width="13" customWidth="1"/>
    <col min="1537" max="1537" width="10.28515625" customWidth="1"/>
    <col min="1538" max="1538" width="68.5703125" customWidth="1"/>
    <col min="1539" max="1539" width="30.42578125" customWidth="1"/>
    <col min="1540" max="1540" width="62" customWidth="1"/>
    <col min="1541" max="1541" width="19.5703125" customWidth="1"/>
    <col min="1542" max="1542" width="14.85546875" customWidth="1"/>
    <col min="1543" max="1543" width="13" customWidth="1"/>
    <col min="1793" max="1793" width="10.28515625" customWidth="1"/>
    <col min="1794" max="1794" width="68.5703125" customWidth="1"/>
    <col min="1795" max="1795" width="30.42578125" customWidth="1"/>
    <col min="1796" max="1796" width="62" customWidth="1"/>
    <col min="1797" max="1797" width="19.5703125" customWidth="1"/>
    <col min="1798" max="1798" width="14.85546875" customWidth="1"/>
    <col min="1799" max="1799" width="13" customWidth="1"/>
    <col min="2049" max="2049" width="10.28515625" customWidth="1"/>
    <col min="2050" max="2050" width="68.5703125" customWidth="1"/>
    <col min="2051" max="2051" width="30.42578125" customWidth="1"/>
    <col min="2052" max="2052" width="62" customWidth="1"/>
    <col min="2053" max="2053" width="19.5703125" customWidth="1"/>
    <col min="2054" max="2054" width="14.85546875" customWidth="1"/>
    <col min="2055" max="2055" width="13" customWidth="1"/>
    <col min="2305" max="2305" width="10.28515625" customWidth="1"/>
    <col min="2306" max="2306" width="68.5703125" customWidth="1"/>
    <col min="2307" max="2307" width="30.42578125" customWidth="1"/>
    <col min="2308" max="2308" width="62" customWidth="1"/>
    <col min="2309" max="2309" width="19.5703125" customWidth="1"/>
    <col min="2310" max="2310" width="14.85546875" customWidth="1"/>
    <col min="2311" max="2311" width="13" customWidth="1"/>
    <col min="2561" max="2561" width="10.28515625" customWidth="1"/>
    <col min="2562" max="2562" width="68.5703125" customWidth="1"/>
    <col min="2563" max="2563" width="30.42578125" customWidth="1"/>
    <col min="2564" max="2564" width="62" customWidth="1"/>
    <col min="2565" max="2565" width="19.5703125" customWidth="1"/>
    <col min="2566" max="2566" width="14.85546875" customWidth="1"/>
    <col min="2567" max="2567" width="13" customWidth="1"/>
    <col min="2817" max="2817" width="10.28515625" customWidth="1"/>
    <col min="2818" max="2818" width="68.5703125" customWidth="1"/>
    <col min="2819" max="2819" width="30.42578125" customWidth="1"/>
    <col min="2820" max="2820" width="62" customWidth="1"/>
    <col min="2821" max="2821" width="19.5703125" customWidth="1"/>
    <col min="2822" max="2822" width="14.85546875" customWidth="1"/>
    <col min="2823" max="2823" width="13" customWidth="1"/>
    <col min="3073" max="3073" width="10.28515625" customWidth="1"/>
    <col min="3074" max="3074" width="68.5703125" customWidth="1"/>
    <col min="3075" max="3075" width="30.42578125" customWidth="1"/>
    <col min="3076" max="3076" width="62" customWidth="1"/>
    <col min="3077" max="3077" width="19.5703125" customWidth="1"/>
    <col min="3078" max="3078" width="14.85546875" customWidth="1"/>
    <col min="3079" max="3079" width="13" customWidth="1"/>
    <col min="3329" max="3329" width="10.28515625" customWidth="1"/>
    <col min="3330" max="3330" width="68.5703125" customWidth="1"/>
    <col min="3331" max="3331" width="30.42578125" customWidth="1"/>
    <col min="3332" max="3332" width="62" customWidth="1"/>
    <col min="3333" max="3333" width="19.5703125" customWidth="1"/>
    <col min="3334" max="3334" width="14.85546875" customWidth="1"/>
    <col min="3335" max="3335" width="13" customWidth="1"/>
    <col min="3585" max="3585" width="10.28515625" customWidth="1"/>
    <col min="3586" max="3586" width="68.5703125" customWidth="1"/>
    <col min="3587" max="3587" width="30.42578125" customWidth="1"/>
    <col min="3588" max="3588" width="62" customWidth="1"/>
    <col min="3589" max="3589" width="19.5703125" customWidth="1"/>
    <col min="3590" max="3590" width="14.85546875" customWidth="1"/>
    <col min="3591" max="3591" width="13" customWidth="1"/>
    <col min="3841" max="3841" width="10.28515625" customWidth="1"/>
    <col min="3842" max="3842" width="68.5703125" customWidth="1"/>
    <col min="3843" max="3843" width="30.42578125" customWidth="1"/>
    <col min="3844" max="3844" width="62" customWidth="1"/>
    <col min="3845" max="3845" width="19.5703125" customWidth="1"/>
    <col min="3846" max="3846" width="14.85546875" customWidth="1"/>
    <col min="3847" max="3847" width="13" customWidth="1"/>
    <col min="4097" max="4097" width="10.28515625" customWidth="1"/>
    <col min="4098" max="4098" width="68.5703125" customWidth="1"/>
    <col min="4099" max="4099" width="30.42578125" customWidth="1"/>
    <col min="4100" max="4100" width="62" customWidth="1"/>
    <col min="4101" max="4101" width="19.5703125" customWidth="1"/>
    <col min="4102" max="4102" width="14.85546875" customWidth="1"/>
    <col min="4103" max="4103" width="13" customWidth="1"/>
    <col min="4353" max="4353" width="10.28515625" customWidth="1"/>
    <col min="4354" max="4354" width="68.5703125" customWidth="1"/>
    <col min="4355" max="4355" width="30.42578125" customWidth="1"/>
    <col min="4356" max="4356" width="62" customWidth="1"/>
    <col min="4357" max="4357" width="19.5703125" customWidth="1"/>
    <col min="4358" max="4358" width="14.85546875" customWidth="1"/>
    <col min="4359" max="4359" width="13" customWidth="1"/>
    <col min="4609" max="4609" width="10.28515625" customWidth="1"/>
    <col min="4610" max="4610" width="68.5703125" customWidth="1"/>
    <col min="4611" max="4611" width="30.42578125" customWidth="1"/>
    <col min="4612" max="4612" width="62" customWidth="1"/>
    <col min="4613" max="4613" width="19.5703125" customWidth="1"/>
    <col min="4614" max="4614" width="14.85546875" customWidth="1"/>
    <col min="4615" max="4615" width="13" customWidth="1"/>
    <col min="4865" max="4865" width="10.28515625" customWidth="1"/>
    <col min="4866" max="4866" width="68.5703125" customWidth="1"/>
    <col min="4867" max="4867" width="30.42578125" customWidth="1"/>
    <col min="4868" max="4868" width="62" customWidth="1"/>
    <col min="4869" max="4869" width="19.5703125" customWidth="1"/>
    <col min="4870" max="4870" width="14.85546875" customWidth="1"/>
    <col min="4871" max="4871" width="13" customWidth="1"/>
    <col min="5121" max="5121" width="10.28515625" customWidth="1"/>
    <col min="5122" max="5122" width="68.5703125" customWidth="1"/>
    <col min="5123" max="5123" width="30.42578125" customWidth="1"/>
    <col min="5124" max="5124" width="62" customWidth="1"/>
    <col min="5125" max="5125" width="19.5703125" customWidth="1"/>
    <col min="5126" max="5126" width="14.85546875" customWidth="1"/>
    <col min="5127" max="5127" width="13" customWidth="1"/>
    <col min="5377" max="5377" width="10.28515625" customWidth="1"/>
    <col min="5378" max="5378" width="68.5703125" customWidth="1"/>
    <col min="5379" max="5379" width="30.42578125" customWidth="1"/>
    <col min="5380" max="5380" width="62" customWidth="1"/>
    <col min="5381" max="5381" width="19.5703125" customWidth="1"/>
    <col min="5382" max="5382" width="14.85546875" customWidth="1"/>
    <col min="5383" max="5383" width="13" customWidth="1"/>
    <col min="5633" max="5633" width="10.28515625" customWidth="1"/>
    <col min="5634" max="5634" width="68.5703125" customWidth="1"/>
    <col min="5635" max="5635" width="30.42578125" customWidth="1"/>
    <col min="5636" max="5636" width="62" customWidth="1"/>
    <col min="5637" max="5637" width="19.5703125" customWidth="1"/>
    <col min="5638" max="5638" width="14.85546875" customWidth="1"/>
    <col min="5639" max="5639" width="13" customWidth="1"/>
    <col min="5889" max="5889" width="10.28515625" customWidth="1"/>
    <col min="5890" max="5890" width="68.5703125" customWidth="1"/>
    <col min="5891" max="5891" width="30.42578125" customWidth="1"/>
    <col min="5892" max="5892" width="62" customWidth="1"/>
    <col min="5893" max="5893" width="19.5703125" customWidth="1"/>
    <col min="5894" max="5894" width="14.85546875" customWidth="1"/>
    <col min="5895" max="5895" width="13" customWidth="1"/>
    <col min="6145" max="6145" width="10.28515625" customWidth="1"/>
    <col min="6146" max="6146" width="68.5703125" customWidth="1"/>
    <col min="6147" max="6147" width="30.42578125" customWidth="1"/>
    <col min="6148" max="6148" width="62" customWidth="1"/>
    <col min="6149" max="6149" width="19.5703125" customWidth="1"/>
    <col min="6150" max="6150" width="14.85546875" customWidth="1"/>
    <col min="6151" max="6151" width="13" customWidth="1"/>
    <col min="6401" max="6401" width="10.28515625" customWidth="1"/>
    <col min="6402" max="6402" width="68.5703125" customWidth="1"/>
    <col min="6403" max="6403" width="30.42578125" customWidth="1"/>
    <col min="6404" max="6404" width="62" customWidth="1"/>
    <col min="6405" max="6405" width="19.5703125" customWidth="1"/>
    <col min="6406" max="6406" width="14.85546875" customWidth="1"/>
    <col min="6407" max="6407" width="13" customWidth="1"/>
    <col min="6657" max="6657" width="10.28515625" customWidth="1"/>
    <col min="6658" max="6658" width="68.5703125" customWidth="1"/>
    <col min="6659" max="6659" width="30.42578125" customWidth="1"/>
    <col min="6660" max="6660" width="62" customWidth="1"/>
    <col min="6661" max="6661" width="19.5703125" customWidth="1"/>
    <col min="6662" max="6662" width="14.85546875" customWidth="1"/>
    <col min="6663" max="6663" width="13" customWidth="1"/>
    <col min="6913" max="6913" width="10.28515625" customWidth="1"/>
    <col min="6914" max="6914" width="68.5703125" customWidth="1"/>
    <col min="6915" max="6915" width="30.42578125" customWidth="1"/>
    <col min="6916" max="6916" width="62" customWidth="1"/>
    <col min="6917" max="6917" width="19.5703125" customWidth="1"/>
    <col min="6918" max="6918" width="14.85546875" customWidth="1"/>
    <col min="6919" max="6919" width="13" customWidth="1"/>
    <col min="7169" max="7169" width="10.28515625" customWidth="1"/>
    <col min="7170" max="7170" width="68.5703125" customWidth="1"/>
    <col min="7171" max="7171" width="30.42578125" customWidth="1"/>
    <col min="7172" max="7172" width="62" customWidth="1"/>
    <col min="7173" max="7173" width="19.5703125" customWidth="1"/>
    <col min="7174" max="7174" width="14.85546875" customWidth="1"/>
    <col min="7175" max="7175" width="13" customWidth="1"/>
    <col min="7425" max="7425" width="10.28515625" customWidth="1"/>
    <col min="7426" max="7426" width="68.5703125" customWidth="1"/>
    <col min="7427" max="7427" width="30.42578125" customWidth="1"/>
    <col min="7428" max="7428" width="62" customWidth="1"/>
    <col min="7429" max="7429" width="19.5703125" customWidth="1"/>
    <col min="7430" max="7430" width="14.85546875" customWidth="1"/>
    <col min="7431" max="7431" width="13" customWidth="1"/>
    <col min="7681" max="7681" width="10.28515625" customWidth="1"/>
    <col min="7682" max="7682" width="68.5703125" customWidth="1"/>
    <col min="7683" max="7683" width="30.42578125" customWidth="1"/>
    <col min="7684" max="7684" width="62" customWidth="1"/>
    <col min="7685" max="7685" width="19.5703125" customWidth="1"/>
    <col min="7686" max="7686" width="14.85546875" customWidth="1"/>
    <col min="7687" max="7687" width="13" customWidth="1"/>
    <col min="7937" max="7937" width="10.28515625" customWidth="1"/>
    <col min="7938" max="7938" width="68.5703125" customWidth="1"/>
    <col min="7939" max="7939" width="30.42578125" customWidth="1"/>
    <col min="7940" max="7940" width="62" customWidth="1"/>
    <col min="7941" max="7941" width="19.5703125" customWidth="1"/>
    <col min="7942" max="7942" width="14.85546875" customWidth="1"/>
    <col min="7943" max="7943" width="13" customWidth="1"/>
    <col min="8193" max="8193" width="10.28515625" customWidth="1"/>
    <col min="8194" max="8194" width="68.5703125" customWidth="1"/>
    <col min="8195" max="8195" width="30.42578125" customWidth="1"/>
    <col min="8196" max="8196" width="62" customWidth="1"/>
    <col min="8197" max="8197" width="19.5703125" customWidth="1"/>
    <col min="8198" max="8198" width="14.85546875" customWidth="1"/>
    <col min="8199" max="8199" width="13" customWidth="1"/>
    <col min="8449" max="8449" width="10.28515625" customWidth="1"/>
    <col min="8450" max="8450" width="68.5703125" customWidth="1"/>
    <col min="8451" max="8451" width="30.42578125" customWidth="1"/>
    <col min="8452" max="8452" width="62" customWidth="1"/>
    <col min="8453" max="8453" width="19.5703125" customWidth="1"/>
    <col min="8454" max="8454" width="14.85546875" customWidth="1"/>
    <col min="8455" max="8455" width="13" customWidth="1"/>
    <col min="8705" max="8705" width="10.28515625" customWidth="1"/>
    <col min="8706" max="8706" width="68.5703125" customWidth="1"/>
    <col min="8707" max="8707" width="30.42578125" customWidth="1"/>
    <col min="8708" max="8708" width="62" customWidth="1"/>
    <col min="8709" max="8709" width="19.5703125" customWidth="1"/>
    <col min="8710" max="8710" width="14.85546875" customWidth="1"/>
    <col min="8711" max="8711" width="13" customWidth="1"/>
    <col min="8961" max="8961" width="10.28515625" customWidth="1"/>
    <col min="8962" max="8962" width="68.5703125" customWidth="1"/>
    <col min="8963" max="8963" width="30.42578125" customWidth="1"/>
    <col min="8964" max="8964" width="62" customWidth="1"/>
    <col min="8965" max="8965" width="19.5703125" customWidth="1"/>
    <col min="8966" max="8966" width="14.85546875" customWidth="1"/>
    <col min="8967" max="8967" width="13" customWidth="1"/>
    <col min="9217" max="9217" width="10.28515625" customWidth="1"/>
    <col min="9218" max="9218" width="68.5703125" customWidth="1"/>
    <col min="9219" max="9219" width="30.42578125" customWidth="1"/>
    <col min="9220" max="9220" width="62" customWidth="1"/>
    <col min="9221" max="9221" width="19.5703125" customWidth="1"/>
    <col min="9222" max="9222" width="14.85546875" customWidth="1"/>
    <col min="9223" max="9223" width="13" customWidth="1"/>
    <col min="9473" max="9473" width="10.28515625" customWidth="1"/>
    <col min="9474" max="9474" width="68.5703125" customWidth="1"/>
    <col min="9475" max="9475" width="30.42578125" customWidth="1"/>
    <col min="9476" max="9476" width="62" customWidth="1"/>
    <col min="9477" max="9477" width="19.5703125" customWidth="1"/>
    <col min="9478" max="9478" width="14.85546875" customWidth="1"/>
    <col min="9479" max="9479" width="13" customWidth="1"/>
    <col min="9729" max="9729" width="10.28515625" customWidth="1"/>
    <col min="9730" max="9730" width="68.5703125" customWidth="1"/>
    <col min="9731" max="9731" width="30.42578125" customWidth="1"/>
    <col min="9732" max="9732" width="62" customWidth="1"/>
    <col min="9733" max="9733" width="19.5703125" customWidth="1"/>
    <col min="9734" max="9734" width="14.85546875" customWidth="1"/>
    <col min="9735" max="9735" width="13" customWidth="1"/>
    <col min="9985" max="9985" width="10.28515625" customWidth="1"/>
    <col min="9986" max="9986" width="68.5703125" customWidth="1"/>
    <col min="9987" max="9987" width="30.42578125" customWidth="1"/>
    <col min="9988" max="9988" width="62" customWidth="1"/>
    <col min="9989" max="9989" width="19.5703125" customWidth="1"/>
    <col min="9990" max="9990" width="14.85546875" customWidth="1"/>
    <col min="9991" max="9991" width="13" customWidth="1"/>
    <col min="10241" max="10241" width="10.28515625" customWidth="1"/>
    <col min="10242" max="10242" width="68.5703125" customWidth="1"/>
    <col min="10243" max="10243" width="30.42578125" customWidth="1"/>
    <col min="10244" max="10244" width="62" customWidth="1"/>
    <col min="10245" max="10245" width="19.5703125" customWidth="1"/>
    <col min="10246" max="10246" width="14.85546875" customWidth="1"/>
    <col min="10247" max="10247" width="13" customWidth="1"/>
    <col min="10497" max="10497" width="10.28515625" customWidth="1"/>
    <col min="10498" max="10498" width="68.5703125" customWidth="1"/>
    <col min="10499" max="10499" width="30.42578125" customWidth="1"/>
    <col min="10500" max="10500" width="62" customWidth="1"/>
    <col min="10501" max="10501" width="19.5703125" customWidth="1"/>
    <col min="10502" max="10502" width="14.85546875" customWidth="1"/>
    <col min="10503" max="10503" width="13" customWidth="1"/>
    <col min="10753" max="10753" width="10.28515625" customWidth="1"/>
    <col min="10754" max="10754" width="68.5703125" customWidth="1"/>
    <col min="10755" max="10755" width="30.42578125" customWidth="1"/>
    <col min="10756" max="10756" width="62" customWidth="1"/>
    <col min="10757" max="10757" width="19.5703125" customWidth="1"/>
    <col min="10758" max="10758" width="14.85546875" customWidth="1"/>
    <col min="10759" max="10759" width="13" customWidth="1"/>
    <col min="11009" max="11009" width="10.28515625" customWidth="1"/>
    <col min="11010" max="11010" width="68.5703125" customWidth="1"/>
    <col min="11011" max="11011" width="30.42578125" customWidth="1"/>
    <col min="11012" max="11012" width="62" customWidth="1"/>
    <col min="11013" max="11013" width="19.5703125" customWidth="1"/>
    <col min="11014" max="11014" width="14.85546875" customWidth="1"/>
    <col min="11015" max="11015" width="13" customWidth="1"/>
    <col min="11265" max="11265" width="10.28515625" customWidth="1"/>
    <col min="11266" max="11266" width="68.5703125" customWidth="1"/>
    <col min="11267" max="11267" width="30.42578125" customWidth="1"/>
    <col min="11268" max="11268" width="62" customWidth="1"/>
    <col min="11269" max="11269" width="19.5703125" customWidth="1"/>
    <col min="11270" max="11270" width="14.85546875" customWidth="1"/>
    <col min="11271" max="11271" width="13" customWidth="1"/>
    <col min="11521" max="11521" width="10.28515625" customWidth="1"/>
    <col min="11522" max="11522" width="68.5703125" customWidth="1"/>
    <col min="11523" max="11523" width="30.42578125" customWidth="1"/>
    <col min="11524" max="11524" width="62" customWidth="1"/>
    <col min="11525" max="11525" width="19.5703125" customWidth="1"/>
    <col min="11526" max="11526" width="14.85546875" customWidth="1"/>
    <col min="11527" max="11527" width="13" customWidth="1"/>
    <col min="11777" max="11777" width="10.28515625" customWidth="1"/>
    <col min="11778" max="11778" width="68.5703125" customWidth="1"/>
    <col min="11779" max="11779" width="30.42578125" customWidth="1"/>
    <col min="11780" max="11780" width="62" customWidth="1"/>
    <col min="11781" max="11781" width="19.5703125" customWidth="1"/>
    <col min="11782" max="11782" width="14.85546875" customWidth="1"/>
    <col min="11783" max="11783" width="13" customWidth="1"/>
    <col min="12033" max="12033" width="10.28515625" customWidth="1"/>
    <col min="12034" max="12034" width="68.5703125" customWidth="1"/>
    <col min="12035" max="12035" width="30.42578125" customWidth="1"/>
    <col min="12036" max="12036" width="62" customWidth="1"/>
    <col min="12037" max="12037" width="19.5703125" customWidth="1"/>
    <col min="12038" max="12038" width="14.85546875" customWidth="1"/>
    <col min="12039" max="12039" width="13" customWidth="1"/>
    <col min="12289" max="12289" width="10.28515625" customWidth="1"/>
    <col min="12290" max="12290" width="68.5703125" customWidth="1"/>
    <col min="12291" max="12291" width="30.42578125" customWidth="1"/>
    <col min="12292" max="12292" width="62" customWidth="1"/>
    <col min="12293" max="12293" width="19.5703125" customWidth="1"/>
    <col min="12294" max="12294" width="14.85546875" customWidth="1"/>
    <col min="12295" max="12295" width="13" customWidth="1"/>
    <col min="12545" max="12545" width="10.28515625" customWidth="1"/>
    <col min="12546" max="12546" width="68.5703125" customWidth="1"/>
    <col min="12547" max="12547" width="30.42578125" customWidth="1"/>
    <col min="12548" max="12548" width="62" customWidth="1"/>
    <col min="12549" max="12549" width="19.5703125" customWidth="1"/>
    <col min="12550" max="12550" width="14.85546875" customWidth="1"/>
    <col min="12551" max="12551" width="13" customWidth="1"/>
    <col min="12801" max="12801" width="10.28515625" customWidth="1"/>
    <col min="12802" max="12802" width="68.5703125" customWidth="1"/>
    <col min="12803" max="12803" width="30.42578125" customWidth="1"/>
    <col min="12804" max="12804" width="62" customWidth="1"/>
    <col min="12805" max="12805" width="19.5703125" customWidth="1"/>
    <col min="12806" max="12806" width="14.85546875" customWidth="1"/>
    <col min="12807" max="12807" width="13" customWidth="1"/>
    <col min="13057" max="13057" width="10.28515625" customWidth="1"/>
    <col min="13058" max="13058" width="68.5703125" customWidth="1"/>
    <col min="13059" max="13059" width="30.42578125" customWidth="1"/>
    <col min="13060" max="13060" width="62" customWidth="1"/>
    <col min="13061" max="13061" width="19.5703125" customWidth="1"/>
    <col min="13062" max="13062" width="14.85546875" customWidth="1"/>
    <col min="13063" max="13063" width="13" customWidth="1"/>
    <col min="13313" max="13313" width="10.28515625" customWidth="1"/>
    <col min="13314" max="13314" width="68.5703125" customWidth="1"/>
    <col min="13315" max="13315" width="30.42578125" customWidth="1"/>
    <col min="13316" max="13316" width="62" customWidth="1"/>
    <col min="13317" max="13317" width="19.5703125" customWidth="1"/>
    <col min="13318" max="13318" width="14.85546875" customWidth="1"/>
    <col min="13319" max="13319" width="13" customWidth="1"/>
    <col min="13569" max="13569" width="10.28515625" customWidth="1"/>
    <col min="13570" max="13570" width="68.5703125" customWidth="1"/>
    <col min="13571" max="13571" width="30.42578125" customWidth="1"/>
    <col min="13572" max="13572" width="62" customWidth="1"/>
    <col min="13573" max="13573" width="19.5703125" customWidth="1"/>
    <col min="13574" max="13574" width="14.85546875" customWidth="1"/>
    <col min="13575" max="13575" width="13" customWidth="1"/>
    <col min="13825" max="13825" width="10.28515625" customWidth="1"/>
    <col min="13826" max="13826" width="68.5703125" customWidth="1"/>
    <col min="13827" max="13827" width="30.42578125" customWidth="1"/>
    <col min="13828" max="13828" width="62" customWidth="1"/>
    <col min="13829" max="13829" width="19.5703125" customWidth="1"/>
    <col min="13830" max="13830" width="14.85546875" customWidth="1"/>
    <col min="13831" max="13831" width="13" customWidth="1"/>
    <col min="14081" max="14081" width="10.28515625" customWidth="1"/>
    <col min="14082" max="14082" width="68.5703125" customWidth="1"/>
    <col min="14083" max="14083" width="30.42578125" customWidth="1"/>
    <col min="14084" max="14084" width="62" customWidth="1"/>
    <col min="14085" max="14085" width="19.5703125" customWidth="1"/>
    <col min="14086" max="14086" width="14.85546875" customWidth="1"/>
    <col min="14087" max="14087" width="13" customWidth="1"/>
    <col min="14337" max="14337" width="10.28515625" customWidth="1"/>
    <col min="14338" max="14338" width="68.5703125" customWidth="1"/>
    <col min="14339" max="14339" width="30.42578125" customWidth="1"/>
    <col min="14340" max="14340" width="62" customWidth="1"/>
    <col min="14341" max="14341" width="19.5703125" customWidth="1"/>
    <col min="14342" max="14342" width="14.85546875" customWidth="1"/>
    <col min="14343" max="14343" width="13" customWidth="1"/>
    <col min="14593" max="14593" width="10.28515625" customWidth="1"/>
    <col min="14594" max="14594" width="68.5703125" customWidth="1"/>
    <col min="14595" max="14595" width="30.42578125" customWidth="1"/>
    <col min="14596" max="14596" width="62" customWidth="1"/>
    <col min="14597" max="14597" width="19.5703125" customWidth="1"/>
    <col min="14598" max="14598" width="14.85546875" customWidth="1"/>
    <col min="14599" max="14599" width="13" customWidth="1"/>
    <col min="14849" max="14849" width="10.28515625" customWidth="1"/>
    <col min="14850" max="14850" width="68.5703125" customWidth="1"/>
    <col min="14851" max="14851" width="30.42578125" customWidth="1"/>
    <col min="14852" max="14852" width="62" customWidth="1"/>
    <col min="14853" max="14853" width="19.5703125" customWidth="1"/>
    <col min="14854" max="14854" width="14.85546875" customWidth="1"/>
    <col min="14855" max="14855" width="13" customWidth="1"/>
    <col min="15105" max="15105" width="10.28515625" customWidth="1"/>
    <col min="15106" max="15106" width="68.5703125" customWidth="1"/>
    <col min="15107" max="15107" width="30.42578125" customWidth="1"/>
    <col min="15108" max="15108" width="62" customWidth="1"/>
    <col min="15109" max="15109" width="19.5703125" customWidth="1"/>
    <col min="15110" max="15110" width="14.85546875" customWidth="1"/>
    <col min="15111" max="15111" width="13" customWidth="1"/>
    <col min="15361" max="15361" width="10.28515625" customWidth="1"/>
    <col min="15362" max="15362" width="68.5703125" customWidth="1"/>
    <col min="15363" max="15363" width="30.42578125" customWidth="1"/>
    <col min="15364" max="15364" width="62" customWidth="1"/>
    <col min="15365" max="15365" width="19.5703125" customWidth="1"/>
    <col min="15366" max="15366" width="14.85546875" customWidth="1"/>
    <col min="15367" max="15367" width="13" customWidth="1"/>
    <col min="15617" max="15617" width="10.28515625" customWidth="1"/>
    <col min="15618" max="15618" width="68.5703125" customWidth="1"/>
    <col min="15619" max="15619" width="30.42578125" customWidth="1"/>
    <col min="15620" max="15620" width="62" customWidth="1"/>
    <col min="15621" max="15621" width="19.5703125" customWidth="1"/>
    <col min="15622" max="15622" width="14.85546875" customWidth="1"/>
    <col min="15623" max="15623" width="13" customWidth="1"/>
    <col min="15873" max="15873" width="10.28515625" customWidth="1"/>
    <col min="15874" max="15874" width="68.5703125" customWidth="1"/>
    <col min="15875" max="15875" width="30.42578125" customWidth="1"/>
    <col min="15876" max="15876" width="62" customWidth="1"/>
    <col min="15877" max="15877" width="19.5703125" customWidth="1"/>
    <col min="15878" max="15878" width="14.85546875" customWidth="1"/>
    <col min="15879" max="15879" width="13" customWidth="1"/>
    <col min="16129" max="16129" width="10.28515625" customWidth="1"/>
    <col min="16130" max="16130" width="68.5703125" customWidth="1"/>
    <col min="16131" max="16131" width="30.42578125" customWidth="1"/>
    <col min="16132" max="16132" width="62" customWidth="1"/>
    <col min="16133" max="16133" width="19.5703125" customWidth="1"/>
    <col min="16134" max="16134" width="14.85546875" customWidth="1"/>
    <col min="16135" max="16135" width="13" customWidth="1"/>
  </cols>
  <sheetData>
    <row r="1" spans="1:4" x14ac:dyDescent="0.25">
      <c r="A1" s="176" t="s">
        <v>89</v>
      </c>
      <c r="B1" s="176"/>
      <c r="C1" s="176"/>
      <c r="D1" s="176"/>
    </row>
    <row r="2" spans="1:4" x14ac:dyDescent="0.25">
      <c r="A2" s="177" t="s">
        <v>90</v>
      </c>
      <c r="B2" s="177"/>
      <c r="C2" s="177"/>
      <c r="D2" s="177"/>
    </row>
    <row r="3" spans="1:4" x14ac:dyDescent="0.25">
      <c r="A3" s="177" t="s">
        <v>91</v>
      </c>
      <c r="B3" s="177"/>
      <c r="C3" s="177"/>
      <c r="D3" s="177"/>
    </row>
    <row r="4" spans="1:4" x14ac:dyDescent="0.25">
      <c r="A4" s="177" t="s">
        <v>92</v>
      </c>
      <c r="B4" s="177"/>
      <c r="C4" s="177"/>
      <c r="D4" s="177"/>
    </row>
    <row r="5" spans="1:4" x14ac:dyDescent="0.25">
      <c r="A5" s="16"/>
      <c r="B5" s="16"/>
      <c r="C5" s="16"/>
      <c r="D5" s="16"/>
    </row>
    <row r="6" spans="1:4" ht="47.25" x14ac:dyDescent="0.25">
      <c r="A6" s="32" t="s">
        <v>83</v>
      </c>
      <c r="B6" s="32" t="s">
        <v>93</v>
      </c>
      <c r="C6" s="32" t="s">
        <v>94</v>
      </c>
      <c r="D6" s="32" t="s">
        <v>95</v>
      </c>
    </row>
    <row r="7" spans="1:4" s="19" customFormat="1" ht="12.75" x14ac:dyDescent="0.2">
      <c r="A7" s="18">
        <v>1</v>
      </c>
      <c r="B7" s="18">
        <v>2</v>
      </c>
      <c r="C7" s="18">
        <v>3</v>
      </c>
      <c r="D7" s="18">
        <v>4</v>
      </c>
    </row>
    <row r="8" spans="1:4" s="27" customFormat="1" x14ac:dyDescent="0.25">
      <c r="A8" s="20"/>
      <c r="B8" s="21"/>
      <c r="C8" s="22"/>
      <c r="D8" s="22"/>
    </row>
    <row r="9" spans="1:4" s="27" customFormat="1" x14ac:dyDescent="0.25">
      <c r="A9" s="20"/>
      <c r="B9" s="21"/>
      <c r="C9" s="22"/>
      <c r="D9" s="22"/>
    </row>
    <row r="10" spans="1:4" s="27" customFormat="1" x14ac:dyDescent="0.25">
      <c r="A10" s="30"/>
      <c r="B10" s="31"/>
      <c r="C10" s="24"/>
      <c r="D10" s="24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workbookViewId="0">
      <selection activeCell="G13" sqref="G13"/>
    </sheetView>
  </sheetViews>
  <sheetFormatPr defaultRowHeight="15.75" x14ac:dyDescent="0.25"/>
  <cols>
    <col min="1" max="1" width="8.28515625" style="28" customWidth="1"/>
    <col min="2" max="2" width="33.85546875" style="28" customWidth="1"/>
    <col min="3" max="3" width="22.7109375" style="28" customWidth="1"/>
    <col min="4" max="4" width="18.5703125" style="28" customWidth="1"/>
    <col min="5" max="5" width="23.140625" style="28" customWidth="1"/>
    <col min="6" max="6" width="11" style="28" customWidth="1"/>
    <col min="7" max="7" width="11.28515625" style="28" customWidth="1"/>
    <col min="8" max="9" width="12" style="28" customWidth="1"/>
    <col min="10" max="10" width="20" style="28" customWidth="1"/>
    <col min="11" max="11" width="19.5703125" customWidth="1"/>
    <col min="12" max="12" width="14.85546875" customWidth="1"/>
    <col min="13" max="13" width="13" customWidth="1"/>
    <col min="257" max="257" width="8.28515625" customWidth="1"/>
    <col min="258" max="258" width="33.85546875" customWidth="1"/>
    <col min="259" max="259" width="22.7109375" customWidth="1"/>
    <col min="260" max="260" width="18.5703125" customWidth="1"/>
    <col min="261" max="261" width="23.140625" customWidth="1"/>
    <col min="262" max="262" width="11" customWidth="1"/>
    <col min="263" max="263" width="11.28515625" customWidth="1"/>
    <col min="264" max="265" width="12" customWidth="1"/>
    <col min="266" max="266" width="20" customWidth="1"/>
    <col min="267" max="267" width="19.5703125" customWidth="1"/>
    <col min="268" max="268" width="14.85546875" customWidth="1"/>
    <col min="269" max="269" width="13" customWidth="1"/>
    <col min="513" max="513" width="8.28515625" customWidth="1"/>
    <col min="514" max="514" width="33.85546875" customWidth="1"/>
    <col min="515" max="515" width="22.7109375" customWidth="1"/>
    <col min="516" max="516" width="18.5703125" customWidth="1"/>
    <col min="517" max="517" width="23.140625" customWidth="1"/>
    <col min="518" max="518" width="11" customWidth="1"/>
    <col min="519" max="519" width="11.28515625" customWidth="1"/>
    <col min="520" max="521" width="12" customWidth="1"/>
    <col min="522" max="522" width="20" customWidth="1"/>
    <col min="523" max="523" width="19.5703125" customWidth="1"/>
    <col min="524" max="524" width="14.85546875" customWidth="1"/>
    <col min="525" max="525" width="13" customWidth="1"/>
    <col min="769" max="769" width="8.28515625" customWidth="1"/>
    <col min="770" max="770" width="33.85546875" customWidth="1"/>
    <col min="771" max="771" width="22.7109375" customWidth="1"/>
    <col min="772" max="772" width="18.5703125" customWidth="1"/>
    <col min="773" max="773" width="23.140625" customWidth="1"/>
    <col min="774" max="774" width="11" customWidth="1"/>
    <col min="775" max="775" width="11.28515625" customWidth="1"/>
    <col min="776" max="777" width="12" customWidth="1"/>
    <col min="778" max="778" width="20" customWidth="1"/>
    <col min="779" max="779" width="19.5703125" customWidth="1"/>
    <col min="780" max="780" width="14.85546875" customWidth="1"/>
    <col min="781" max="781" width="13" customWidth="1"/>
    <col min="1025" max="1025" width="8.28515625" customWidth="1"/>
    <col min="1026" max="1026" width="33.85546875" customWidth="1"/>
    <col min="1027" max="1027" width="22.7109375" customWidth="1"/>
    <col min="1028" max="1028" width="18.5703125" customWidth="1"/>
    <col min="1029" max="1029" width="23.140625" customWidth="1"/>
    <col min="1030" max="1030" width="11" customWidth="1"/>
    <col min="1031" max="1031" width="11.28515625" customWidth="1"/>
    <col min="1032" max="1033" width="12" customWidth="1"/>
    <col min="1034" max="1034" width="20" customWidth="1"/>
    <col min="1035" max="1035" width="19.5703125" customWidth="1"/>
    <col min="1036" max="1036" width="14.85546875" customWidth="1"/>
    <col min="1037" max="1037" width="13" customWidth="1"/>
    <col min="1281" max="1281" width="8.28515625" customWidth="1"/>
    <col min="1282" max="1282" width="33.85546875" customWidth="1"/>
    <col min="1283" max="1283" width="22.7109375" customWidth="1"/>
    <col min="1284" max="1284" width="18.5703125" customWidth="1"/>
    <col min="1285" max="1285" width="23.140625" customWidth="1"/>
    <col min="1286" max="1286" width="11" customWidth="1"/>
    <col min="1287" max="1287" width="11.28515625" customWidth="1"/>
    <col min="1288" max="1289" width="12" customWidth="1"/>
    <col min="1290" max="1290" width="20" customWidth="1"/>
    <col min="1291" max="1291" width="19.5703125" customWidth="1"/>
    <col min="1292" max="1292" width="14.85546875" customWidth="1"/>
    <col min="1293" max="1293" width="13" customWidth="1"/>
    <col min="1537" max="1537" width="8.28515625" customWidth="1"/>
    <col min="1538" max="1538" width="33.85546875" customWidth="1"/>
    <col min="1539" max="1539" width="22.7109375" customWidth="1"/>
    <col min="1540" max="1540" width="18.5703125" customWidth="1"/>
    <col min="1541" max="1541" width="23.140625" customWidth="1"/>
    <col min="1542" max="1542" width="11" customWidth="1"/>
    <col min="1543" max="1543" width="11.28515625" customWidth="1"/>
    <col min="1544" max="1545" width="12" customWidth="1"/>
    <col min="1546" max="1546" width="20" customWidth="1"/>
    <col min="1547" max="1547" width="19.5703125" customWidth="1"/>
    <col min="1548" max="1548" width="14.85546875" customWidth="1"/>
    <col min="1549" max="1549" width="13" customWidth="1"/>
    <col min="1793" max="1793" width="8.28515625" customWidth="1"/>
    <col min="1794" max="1794" width="33.85546875" customWidth="1"/>
    <col min="1795" max="1795" width="22.7109375" customWidth="1"/>
    <col min="1796" max="1796" width="18.5703125" customWidth="1"/>
    <col min="1797" max="1797" width="23.140625" customWidth="1"/>
    <col min="1798" max="1798" width="11" customWidth="1"/>
    <col min="1799" max="1799" width="11.28515625" customWidth="1"/>
    <col min="1800" max="1801" width="12" customWidth="1"/>
    <col min="1802" max="1802" width="20" customWidth="1"/>
    <col min="1803" max="1803" width="19.5703125" customWidth="1"/>
    <col min="1804" max="1804" width="14.85546875" customWidth="1"/>
    <col min="1805" max="1805" width="13" customWidth="1"/>
    <col min="2049" max="2049" width="8.28515625" customWidth="1"/>
    <col min="2050" max="2050" width="33.85546875" customWidth="1"/>
    <col min="2051" max="2051" width="22.7109375" customWidth="1"/>
    <col min="2052" max="2052" width="18.5703125" customWidth="1"/>
    <col min="2053" max="2053" width="23.140625" customWidth="1"/>
    <col min="2054" max="2054" width="11" customWidth="1"/>
    <col min="2055" max="2055" width="11.28515625" customWidth="1"/>
    <col min="2056" max="2057" width="12" customWidth="1"/>
    <col min="2058" max="2058" width="20" customWidth="1"/>
    <col min="2059" max="2059" width="19.5703125" customWidth="1"/>
    <col min="2060" max="2060" width="14.85546875" customWidth="1"/>
    <col min="2061" max="2061" width="13" customWidth="1"/>
    <col min="2305" max="2305" width="8.28515625" customWidth="1"/>
    <col min="2306" max="2306" width="33.85546875" customWidth="1"/>
    <col min="2307" max="2307" width="22.7109375" customWidth="1"/>
    <col min="2308" max="2308" width="18.5703125" customWidth="1"/>
    <col min="2309" max="2309" width="23.140625" customWidth="1"/>
    <col min="2310" max="2310" width="11" customWidth="1"/>
    <col min="2311" max="2311" width="11.28515625" customWidth="1"/>
    <col min="2312" max="2313" width="12" customWidth="1"/>
    <col min="2314" max="2314" width="20" customWidth="1"/>
    <col min="2315" max="2315" width="19.5703125" customWidth="1"/>
    <col min="2316" max="2316" width="14.85546875" customWidth="1"/>
    <col min="2317" max="2317" width="13" customWidth="1"/>
    <col min="2561" max="2561" width="8.28515625" customWidth="1"/>
    <col min="2562" max="2562" width="33.85546875" customWidth="1"/>
    <col min="2563" max="2563" width="22.7109375" customWidth="1"/>
    <col min="2564" max="2564" width="18.5703125" customWidth="1"/>
    <col min="2565" max="2565" width="23.140625" customWidth="1"/>
    <col min="2566" max="2566" width="11" customWidth="1"/>
    <col min="2567" max="2567" width="11.28515625" customWidth="1"/>
    <col min="2568" max="2569" width="12" customWidth="1"/>
    <col min="2570" max="2570" width="20" customWidth="1"/>
    <col min="2571" max="2571" width="19.5703125" customWidth="1"/>
    <col min="2572" max="2572" width="14.85546875" customWidth="1"/>
    <col min="2573" max="2573" width="13" customWidth="1"/>
    <col min="2817" max="2817" width="8.28515625" customWidth="1"/>
    <col min="2818" max="2818" width="33.85546875" customWidth="1"/>
    <col min="2819" max="2819" width="22.7109375" customWidth="1"/>
    <col min="2820" max="2820" width="18.5703125" customWidth="1"/>
    <col min="2821" max="2821" width="23.140625" customWidth="1"/>
    <col min="2822" max="2822" width="11" customWidth="1"/>
    <col min="2823" max="2823" width="11.28515625" customWidth="1"/>
    <col min="2824" max="2825" width="12" customWidth="1"/>
    <col min="2826" max="2826" width="20" customWidth="1"/>
    <col min="2827" max="2827" width="19.5703125" customWidth="1"/>
    <col min="2828" max="2828" width="14.85546875" customWidth="1"/>
    <col min="2829" max="2829" width="13" customWidth="1"/>
    <col min="3073" max="3073" width="8.28515625" customWidth="1"/>
    <col min="3074" max="3074" width="33.85546875" customWidth="1"/>
    <col min="3075" max="3075" width="22.7109375" customWidth="1"/>
    <col min="3076" max="3076" width="18.5703125" customWidth="1"/>
    <col min="3077" max="3077" width="23.140625" customWidth="1"/>
    <col min="3078" max="3078" width="11" customWidth="1"/>
    <col min="3079" max="3079" width="11.28515625" customWidth="1"/>
    <col min="3080" max="3081" width="12" customWidth="1"/>
    <col min="3082" max="3082" width="20" customWidth="1"/>
    <col min="3083" max="3083" width="19.5703125" customWidth="1"/>
    <col min="3084" max="3084" width="14.85546875" customWidth="1"/>
    <col min="3085" max="3085" width="13" customWidth="1"/>
    <col min="3329" max="3329" width="8.28515625" customWidth="1"/>
    <col min="3330" max="3330" width="33.85546875" customWidth="1"/>
    <col min="3331" max="3331" width="22.7109375" customWidth="1"/>
    <col min="3332" max="3332" width="18.5703125" customWidth="1"/>
    <col min="3333" max="3333" width="23.140625" customWidth="1"/>
    <col min="3334" max="3334" width="11" customWidth="1"/>
    <col min="3335" max="3335" width="11.28515625" customWidth="1"/>
    <col min="3336" max="3337" width="12" customWidth="1"/>
    <col min="3338" max="3338" width="20" customWidth="1"/>
    <col min="3339" max="3339" width="19.5703125" customWidth="1"/>
    <col min="3340" max="3340" width="14.85546875" customWidth="1"/>
    <col min="3341" max="3341" width="13" customWidth="1"/>
    <col min="3585" max="3585" width="8.28515625" customWidth="1"/>
    <col min="3586" max="3586" width="33.85546875" customWidth="1"/>
    <col min="3587" max="3587" width="22.7109375" customWidth="1"/>
    <col min="3588" max="3588" width="18.5703125" customWidth="1"/>
    <col min="3589" max="3589" width="23.140625" customWidth="1"/>
    <col min="3590" max="3590" width="11" customWidth="1"/>
    <col min="3591" max="3591" width="11.28515625" customWidth="1"/>
    <col min="3592" max="3593" width="12" customWidth="1"/>
    <col min="3594" max="3594" width="20" customWidth="1"/>
    <col min="3595" max="3595" width="19.5703125" customWidth="1"/>
    <col min="3596" max="3596" width="14.85546875" customWidth="1"/>
    <col min="3597" max="3597" width="13" customWidth="1"/>
    <col min="3841" max="3841" width="8.28515625" customWidth="1"/>
    <col min="3842" max="3842" width="33.85546875" customWidth="1"/>
    <col min="3843" max="3843" width="22.7109375" customWidth="1"/>
    <col min="3844" max="3844" width="18.5703125" customWidth="1"/>
    <col min="3845" max="3845" width="23.140625" customWidth="1"/>
    <col min="3846" max="3846" width="11" customWidth="1"/>
    <col min="3847" max="3847" width="11.28515625" customWidth="1"/>
    <col min="3848" max="3849" width="12" customWidth="1"/>
    <col min="3850" max="3850" width="20" customWidth="1"/>
    <col min="3851" max="3851" width="19.5703125" customWidth="1"/>
    <col min="3852" max="3852" width="14.85546875" customWidth="1"/>
    <col min="3853" max="3853" width="13" customWidth="1"/>
    <col min="4097" max="4097" width="8.28515625" customWidth="1"/>
    <col min="4098" max="4098" width="33.85546875" customWidth="1"/>
    <col min="4099" max="4099" width="22.7109375" customWidth="1"/>
    <col min="4100" max="4100" width="18.5703125" customWidth="1"/>
    <col min="4101" max="4101" width="23.140625" customWidth="1"/>
    <col min="4102" max="4102" width="11" customWidth="1"/>
    <col min="4103" max="4103" width="11.28515625" customWidth="1"/>
    <col min="4104" max="4105" width="12" customWidth="1"/>
    <col min="4106" max="4106" width="20" customWidth="1"/>
    <col min="4107" max="4107" width="19.5703125" customWidth="1"/>
    <col min="4108" max="4108" width="14.85546875" customWidth="1"/>
    <col min="4109" max="4109" width="13" customWidth="1"/>
    <col min="4353" max="4353" width="8.28515625" customWidth="1"/>
    <col min="4354" max="4354" width="33.85546875" customWidth="1"/>
    <col min="4355" max="4355" width="22.7109375" customWidth="1"/>
    <col min="4356" max="4356" width="18.5703125" customWidth="1"/>
    <col min="4357" max="4357" width="23.140625" customWidth="1"/>
    <col min="4358" max="4358" width="11" customWidth="1"/>
    <col min="4359" max="4359" width="11.28515625" customWidth="1"/>
    <col min="4360" max="4361" width="12" customWidth="1"/>
    <col min="4362" max="4362" width="20" customWidth="1"/>
    <col min="4363" max="4363" width="19.5703125" customWidth="1"/>
    <col min="4364" max="4364" width="14.85546875" customWidth="1"/>
    <col min="4365" max="4365" width="13" customWidth="1"/>
    <col min="4609" max="4609" width="8.28515625" customWidth="1"/>
    <col min="4610" max="4610" width="33.85546875" customWidth="1"/>
    <col min="4611" max="4611" width="22.7109375" customWidth="1"/>
    <col min="4612" max="4612" width="18.5703125" customWidth="1"/>
    <col min="4613" max="4613" width="23.140625" customWidth="1"/>
    <col min="4614" max="4614" width="11" customWidth="1"/>
    <col min="4615" max="4615" width="11.28515625" customWidth="1"/>
    <col min="4616" max="4617" width="12" customWidth="1"/>
    <col min="4618" max="4618" width="20" customWidth="1"/>
    <col min="4619" max="4619" width="19.5703125" customWidth="1"/>
    <col min="4620" max="4620" width="14.85546875" customWidth="1"/>
    <col min="4621" max="4621" width="13" customWidth="1"/>
    <col min="4865" max="4865" width="8.28515625" customWidth="1"/>
    <col min="4866" max="4866" width="33.85546875" customWidth="1"/>
    <col min="4867" max="4867" width="22.7109375" customWidth="1"/>
    <col min="4868" max="4868" width="18.5703125" customWidth="1"/>
    <col min="4869" max="4869" width="23.140625" customWidth="1"/>
    <col min="4870" max="4870" width="11" customWidth="1"/>
    <col min="4871" max="4871" width="11.28515625" customWidth="1"/>
    <col min="4872" max="4873" width="12" customWidth="1"/>
    <col min="4874" max="4874" width="20" customWidth="1"/>
    <col min="4875" max="4875" width="19.5703125" customWidth="1"/>
    <col min="4876" max="4876" width="14.85546875" customWidth="1"/>
    <col min="4877" max="4877" width="13" customWidth="1"/>
    <col min="5121" max="5121" width="8.28515625" customWidth="1"/>
    <col min="5122" max="5122" width="33.85546875" customWidth="1"/>
    <col min="5123" max="5123" width="22.7109375" customWidth="1"/>
    <col min="5124" max="5124" width="18.5703125" customWidth="1"/>
    <col min="5125" max="5125" width="23.140625" customWidth="1"/>
    <col min="5126" max="5126" width="11" customWidth="1"/>
    <col min="5127" max="5127" width="11.28515625" customWidth="1"/>
    <col min="5128" max="5129" width="12" customWidth="1"/>
    <col min="5130" max="5130" width="20" customWidth="1"/>
    <col min="5131" max="5131" width="19.5703125" customWidth="1"/>
    <col min="5132" max="5132" width="14.85546875" customWidth="1"/>
    <col min="5133" max="5133" width="13" customWidth="1"/>
    <col min="5377" max="5377" width="8.28515625" customWidth="1"/>
    <col min="5378" max="5378" width="33.85546875" customWidth="1"/>
    <col min="5379" max="5379" width="22.7109375" customWidth="1"/>
    <col min="5380" max="5380" width="18.5703125" customWidth="1"/>
    <col min="5381" max="5381" width="23.140625" customWidth="1"/>
    <col min="5382" max="5382" width="11" customWidth="1"/>
    <col min="5383" max="5383" width="11.28515625" customWidth="1"/>
    <col min="5384" max="5385" width="12" customWidth="1"/>
    <col min="5386" max="5386" width="20" customWidth="1"/>
    <col min="5387" max="5387" width="19.5703125" customWidth="1"/>
    <col min="5388" max="5388" width="14.85546875" customWidth="1"/>
    <col min="5389" max="5389" width="13" customWidth="1"/>
    <col min="5633" max="5633" width="8.28515625" customWidth="1"/>
    <col min="5634" max="5634" width="33.85546875" customWidth="1"/>
    <col min="5635" max="5635" width="22.7109375" customWidth="1"/>
    <col min="5636" max="5636" width="18.5703125" customWidth="1"/>
    <col min="5637" max="5637" width="23.140625" customWidth="1"/>
    <col min="5638" max="5638" width="11" customWidth="1"/>
    <col min="5639" max="5639" width="11.28515625" customWidth="1"/>
    <col min="5640" max="5641" width="12" customWidth="1"/>
    <col min="5642" max="5642" width="20" customWidth="1"/>
    <col min="5643" max="5643" width="19.5703125" customWidth="1"/>
    <col min="5644" max="5644" width="14.85546875" customWidth="1"/>
    <col min="5645" max="5645" width="13" customWidth="1"/>
    <col min="5889" max="5889" width="8.28515625" customWidth="1"/>
    <col min="5890" max="5890" width="33.85546875" customWidth="1"/>
    <col min="5891" max="5891" width="22.7109375" customWidth="1"/>
    <col min="5892" max="5892" width="18.5703125" customWidth="1"/>
    <col min="5893" max="5893" width="23.140625" customWidth="1"/>
    <col min="5894" max="5894" width="11" customWidth="1"/>
    <col min="5895" max="5895" width="11.28515625" customWidth="1"/>
    <col min="5896" max="5897" width="12" customWidth="1"/>
    <col min="5898" max="5898" width="20" customWidth="1"/>
    <col min="5899" max="5899" width="19.5703125" customWidth="1"/>
    <col min="5900" max="5900" width="14.85546875" customWidth="1"/>
    <col min="5901" max="5901" width="13" customWidth="1"/>
    <col min="6145" max="6145" width="8.28515625" customWidth="1"/>
    <col min="6146" max="6146" width="33.85546875" customWidth="1"/>
    <col min="6147" max="6147" width="22.7109375" customWidth="1"/>
    <col min="6148" max="6148" width="18.5703125" customWidth="1"/>
    <col min="6149" max="6149" width="23.140625" customWidth="1"/>
    <col min="6150" max="6150" width="11" customWidth="1"/>
    <col min="6151" max="6151" width="11.28515625" customWidth="1"/>
    <col min="6152" max="6153" width="12" customWidth="1"/>
    <col min="6154" max="6154" width="20" customWidth="1"/>
    <col min="6155" max="6155" width="19.5703125" customWidth="1"/>
    <col min="6156" max="6156" width="14.85546875" customWidth="1"/>
    <col min="6157" max="6157" width="13" customWidth="1"/>
    <col min="6401" max="6401" width="8.28515625" customWidth="1"/>
    <col min="6402" max="6402" width="33.85546875" customWidth="1"/>
    <col min="6403" max="6403" width="22.7109375" customWidth="1"/>
    <col min="6404" max="6404" width="18.5703125" customWidth="1"/>
    <col min="6405" max="6405" width="23.140625" customWidth="1"/>
    <col min="6406" max="6406" width="11" customWidth="1"/>
    <col min="6407" max="6407" width="11.28515625" customWidth="1"/>
    <col min="6408" max="6409" width="12" customWidth="1"/>
    <col min="6410" max="6410" width="20" customWidth="1"/>
    <col min="6411" max="6411" width="19.5703125" customWidth="1"/>
    <col min="6412" max="6412" width="14.85546875" customWidth="1"/>
    <col min="6413" max="6413" width="13" customWidth="1"/>
    <col min="6657" max="6657" width="8.28515625" customWidth="1"/>
    <col min="6658" max="6658" width="33.85546875" customWidth="1"/>
    <col min="6659" max="6659" width="22.7109375" customWidth="1"/>
    <col min="6660" max="6660" width="18.5703125" customWidth="1"/>
    <col min="6661" max="6661" width="23.140625" customWidth="1"/>
    <col min="6662" max="6662" width="11" customWidth="1"/>
    <col min="6663" max="6663" width="11.28515625" customWidth="1"/>
    <col min="6664" max="6665" width="12" customWidth="1"/>
    <col min="6666" max="6666" width="20" customWidth="1"/>
    <col min="6667" max="6667" width="19.5703125" customWidth="1"/>
    <col min="6668" max="6668" width="14.85546875" customWidth="1"/>
    <col min="6669" max="6669" width="13" customWidth="1"/>
    <col min="6913" max="6913" width="8.28515625" customWidth="1"/>
    <col min="6914" max="6914" width="33.85546875" customWidth="1"/>
    <col min="6915" max="6915" width="22.7109375" customWidth="1"/>
    <col min="6916" max="6916" width="18.5703125" customWidth="1"/>
    <col min="6917" max="6917" width="23.140625" customWidth="1"/>
    <col min="6918" max="6918" width="11" customWidth="1"/>
    <col min="6919" max="6919" width="11.28515625" customWidth="1"/>
    <col min="6920" max="6921" width="12" customWidth="1"/>
    <col min="6922" max="6922" width="20" customWidth="1"/>
    <col min="6923" max="6923" width="19.5703125" customWidth="1"/>
    <col min="6924" max="6924" width="14.85546875" customWidth="1"/>
    <col min="6925" max="6925" width="13" customWidth="1"/>
    <col min="7169" max="7169" width="8.28515625" customWidth="1"/>
    <col min="7170" max="7170" width="33.85546875" customWidth="1"/>
    <col min="7171" max="7171" width="22.7109375" customWidth="1"/>
    <col min="7172" max="7172" width="18.5703125" customWidth="1"/>
    <col min="7173" max="7173" width="23.140625" customWidth="1"/>
    <col min="7174" max="7174" width="11" customWidth="1"/>
    <col min="7175" max="7175" width="11.28515625" customWidth="1"/>
    <col min="7176" max="7177" width="12" customWidth="1"/>
    <col min="7178" max="7178" width="20" customWidth="1"/>
    <col min="7179" max="7179" width="19.5703125" customWidth="1"/>
    <col min="7180" max="7180" width="14.85546875" customWidth="1"/>
    <col min="7181" max="7181" width="13" customWidth="1"/>
    <col min="7425" max="7425" width="8.28515625" customWidth="1"/>
    <col min="7426" max="7426" width="33.85546875" customWidth="1"/>
    <col min="7427" max="7427" width="22.7109375" customWidth="1"/>
    <col min="7428" max="7428" width="18.5703125" customWidth="1"/>
    <col min="7429" max="7429" width="23.140625" customWidth="1"/>
    <col min="7430" max="7430" width="11" customWidth="1"/>
    <col min="7431" max="7431" width="11.28515625" customWidth="1"/>
    <col min="7432" max="7433" width="12" customWidth="1"/>
    <col min="7434" max="7434" width="20" customWidth="1"/>
    <col min="7435" max="7435" width="19.5703125" customWidth="1"/>
    <col min="7436" max="7436" width="14.85546875" customWidth="1"/>
    <col min="7437" max="7437" width="13" customWidth="1"/>
    <col min="7681" max="7681" width="8.28515625" customWidth="1"/>
    <col min="7682" max="7682" width="33.85546875" customWidth="1"/>
    <col min="7683" max="7683" width="22.7109375" customWidth="1"/>
    <col min="7684" max="7684" width="18.5703125" customWidth="1"/>
    <col min="7685" max="7685" width="23.140625" customWidth="1"/>
    <col min="7686" max="7686" width="11" customWidth="1"/>
    <col min="7687" max="7687" width="11.28515625" customWidth="1"/>
    <col min="7688" max="7689" width="12" customWidth="1"/>
    <col min="7690" max="7690" width="20" customWidth="1"/>
    <col min="7691" max="7691" width="19.5703125" customWidth="1"/>
    <col min="7692" max="7692" width="14.85546875" customWidth="1"/>
    <col min="7693" max="7693" width="13" customWidth="1"/>
    <col min="7937" max="7937" width="8.28515625" customWidth="1"/>
    <col min="7938" max="7938" width="33.85546875" customWidth="1"/>
    <col min="7939" max="7939" width="22.7109375" customWidth="1"/>
    <col min="7940" max="7940" width="18.5703125" customWidth="1"/>
    <col min="7941" max="7941" width="23.140625" customWidth="1"/>
    <col min="7942" max="7942" width="11" customWidth="1"/>
    <col min="7943" max="7943" width="11.28515625" customWidth="1"/>
    <col min="7944" max="7945" width="12" customWidth="1"/>
    <col min="7946" max="7946" width="20" customWidth="1"/>
    <col min="7947" max="7947" width="19.5703125" customWidth="1"/>
    <col min="7948" max="7948" width="14.85546875" customWidth="1"/>
    <col min="7949" max="7949" width="13" customWidth="1"/>
    <col min="8193" max="8193" width="8.28515625" customWidth="1"/>
    <col min="8194" max="8194" width="33.85546875" customWidth="1"/>
    <col min="8195" max="8195" width="22.7109375" customWidth="1"/>
    <col min="8196" max="8196" width="18.5703125" customWidth="1"/>
    <col min="8197" max="8197" width="23.140625" customWidth="1"/>
    <col min="8198" max="8198" width="11" customWidth="1"/>
    <col min="8199" max="8199" width="11.28515625" customWidth="1"/>
    <col min="8200" max="8201" width="12" customWidth="1"/>
    <col min="8202" max="8202" width="20" customWidth="1"/>
    <col min="8203" max="8203" width="19.5703125" customWidth="1"/>
    <col min="8204" max="8204" width="14.85546875" customWidth="1"/>
    <col min="8205" max="8205" width="13" customWidth="1"/>
    <col min="8449" max="8449" width="8.28515625" customWidth="1"/>
    <col min="8450" max="8450" width="33.85546875" customWidth="1"/>
    <col min="8451" max="8451" width="22.7109375" customWidth="1"/>
    <col min="8452" max="8452" width="18.5703125" customWidth="1"/>
    <col min="8453" max="8453" width="23.140625" customWidth="1"/>
    <col min="8454" max="8454" width="11" customWidth="1"/>
    <col min="8455" max="8455" width="11.28515625" customWidth="1"/>
    <col min="8456" max="8457" width="12" customWidth="1"/>
    <col min="8458" max="8458" width="20" customWidth="1"/>
    <col min="8459" max="8459" width="19.5703125" customWidth="1"/>
    <col min="8460" max="8460" width="14.85546875" customWidth="1"/>
    <col min="8461" max="8461" width="13" customWidth="1"/>
    <col min="8705" max="8705" width="8.28515625" customWidth="1"/>
    <col min="8706" max="8706" width="33.85546875" customWidth="1"/>
    <col min="8707" max="8707" width="22.7109375" customWidth="1"/>
    <col min="8708" max="8708" width="18.5703125" customWidth="1"/>
    <col min="8709" max="8709" width="23.140625" customWidth="1"/>
    <col min="8710" max="8710" width="11" customWidth="1"/>
    <col min="8711" max="8711" width="11.28515625" customWidth="1"/>
    <col min="8712" max="8713" width="12" customWidth="1"/>
    <col min="8714" max="8714" width="20" customWidth="1"/>
    <col min="8715" max="8715" width="19.5703125" customWidth="1"/>
    <col min="8716" max="8716" width="14.85546875" customWidth="1"/>
    <col min="8717" max="8717" width="13" customWidth="1"/>
    <col min="8961" max="8961" width="8.28515625" customWidth="1"/>
    <col min="8962" max="8962" width="33.85546875" customWidth="1"/>
    <col min="8963" max="8963" width="22.7109375" customWidth="1"/>
    <col min="8964" max="8964" width="18.5703125" customWidth="1"/>
    <col min="8965" max="8965" width="23.140625" customWidth="1"/>
    <col min="8966" max="8966" width="11" customWidth="1"/>
    <col min="8967" max="8967" width="11.28515625" customWidth="1"/>
    <col min="8968" max="8969" width="12" customWidth="1"/>
    <col min="8970" max="8970" width="20" customWidth="1"/>
    <col min="8971" max="8971" width="19.5703125" customWidth="1"/>
    <col min="8972" max="8972" width="14.85546875" customWidth="1"/>
    <col min="8973" max="8973" width="13" customWidth="1"/>
    <col min="9217" max="9217" width="8.28515625" customWidth="1"/>
    <col min="9218" max="9218" width="33.85546875" customWidth="1"/>
    <col min="9219" max="9219" width="22.7109375" customWidth="1"/>
    <col min="9220" max="9220" width="18.5703125" customWidth="1"/>
    <col min="9221" max="9221" width="23.140625" customWidth="1"/>
    <col min="9222" max="9222" width="11" customWidth="1"/>
    <col min="9223" max="9223" width="11.28515625" customWidth="1"/>
    <col min="9224" max="9225" width="12" customWidth="1"/>
    <col min="9226" max="9226" width="20" customWidth="1"/>
    <col min="9227" max="9227" width="19.5703125" customWidth="1"/>
    <col min="9228" max="9228" width="14.85546875" customWidth="1"/>
    <col min="9229" max="9229" width="13" customWidth="1"/>
    <col min="9473" max="9473" width="8.28515625" customWidth="1"/>
    <col min="9474" max="9474" width="33.85546875" customWidth="1"/>
    <col min="9475" max="9475" width="22.7109375" customWidth="1"/>
    <col min="9476" max="9476" width="18.5703125" customWidth="1"/>
    <col min="9477" max="9477" width="23.140625" customWidth="1"/>
    <col min="9478" max="9478" width="11" customWidth="1"/>
    <col min="9479" max="9479" width="11.28515625" customWidth="1"/>
    <col min="9480" max="9481" width="12" customWidth="1"/>
    <col min="9482" max="9482" width="20" customWidth="1"/>
    <col min="9483" max="9483" width="19.5703125" customWidth="1"/>
    <col min="9484" max="9484" width="14.85546875" customWidth="1"/>
    <col min="9485" max="9485" width="13" customWidth="1"/>
    <col min="9729" max="9729" width="8.28515625" customWidth="1"/>
    <col min="9730" max="9730" width="33.85546875" customWidth="1"/>
    <col min="9731" max="9731" width="22.7109375" customWidth="1"/>
    <col min="9732" max="9732" width="18.5703125" customWidth="1"/>
    <col min="9733" max="9733" width="23.140625" customWidth="1"/>
    <col min="9734" max="9734" width="11" customWidth="1"/>
    <col min="9735" max="9735" width="11.28515625" customWidth="1"/>
    <col min="9736" max="9737" width="12" customWidth="1"/>
    <col min="9738" max="9738" width="20" customWidth="1"/>
    <col min="9739" max="9739" width="19.5703125" customWidth="1"/>
    <col min="9740" max="9740" width="14.85546875" customWidth="1"/>
    <col min="9741" max="9741" width="13" customWidth="1"/>
    <col min="9985" max="9985" width="8.28515625" customWidth="1"/>
    <col min="9986" max="9986" width="33.85546875" customWidth="1"/>
    <col min="9987" max="9987" width="22.7109375" customWidth="1"/>
    <col min="9988" max="9988" width="18.5703125" customWidth="1"/>
    <col min="9989" max="9989" width="23.140625" customWidth="1"/>
    <col min="9990" max="9990" width="11" customWidth="1"/>
    <col min="9991" max="9991" width="11.28515625" customWidth="1"/>
    <col min="9992" max="9993" width="12" customWidth="1"/>
    <col min="9994" max="9994" width="20" customWidth="1"/>
    <col min="9995" max="9995" width="19.5703125" customWidth="1"/>
    <col min="9996" max="9996" width="14.85546875" customWidth="1"/>
    <col min="9997" max="9997" width="13" customWidth="1"/>
    <col min="10241" max="10241" width="8.28515625" customWidth="1"/>
    <col min="10242" max="10242" width="33.85546875" customWidth="1"/>
    <col min="10243" max="10243" width="22.7109375" customWidth="1"/>
    <col min="10244" max="10244" width="18.5703125" customWidth="1"/>
    <col min="10245" max="10245" width="23.140625" customWidth="1"/>
    <col min="10246" max="10246" width="11" customWidth="1"/>
    <col min="10247" max="10247" width="11.28515625" customWidth="1"/>
    <col min="10248" max="10249" width="12" customWidth="1"/>
    <col min="10250" max="10250" width="20" customWidth="1"/>
    <col min="10251" max="10251" width="19.5703125" customWidth="1"/>
    <col min="10252" max="10252" width="14.85546875" customWidth="1"/>
    <col min="10253" max="10253" width="13" customWidth="1"/>
    <col min="10497" max="10497" width="8.28515625" customWidth="1"/>
    <col min="10498" max="10498" width="33.85546875" customWidth="1"/>
    <col min="10499" max="10499" width="22.7109375" customWidth="1"/>
    <col min="10500" max="10500" width="18.5703125" customWidth="1"/>
    <col min="10501" max="10501" width="23.140625" customWidth="1"/>
    <col min="10502" max="10502" width="11" customWidth="1"/>
    <col min="10503" max="10503" width="11.28515625" customWidth="1"/>
    <col min="10504" max="10505" width="12" customWidth="1"/>
    <col min="10506" max="10506" width="20" customWidth="1"/>
    <col min="10507" max="10507" width="19.5703125" customWidth="1"/>
    <col min="10508" max="10508" width="14.85546875" customWidth="1"/>
    <col min="10509" max="10509" width="13" customWidth="1"/>
    <col min="10753" max="10753" width="8.28515625" customWidth="1"/>
    <col min="10754" max="10754" width="33.85546875" customWidth="1"/>
    <col min="10755" max="10755" width="22.7109375" customWidth="1"/>
    <col min="10756" max="10756" width="18.5703125" customWidth="1"/>
    <col min="10757" max="10757" width="23.140625" customWidth="1"/>
    <col min="10758" max="10758" width="11" customWidth="1"/>
    <col min="10759" max="10759" width="11.28515625" customWidth="1"/>
    <col min="10760" max="10761" width="12" customWidth="1"/>
    <col min="10762" max="10762" width="20" customWidth="1"/>
    <col min="10763" max="10763" width="19.5703125" customWidth="1"/>
    <col min="10764" max="10764" width="14.85546875" customWidth="1"/>
    <col min="10765" max="10765" width="13" customWidth="1"/>
    <col min="11009" max="11009" width="8.28515625" customWidth="1"/>
    <col min="11010" max="11010" width="33.85546875" customWidth="1"/>
    <col min="11011" max="11011" width="22.7109375" customWidth="1"/>
    <col min="11012" max="11012" width="18.5703125" customWidth="1"/>
    <col min="11013" max="11013" width="23.140625" customWidth="1"/>
    <col min="11014" max="11014" width="11" customWidth="1"/>
    <col min="11015" max="11015" width="11.28515625" customWidth="1"/>
    <col min="11016" max="11017" width="12" customWidth="1"/>
    <col min="11018" max="11018" width="20" customWidth="1"/>
    <col min="11019" max="11019" width="19.5703125" customWidth="1"/>
    <col min="11020" max="11020" width="14.85546875" customWidth="1"/>
    <col min="11021" max="11021" width="13" customWidth="1"/>
    <col min="11265" max="11265" width="8.28515625" customWidth="1"/>
    <col min="11266" max="11266" width="33.85546875" customWidth="1"/>
    <col min="11267" max="11267" width="22.7109375" customWidth="1"/>
    <col min="11268" max="11268" width="18.5703125" customWidth="1"/>
    <col min="11269" max="11269" width="23.140625" customWidth="1"/>
    <col min="11270" max="11270" width="11" customWidth="1"/>
    <col min="11271" max="11271" width="11.28515625" customWidth="1"/>
    <col min="11272" max="11273" width="12" customWidth="1"/>
    <col min="11274" max="11274" width="20" customWidth="1"/>
    <col min="11275" max="11275" width="19.5703125" customWidth="1"/>
    <col min="11276" max="11276" width="14.85546875" customWidth="1"/>
    <col min="11277" max="11277" width="13" customWidth="1"/>
    <col min="11521" max="11521" width="8.28515625" customWidth="1"/>
    <col min="11522" max="11522" width="33.85546875" customWidth="1"/>
    <col min="11523" max="11523" width="22.7109375" customWidth="1"/>
    <col min="11524" max="11524" width="18.5703125" customWidth="1"/>
    <col min="11525" max="11525" width="23.140625" customWidth="1"/>
    <col min="11526" max="11526" width="11" customWidth="1"/>
    <col min="11527" max="11527" width="11.28515625" customWidth="1"/>
    <col min="11528" max="11529" width="12" customWidth="1"/>
    <col min="11530" max="11530" width="20" customWidth="1"/>
    <col min="11531" max="11531" width="19.5703125" customWidth="1"/>
    <col min="11532" max="11532" width="14.85546875" customWidth="1"/>
    <col min="11533" max="11533" width="13" customWidth="1"/>
    <col min="11777" max="11777" width="8.28515625" customWidth="1"/>
    <col min="11778" max="11778" width="33.85546875" customWidth="1"/>
    <col min="11779" max="11779" width="22.7109375" customWidth="1"/>
    <col min="11780" max="11780" width="18.5703125" customWidth="1"/>
    <col min="11781" max="11781" width="23.140625" customWidth="1"/>
    <col min="11782" max="11782" width="11" customWidth="1"/>
    <col min="11783" max="11783" width="11.28515625" customWidth="1"/>
    <col min="11784" max="11785" width="12" customWidth="1"/>
    <col min="11786" max="11786" width="20" customWidth="1"/>
    <col min="11787" max="11787" width="19.5703125" customWidth="1"/>
    <col min="11788" max="11788" width="14.85546875" customWidth="1"/>
    <col min="11789" max="11789" width="13" customWidth="1"/>
    <col min="12033" max="12033" width="8.28515625" customWidth="1"/>
    <col min="12034" max="12034" width="33.85546875" customWidth="1"/>
    <col min="12035" max="12035" width="22.7109375" customWidth="1"/>
    <col min="12036" max="12036" width="18.5703125" customWidth="1"/>
    <col min="12037" max="12037" width="23.140625" customWidth="1"/>
    <col min="12038" max="12038" width="11" customWidth="1"/>
    <col min="12039" max="12039" width="11.28515625" customWidth="1"/>
    <col min="12040" max="12041" width="12" customWidth="1"/>
    <col min="12042" max="12042" width="20" customWidth="1"/>
    <col min="12043" max="12043" width="19.5703125" customWidth="1"/>
    <col min="12044" max="12044" width="14.85546875" customWidth="1"/>
    <col min="12045" max="12045" width="13" customWidth="1"/>
    <col min="12289" max="12289" width="8.28515625" customWidth="1"/>
    <col min="12290" max="12290" width="33.85546875" customWidth="1"/>
    <col min="12291" max="12291" width="22.7109375" customWidth="1"/>
    <col min="12292" max="12292" width="18.5703125" customWidth="1"/>
    <col min="12293" max="12293" width="23.140625" customWidth="1"/>
    <col min="12294" max="12294" width="11" customWidth="1"/>
    <col min="12295" max="12295" width="11.28515625" customWidth="1"/>
    <col min="12296" max="12297" width="12" customWidth="1"/>
    <col min="12298" max="12298" width="20" customWidth="1"/>
    <col min="12299" max="12299" width="19.5703125" customWidth="1"/>
    <col min="12300" max="12300" width="14.85546875" customWidth="1"/>
    <col min="12301" max="12301" width="13" customWidth="1"/>
    <col min="12545" max="12545" width="8.28515625" customWidth="1"/>
    <col min="12546" max="12546" width="33.85546875" customWidth="1"/>
    <col min="12547" max="12547" width="22.7109375" customWidth="1"/>
    <col min="12548" max="12548" width="18.5703125" customWidth="1"/>
    <col min="12549" max="12549" width="23.140625" customWidth="1"/>
    <col min="12550" max="12550" width="11" customWidth="1"/>
    <col min="12551" max="12551" width="11.28515625" customWidth="1"/>
    <col min="12552" max="12553" width="12" customWidth="1"/>
    <col min="12554" max="12554" width="20" customWidth="1"/>
    <col min="12555" max="12555" width="19.5703125" customWidth="1"/>
    <col min="12556" max="12556" width="14.85546875" customWidth="1"/>
    <col min="12557" max="12557" width="13" customWidth="1"/>
    <col min="12801" max="12801" width="8.28515625" customWidth="1"/>
    <col min="12802" max="12802" width="33.85546875" customWidth="1"/>
    <col min="12803" max="12803" width="22.7109375" customWidth="1"/>
    <col min="12804" max="12804" width="18.5703125" customWidth="1"/>
    <col min="12805" max="12805" width="23.140625" customWidth="1"/>
    <col min="12806" max="12806" width="11" customWidth="1"/>
    <col min="12807" max="12807" width="11.28515625" customWidth="1"/>
    <col min="12808" max="12809" width="12" customWidth="1"/>
    <col min="12810" max="12810" width="20" customWidth="1"/>
    <col min="12811" max="12811" width="19.5703125" customWidth="1"/>
    <col min="12812" max="12812" width="14.85546875" customWidth="1"/>
    <col min="12813" max="12813" width="13" customWidth="1"/>
    <col min="13057" max="13057" width="8.28515625" customWidth="1"/>
    <col min="13058" max="13058" width="33.85546875" customWidth="1"/>
    <col min="13059" max="13059" width="22.7109375" customWidth="1"/>
    <col min="13060" max="13060" width="18.5703125" customWidth="1"/>
    <col min="13061" max="13061" width="23.140625" customWidth="1"/>
    <col min="13062" max="13062" width="11" customWidth="1"/>
    <col min="13063" max="13063" width="11.28515625" customWidth="1"/>
    <col min="13064" max="13065" width="12" customWidth="1"/>
    <col min="13066" max="13066" width="20" customWidth="1"/>
    <col min="13067" max="13067" width="19.5703125" customWidth="1"/>
    <col min="13068" max="13068" width="14.85546875" customWidth="1"/>
    <col min="13069" max="13069" width="13" customWidth="1"/>
    <col min="13313" max="13313" width="8.28515625" customWidth="1"/>
    <col min="13314" max="13314" width="33.85546875" customWidth="1"/>
    <col min="13315" max="13315" width="22.7109375" customWidth="1"/>
    <col min="13316" max="13316" width="18.5703125" customWidth="1"/>
    <col min="13317" max="13317" width="23.140625" customWidth="1"/>
    <col min="13318" max="13318" width="11" customWidth="1"/>
    <col min="13319" max="13319" width="11.28515625" customWidth="1"/>
    <col min="13320" max="13321" width="12" customWidth="1"/>
    <col min="13322" max="13322" width="20" customWidth="1"/>
    <col min="13323" max="13323" width="19.5703125" customWidth="1"/>
    <col min="13324" max="13324" width="14.85546875" customWidth="1"/>
    <col min="13325" max="13325" width="13" customWidth="1"/>
    <col min="13569" max="13569" width="8.28515625" customWidth="1"/>
    <col min="13570" max="13570" width="33.85546875" customWidth="1"/>
    <col min="13571" max="13571" width="22.7109375" customWidth="1"/>
    <col min="13572" max="13572" width="18.5703125" customWidth="1"/>
    <col min="13573" max="13573" width="23.140625" customWidth="1"/>
    <col min="13574" max="13574" width="11" customWidth="1"/>
    <col min="13575" max="13575" width="11.28515625" customWidth="1"/>
    <col min="13576" max="13577" width="12" customWidth="1"/>
    <col min="13578" max="13578" width="20" customWidth="1"/>
    <col min="13579" max="13579" width="19.5703125" customWidth="1"/>
    <col min="13580" max="13580" width="14.85546875" customWidth="1"/>
    <col min="13581" max="13581" width="13" customWidth="1"/>
    <col min="13825" max="13825" width="8.28515625" customWidth="1"/>
    <col min="13826" max="13826" width="33.85546875" customWidth="1"/>
    <col min="13827" max="13827" width="22.7109375" customWidth="1"/>
    <col min="13828" max="13828" width="18.5703125" customWidth="1"/>
    <col min="13829" max="13829" width="23.140625" customWidth="1"/>
    <col min="13830" max="13830" width="11" customWidth="1"/>
    <col min="13831" max="13831" width="11.28515625" customWidth="1"/>
    <col min="13832" max="13833" width="12" customWidth="1"/>
    <col min="13834" max="13834" width="20" customWidth="1"/>
    <col min="13835" max="13835" width="19.5703125" customWidth="1"/>
    <col min="13836" max="13836" width="14.85546875" customWidth="1"/>
    <col min="13837" max="13837" width="13" customWidth="1"/>
    <col min="14081" max="14081" width="8.28515625" customWidth="1"/>
    <col min="14082" max="14082" width="33.85546875" customWidth="1"/>
    <col min="14083" max="14083" width="22.7109375" customWidth="1"/>
    <col min="14084" max="14084" width="18.5703125" customWidth="1"/>
    <col min="14085" max="14085" width="23.140625" customWidth="1"/>
    <col min="14086" max="14086" width="11" customWidth="1"/>
    <col min="14087" max="14087" width="11.28515625" customWidth="1"/>
    <col min="14088" max="14089" width="12" customWidth="1"/>
    <col min="14090" max="14090" width="20" customWidth="1"/>
    <col min="14091" max="14091" width="19.5703125" customWidth="1"/>
    <col min="14092" max="14092" width="14.85546875" customWidth="1"/>
    <col min="14093" max="14093" width="13" customWidth="1"/>
    <col min="14337" max="14337" width="8.28515625" customWidth="1"/>
    <col min="14338" max="14338" width="33.85546875" customWidth="1"/>
    <col min="14339" max="14339" width="22.7109375" customWidth="1"/>
    <col min="14340" max="14340" width="18.5703125" customWidth="1"/>
    <col min="14341" max="14341" width="23.140625" customWidth="1"/>
    <col min="14342" max="14342" width="11" customWidth="1"/>
    <col min="14343" max="14343" width="11.28515625" customWidth="1"/>
    <col min="14344" max="14345" width="12" customWidth="1"/>
    <col min="14346" max="14346" width="20" customWidth="1"/>
    <col min="14347" max="14347" width="19.5703125" customWidth="1"/>
    <col min="14348" max="14348" width="14.85546875" customWidth="1"/>
    <col min="14349" max="14349" width="13" customWidth="1"/>
    <col min="14593" max="14593" width="8.28515625" customWidth="1"/>
    <col min="14594" max="14594" width="33.85546875" customWidth="1"/>
    <col min="14595" max="14595" width="22.7109375" customWidth="1"/>
    <col min="14596" max="14596" width="18.5703125" customWidth="1"/>
    <col min="14597" max="14597" width="23.140625" customWidth="1"/>
    <col min="14598" max="14598" width="11" customWidth="1"/>
    <col min="14599" max="14599" width="11.28515625" customWidth="1"/>
    <col min="14600" max="14601" width="12" customWidth="1"/>
    <col min="14602" max="14602" width="20" customWidth="1"/>
    <col min="14603" max="14603" width="19.5703125" customWidth="1"/>
    <col min="14604" max="14604" width="14.85546875" customWidth="1"/>
    <col min="14605" max="14605" width="13" customWidth="1"/>
    <col min="14849" max="14849" width="8.28515625" customWidth="1"/>
    <col min="14850" max="14850" width="33.85546875" customWidth="1"/>
    <col min="14851" max="14851" width="22.7109375" customWidth="1"/>
    <col min="14852" max="14852" width="18.5703125" customWidth="1"/>
    <col min="14853" max="14853" width="23.140625" customWidth="1"/>
    <col min="14854" max="14854" width="11" customWidth="1"/>
    <col min="14855" max="14855" width="11.28515625" customWidth="1"/>
    <col min="14856" max="14857" width="12" customWidth="1"/>
    <col min="14858" max="14858" width="20" customWidth="1"/>
    <col min="14859" max="14859" width="19.5703125" customWidth="1"/>
    <col min="14860" max="14860" width="14.85546875" customWidth="1"/>
    <col min="14861" max="14861" width="13" customWidth="1"/>
    <col min="15105" max="15105" width="8.28515625" customWidth="1"/>
    <col min="15106" max="15106" width="33.85546875" customWidth="1"/>
    <col min="15107" max="15107" width="22.7109375" customWidth="1"/>
    <col min="15108" max="15108" width="18.5703125" customWidth="1"/>
    <col min="15109" max="15109" width="23.140625" customWidth="1"/>
    <col min="15110" max="15110" width="11" customWidth="1"/>
    <col min="15111" max="15111" width="11.28515625" customWidth="1"/>
    <col min="15112" max="15113" width="12" customWidth="1"/>
    <col min="15114" max="15114" width="20" customWidth="1"/>
    <col min="15115" max="15115" width="19.5703125" customWidth="1"/>
    <col min="15116" max="15116" width="14.85546875" customWidth="1"/>
    <col min="15117" max="15117" width="13" customWidth="1"/>
    <col min="15361" max="15361" width="8.28515625" customWidth="1"/>
    <col min="15362" max="15362" width="33.85546875" customWidth="1"/>
    <col min="15363" max="15363" width="22.7109375" customWidth="1"/>
    <col min="15364" max="15364" width="18.5703125" customWidth="1"/>
    <col min="15365" max="15365" width="23.140625" customWidth="1"/>
    <col min="15366" max="15366" width="11" customWidth="1"/>
    <col min="15367" max="15367" width="11.28515625" customWidth="1"/>
    <col min="15368" max="15369" width="12" customWidth="1"/>
    <col min="15370" max="15370" width="20" customWidth="1"/>
    <col min="15371" max="15371" width="19.5703125" customWidth="1"/>
    <col min="15372" max="15372" width="14.85546875" customWidth="1"/>
    <col min="15373" max="15373" width="13" customWidth="1"/>
    <col min="15617" max="15617" width="8.28515625" customWidth="1"/>
    <col min="15618" max="15618" width="33.85546875" customWidth="1"/>
    <col min="15619" max="15619" width="22.7109375" customWidth="1"/>
    <col min="15620" max="15620" width="18.5703125" customWidth="1"/>
    <col min="15621" max="15621" width="23.140625" customWidth="1"/>
    <col min="15622" max="15622" width="11" customWidth="1"/>
    <col min="15623" max="15623" width="11.28515625" customWidth="1"/>
    <col min="15624" max="15625" width="12" customWidth="1"/>
    <col min="15626" max="15626" width="20" customWidth="1"/>
    <col min="15627" max="15627" width="19.5703125" customWidth="1"/>
    <col min="15628" max="15628" width="14.85546875" customWidth="1"/>
    <col min="15629" max="15629" width="13" customWidth="1"/>
    <col min="15873" max="15873" width="8.28515625" customWidth="1"/>
    <col min="15874" max="15874" width="33.85546875" customWidth="1"/>
    <col min="15875" max="15875" width="22.7109375" customWidth="1"/>
    <col min="15876" max="15876" width="18.5703125" customWidth="1"/>
    <col min="15877" max="15877" width="23.140625" customWidth="1"/>
    <col min="15878" max="15878" width="11" customWidth="1"/>
    <col min="15879" max="15879" width="11.28515625" customWidth="1"/>
    <col min="15880" max="15881" width="12" customWidth="1"/>
    <col min="15882" max="15882" width="20" customWidth="1"/>
    <col min="15883" max="15883" width="19.5703125" customWidth="1"/>
    <col min="15884" max="15884" width="14.85546875" customWidth="1"/>
    <col min="15885" max="15885" width="13" customWidth="1"/>
    <col min="16129" max="16129" width="8.28515625" customWidth="1"/>
    <col min="16130" max="16130" width="33.85546875" customWidth="1"/>
    <col min="16131" max="16131" width="22.7109375" customWidth="1"/>
    <col min="16132" max="16132" width="18.5703125" customWidth="1"/>
    <col min="16133" max="16133" width="23.140625" customWidth="1"/>
    <col min="16134" max="16134" width="11" customWidth="1"/>
    <col min="16135" max="16135" width="11.28515625" customWidth="1"/>
    <col min="16136" max="16137" width="12" customWidth="1"/>
    <col min="16138" max="16138" width="20" customWidth="1"/>
    <col min="16139" max="16139" width="19.5703125" customWidth="1"/>
    <col min="16140" max="16140" width="14.85546875" customWidth="1"/>
    <col min="16141" max="16141" width="13" customWidth="1"/>
  </cols>
  <sheetData>
    <row r="1" spans="1:10" x14ac:dyDescent="0.25">
      <c r="A1" s="176" t="s">
        <v>96</v>
      </c>
      <c r="B1" s="176"/>
      <c r="C1" s="176"/>
      <c r="D1" s="176"/>
      <c r="E1" s="176"/>
      <c r="F1" s="176"/>
      <c r="G1" s="176"/>
      <c r="H1" s="176"/>
      <c r="I1" s="176"/>
      <c r="J1" s="176"/>
    </row>
    <row r="2" spans="1:10" x14ac:dyDescent="0.25">
      <c r="A2" s="177" t="s">
        <v>97</v>
      </c>
      <c r="B2" s="177"/>
      <c r="C2" s="177"/>
      <c r="D2" s="177"/>
      <c r="E2" s="177"/>
      <c r="F2" s="177"/>
      <c r="G2" s="177"/>
      <c r="H2" s="177"/>
      <c r="I2" s="177"/>
      <c r="J2" s="177"/>
    </row>
    <row r="3" spans="1:10" x14ac:dyDescent="0.25">
      <c r="A3" s="183" t="s">
        <v>98</v>
      </c>
      <c r="B3" s="183"/>
      <c r="C3" s="183"/>
      <c r="D3" s="183"/>
      <c r="E3" s="183"/>
      <c r="F3" s="183"/>
      <c r="G3" s="183"/>
      <c r="H3" s="183"/>
      <c r="I3" s="183"/>
      <c r="J3" s="183"/>
    </row>
    <row r="4" spans="1:10" x14ac:dyDescent="0.25">
      <c r="A4" s="16"/>
      <c r="B4" s="16"/>
      <c r="C4" s="16"/>
      <c r="D4" s="16"/>
      <c r="E4" s="16"/>
      <c r="F4" s="16"/>
      <c r="G4" s="16"/>
      <c r="H4" s="16"/>
      <c r="I4" s="16"/>
      <c r="J4" s="16"/>
    </row>
    <row r="5" spans="1:10" x14ac:dyDescent="0.25">
      <c r="A5" s="179" t="s">
        <v>83</v>
      </c>
      <c r="B5" s="179" t="s">
        <v>99</v>
      </c>
      <c r="C5" s="179" t="s">
        <v>100</v>
      </c>
      <c r="D5" s="179" t="s">
        <v>101</v>
      </c>
      <c r="E5" s="179" t="s">
        <v>102</v>
      </c>
      <c r="F5" s="182" t="s">
        <v>103</v>
      </c>
      <c r="G5" s="182"/>
      <c r="H5" s="182"/>
      <c r="I5" s="182"/>
      <c r="J5" s="182"/>
    </row>
    <row r="6" spans="1:10" x14ac:dyDescent="0.25">
      <c r="A6" s="180"/>
      <c r="B6" s="180"/>
      <c r="C6" s="180"/>
      <c r="D6" s="180"/>
      <c r="E6" s="180"/>
      <c r="F6" s="182" t="s">
        <v>5</v>
      </c>
      <c r="G6" s="182" t="s">
        <v>6</v>
      </c>
      <c r="H6" s="182"/>
      <c r="I6" s="182"/>
      <c r="J6" s="182"/>
    </row>
    <row r="7" spans="1:10" x14ac:dyDescent="0.25">
      <c r="A7" s="181"/>
      <c r="B7" s="181"/>
      <c r="C7" s="181"/>
      <c r="D7" s="181"/>
      <c r="E7" s="181"/>
      <c r="F7" s="182"/>
      <c r="G7" s="17" t="s">
        <v>104</v>
      </c>
      <c r="H7" s="17" t="s">
        <v>104</v>
      </c>
      <c r="I7" s="17" t="s">
        <v>104</v>
      </c>
      <c r="J7" s="17" t="s">
        <v>105</v>
      </c>
    </row>
    <row r="8" spans="1:10" s="19" customFormat="1" ht="12.75" x14ac:dyDescent="0.2">
      <c r="A8" s="18">
        <v>1</v>
      </c>
      <c r="B8" s="18">
        <v>2</v>
      </c>
      <c r="C8" s="18">
        <v>3</v>
      </c>
      <c r="D8" s="18">
        <v>4</v>
      </c>
      <c r="E8" s="18">
        <v>5</v>
      </c>
      <c r="F8" s="18">
        <v>6</v>
      </c>
      <c r="G8" s="18">
        <v>7</v>
      </c>
      <c r="H8" s="18">
        <v>8</v>
      </c>
      <c r="I8" s="18">
        <v>9</v>
      </c>
      <c r="J8" s="18">
        <v>10</v>
      </c>
    </row>
    <row r="9" spans="1:10" s="27" customFormat="1" x14ac:dyDescent="0.25">
      <c r="A9" s="30"/>
      <c r="B9" s="31"/>
      <c r="C9" s="24"/>
      <c r="D9" s="24"/>
      <c r="E9" s="25"/>
      <c r="F9" s="24"/>
      <c r="G9" s="24"/>
      <c r="H9" s="25"/>
      <c r="I9" s="25"/>
      <c r="J9" s="25"/>
    </row>
    <row r="10" spans="1:10" s="27" customFormat="1" x14ac:dyDescent="0.25">
      <c r="A10" s="30"/>
      <c r="B10" s="31"/>
      <c r="C10" s="24"/>
      <c r="D10" s="24"/>
      <c r="E10" s="24"/>
      <c r="F10" s="24"/>
      <c r="G10" s="24"/>
      <c r="H10" s="24"/>
      <c r="I10" s="24"/>
      <c r="J10" s="24"/>
    </row>
    <row r="11" spans="1:10" s="27" customFormat="1" x14ac:dyDescent="0.25">
      <c r="A11" s="30"/>
      <c r="B11" s="31"/>
      <c r="C11" s="24"/>
      <c r="D11" s="24"/>
      <c r="E11" s="24"/>
      <c r="F11" s="24"/>
      <c r="G11" s="24"/>
      <c r="H11" s="24"/>
      <c r="I11" s="24"/>
      <c r="J11" s="24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activeCell="F20" sqref="F20"/>
    </sheetView>
  </sheetViews>
  <sheetFormatPr defaultRowHeight="15" x14ac:dyDescent="0.25"/>
  <cols>
    <col min="2" max="2" width="37.42578125" customWidth="1"/>
    <col min="3" max="3" width="21.28515625" customWidth="1"/>
    <col min="4" max="7" width="12.7109375" customWidth="1"/>
    <col min="8" max="8" width="22.5703125" customWidth="1"/>
  </cols>
  <sheetData>
    <row r="1" spans="1:8" x14ac:dyDescent="0.25">
      <c r="H1" s="15" t="s">
        <v>58</v>
      </c>
    </row>
    <row r="2" spans="1:8" ht="15" customHeight="1" x14ac:dyDescent="0.25">
      <c r="A2" s="185" t="s">
        <v>42</v>
      </c>
      <c r="B2" s="185"/>
      <c r="C2" s="185"/>
      <c r="D2" s="185"/>
      <c r="E2" s="185"/>
      <c r="F2" s="185"/>
      <c r="G2" s="185"/>
      <c r="H2" s="185"/>
    </row>
    <row r="3" spans="1:8" x14ac:dyDescent="0.25">
      <c r="A3" s="185"/>
      <c r="B3" s="185"/>
      <c r="C3" s="185"/>
      <c r="D3" s="185"/>
      <c r="E3" s="185"/>
      <c r="F3" s="185"/>
      <c r="G3" s="185"/>
      <c r="H3" s="185"/>
    </row>
    <row r="4" spans="1:8" x14ac:dyDescent="0.25">
      <c r="B4" s="13"/>
    </row>
    <row r="5" spans="1:8" x14ac:dyDescent="0.25">
      <c r="A5" s="184" t="s">
        <v>38</v>
      </c>
      <c r="B5" s="184" t="s">
        <v>39</v>
      </c>
      <c r="C5" s="184" t="s">
        <v>40</v>
      </c>
      <c r="D5" s="184"/>
      <c r="E5" s="184"/>
      <c r="F5" s="184"/>
      <c r="G5" s="184"/>
      <c r="H5" s="184" t="s">
        <v>41</v>
      </c>
    </row>
    <row r="6" spans="1:8" ht="62.25" customHeight="1" x14ac:dyDescent="0.25">
      <c r="A6" s="184"/>
      <c r="B6" s="184"/>
      <c r="C6" s="184"/>
      <c r="D6" s="10" t="s">
        <v>43</v>
      </c>
      <c r="E6" s="10" t="s">
        <v>44</v>
      </c>
      <c r="F6" s="10" t="s">
        <v>113</v>
      </c>
      <c r="G6" s="10" t="s">
        <v>114</v>
      </c>
      <c r="H6" s="184"/>
    </row>
    <row r="7" spans="1:8" x14ac:dyDescent="0.25">
      <c r="A7" s="10">
        <v>1</v>
      </c>
      <c r="B7" s="10">
        <v>2</v>
      </c>
      <c r="C7" s="10">
        <v>3</v>
      </c>
      <c r="D7" s="10">
        <v>6</v>
      </c>
      <c r="E7" s="10">
        <v>7</v>
      </c>
      <c r="F7" s="10">
        <v>8</v>
      </c>
      <c r="G7" s="11">
        <v>9</v>
      </c>
      <c r="H7" s="12">
        <v>10</v>
      </c>
    </row>
    <row r="8" spans="1:8" ht="76.5" x14ac:dyDescent="0.25">
      <c r="A8" s="95">
        <v>1</v>
      </c>
      <c r="B8" s="96" t="s">
        <v>50</v>
      </c>
      <c r="C8" s="97">
        <v>0.95</v>
      </c>
      <c r="D8" s="98">
        <v>0.95</v>
      </c>
      <c r="E8" s="98">
        <v>0.95</v>
      </c>
      <c r="F8" s="98">
        <v>0.95</v>
      </c>
      <c r="G8" s="98">
        <v>0.95</v>
      </c>
      <c r="H8" s="97">
        <v>0.95</v>
      </c>
    </row>
    <row r="9" spans="1:8" ht="51" x14ac:dyDescent="0.25">
      <c r="A9" s="95">
        <v>2</v>
      </c>
      <c r="B9" s="96" t="s">
        <v>137</v>
      </c>
      <c r="C9" s="97">
        <v>1</v>
      </c>
      <c r="D9" s="98">
        <v>1</v>
      </c>
      <c r="E9" s="98">
        <v>1</v>
      </c>
      <c r="F9" s="98">
        <v>1</v>
      </c>
      <c r="G9" s="98">
        <v>1</v>
      </c>
      <c r="H9" s="97">
        <v>1</v>
      </c>
    </row>
    <row r="10" spans="1:8" ht="66" customHeight="1" x14ac:dyDescent="0.25">
      <c r="A10" s="95">
        <v>3</v>
      </c>
      <c r="B10" s="96" t="s">
        <v>138</v>
      </c>
      <c r="C10" s="99">
        <v>99</v>
      </c>
      <c r="D10" s="100">
        <v>99</v>
      </c>
      <c r="E10" s="100">
        <v>99</v>
      </c>
      <c r="F10" s="100">
        <v>99</v>
      </c>
      <c r="G10" s="100">
        <v>99</v>
      </c>
      <c r="H10" s="99">
        <v>99</v>
      </c>
    </row>
  </sheetData>
  <mergeCells count="6">
    <mergeCell ref="D5:G5"/>
    <mergeCell ref="A2:H3"/>
    <mergeCell ref="H5:H6"/>
    <mergeCell ref="A5:A6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Пономарева Алена Юрьевна</dc:creator>
  <cp:lastModifiedBy>Чалабиева Анастасия Юрьевна</cp:lastModifiedBy>
  <cp:lastPrinted>2022-09-02T11:08:43Z</cp:lastPrinted>
  <dcterms:created xsi:type="dcterms:W3CDTF">2021-11-15T12:04:53Z</dcterms:created>
  <dcterms:modified xsi:type="dcterms:W3CDTF">2022-09-13T06:45:22Z</dcterms:modified>
</cp:coreProperties>
</file>