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etskayayn\Desktop\Вн.изм. в МП на 2023-2030\"/>
    </mc:Choice>
  </mc:AlternateContent>
  <xr:revisionPtr revIDLastSave="0" documentId="13_ncr:1_{57448454-F862-49A2-9B1F-EB30DFB97E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 l="1"/>
  <c r="N16" i="1"/>
  <c r="N17" i="1"/>
  <c r="N18" i="1"/>
  <c r="N19" i="1"/>
  <c r="N20" i="1"/>
  <c r="N21" i="1"/>
  <c r="M16" i="1"/>
  <c r="M17" i="1"/>
  <c r="M18" i="1"/>
  <c r="M19" i="1"/>
  <c r="M20" i="1"/>
  <c r="M21" i="1"/>
  <c r="M15" i="1"/>
  <c r="K17" i="1" l="1"/>
  <c r="H17" i="1"/>
  <c r="E17" i="1"/>
  <c r="N12" i="1"/>
  <c r="L12" i="1"/>
  <c r="I12" i="1"/>
  <c r="I9" i="1" s="1"/>
  <c r="F12" i="1"/>
  <c r="N11" i="1"/>
  <c r="M11" i="1"/>
  <c r="M9" i="1" s="1"/>
  <c r="L11" i="1"/>
  <c r="L9" i="1" s="1"/>
  <c r="I11" i="1"/>
  <c r="F11" i="1"/>
  <c r="E9" i="1"/>
  <c r="G9" i="1"/>
  <c r="H9" i="1"/>
  <c r="J9" i="1"/>
  <c r="K9" i="1"/>
  <c r="D9" i="1"/>
  <c r="E10" i="1"/>
  <c r="F10" i="1"/>
  <c r="G10" i="1"/>
  <c r="H10" i="1"/>
  <c r="I10" i="1"/>
  <c r="J10" i="1"/>
  <c r="K10" i="1"/>
  <c r="L10" i="1"/>
  <c r="M10" i="1"/>
  <c r="N10" i="1"/>
  <c r="D10" i="1"/>
  <c r="F13" i="1"/>
  <c r="N13" i="1"/>
  <c r="N14" i="1"/>
  <c r="N9" i="1" l="1"/>
  <c r="F9" i="1"/>
  <c r="L7" i="1"/>
  <c r="L6" i="1"/>
  <c r="I7" i="1"/>
  <c r="I6" i="1"/>
  <c r="F7" i="1"/>
  <c r="F6" i="1"/>
  <c r="J15" i="1"/>
  <c r="K16" i="1"/>
  <c r="L16" i="1" s="1"/>
  <c r="L14" i="1"/>
  <c r="L13" i="1"/>
  <c r="K21" i="1"/>
  <c r="L21" i="1" s="1"/>
  <c r="K5" i="1"/>
  <c r="J5" i="1"/>
  <c r="G15" i="1"/>
  <c r="H16" i="1"/>
  <c r="I16" i="1" s="1"/>
  <c r="I14" i="1"/>
  <c r="I13" i="1"/>
  <c r="H21" i="1"/>
  <c r="I21" i="1" s="1"/>
  <c r="H5" i="1"/>
  <c r="G5" i="1"/>
  <c r="E5" i="1"/>
  <c r="L5" i="1" l="1"/>
  <c r="I5" i="1"/>
  <c r="L17" i="1"/>
  <c r="K15" i="1"/>
  <c r="L15" i="1" s="1"/>
  <c r="I17" i="1"/>
  <c r="H15" i="1"/>
  <c r="I15" i="1" s="1"/>
  <c r="F17" i="1"/>
  <c r="E16" i="1"/>
  <c r="F16" i="1" s="1"/>
  <c r="D5" i="1"/>
  <c r="F5" i="1" s="1"/>
  <c r="L18" i="1" l="1"/>
  <c r="I18" i="1"/>
  <c r="D15" i="1" l="1"/>
  <c r="E21" i="1"/>
  <c r="E15" i="1" s="1"/>
  <c r="F14" i="1"/>
  <c r="F15" i="1" l="1"/>
  <c r="F18" i="1"/>
  <c r="F21" i="1"/>
</calcChain>
</file>

<file path=xl/sharedStrings.xml><?xml version="1.0" encoding="utf-8"?>
<sst xmlns="http://schemas.openxmlformats.org/spreadsheetml/2006/main" count="45" uniqueCount="32">
  <si>
    <t>Основное мероприятие программы</t>
  </si>
  <si>
    <t>Пояснение</t>
  </si>
  <si>
    <t>Утверждено</t>
  </si>
  <si>
    <t>Вносимые изменения</t>
  </si>
  <si>
    <t>Сумма с учетом изменений</t>
  </si>
  <si>
    <t>Ответственный исполнитель/ соисполнитель</t>
  </si>
  <si>
    <t>Источник финансиро-вания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</si>
  <si>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</si>
  <si>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</si>
  <si>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</si>
  <si>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</si>
  <si>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</si>
  <si>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источники</t>
  </si>
  <si>
    <t>средства поселений</t>
  </si>
  <si>
    <t>Всего по муниципальной программе</t>
  </si>
  <si>
    <t>МБ</t>
  </si>
  <si>
    <t>Приложение к пояснительной записке</t>
  </si>
  <si>
    <t>Администрации поселений Нефтеюганского района</t>
  </si>
  <si>
    <t>Основное мероприятие "Осуществление деятельности по обращению с животными без владельцев"</t>
  </si>
  <si>
    <t>АНР (отдел по сельскому хозяйству)</t>
  </si>
  <si>
    <t>ОБ</t>
  </si>
  <si>
    <t>иные</t>
  </si>
  <si>
    <t>ФБ</t>
  </si>
  <si>
    <t>Основное мероприятие "Поддержка и развитие растениеводства"</t>
  </si>
  <si>
    <t>Отдел по сельскому хозяйству администрации Нефтеюганского района</t>
  </si>
  <si>
    <t>Объем финансирования на 2023 год, тыс.руб.</t>
  </si>
  <si>
    <t>Объем финансирования на 2024 год, тыс.руб.</t>
  </si>
  <si>
    <t>Объем финансирования на 2025 год, тыс.руб.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</si>
  <si>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</si>
  <si>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2026 год (после уточнения)</t>
  </si>
  <si>
    <t>2027-2030 год (после уточнения)</t>
  </si>
  <si>
    <t>Решение Думы Нефтеюганского района от 30.11.2022 № 830 «О бюджете Нефтеюганского района на 2023 год и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</si>
</sst>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165" fontId="5" fillId="0" borderId="1" xfId="1" applyNumberFormat="1" applyFont="1" applyBorder="1"/>
    <xf numFmtId="165" fontId="5" fillId="0" borderId="1" xfId="1" applyNumberFormat="1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Fill="1"/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Fill="1"/>
    <xf numFmtId="165" fontId="5" fillId="0" borderId="1" xfId="1" applyNumberFormat="1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5" fontId="5" fillId="0" borderId="4" xfId="1" applyNumberFormat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topLeftCell="B1" zoomScale="90" zoomScaleNormal="90" workbookViewId="0">
      <selection activeCell="K17" sqref="K17"/>
    </sheetView>
  </sheetViews>
  <sheetFormatPr defaultColWidth="8.85546875" defaultRowHeight="15" x14ac:dyDescent="0.25"/>
  <cols>
    <col min="1" max="1" width="20.42578125" style="7" customWidth="1"/>
    <col min="2" max="2" width="30.7109375" style="3" customWidth="1"/>
    <col min="3" max="3" width="11.7109375" style="3" customWidth="1"/>
    <col min="4" max="4" width="17.42578125" style="3" customWidth="1"/>
    <col min="5" max="5" width="18.5703125" style="3" customWidth="1"/>
    <col min="6" max="6" width="19.28515625" style="3" customWidth="1"/>
    <col min="7" max="7" width="17.42578125" style="3" customWidth="1"/>
    <col min="8" max="8" width="18.5703125" style="3" customWidth="1"/>
    <col min="9" max="9" width="19.28515625" style="3" customWidth="1"/>
    <col min="10" max="10" width="17.42578125" style="3" customWidth="1"/>
    <col min="11" max="11" width="18.5703125" style="3" customWidth="1"/>
    <col min="12" max="12" width="19.28515625" style="3" customWidth="1"/>
    <col min="13" max="13" width="18.28515625" style="3" customWidth="1"/>
    <col min="14" max="14" width="17.85546875" style="3" customWidth="1"/>
    <col min="15" max="15" width="39.5703125" style="3" customWidth="1"/>
    <col min="16" max="17" width="8.85546875" style="3"/>
    <col min="18" max="18" width="18.7109375" style="3" bestFit="1" customWidth="1"/>
    <col min="19" max="16384" width="8.85546875" style="3"/>
  </cols>
  <sheetData>
    <row r="1" spans="1:18" x14ac:dyDescent="0.25">
      <c r="O1" s="3" t="s">
        <v>16</v>
      </c>
    </row>
    <row r="3" spans="1:18" s="1" customFormat="1" ht="22.15" customHeight="1" x14ac:dyDescent="0.25">
      <c r="A3" s="33" t="s">
        <v>0</v>
      </c>
      <c r="B3" s="34" t="s">
        <v>5</v>
      </c>
      <c r="C3" s="34" t="s">
        <v>6</v>
      </c>
      <c r="D3" s="34" t="s">
        <v>25</v>
      </c>
      <c r="E3" s="34"/>
      <c r="F3" s="34"/>
      <c r="G3" s="34" t="s">
        <v>26</v>
      </c>
      <c r="H3" s="34"/>
      <c r="I3" s="34"/>
      <c r="J3" s="34" t="s">
        <v>27</v>
      </c>
      <c r="K3" s="34"/>
      <c r="L3" s="34"/>
      <c r="M3" s="35" t="s">
        <v>29</v>
      </c>
      <c r="N3" s="35" t="s">
        <v>30</v>
      </c>
      <c r="O3" s="31" t="s">
        <v>1</v>
      </c>
    </row>
    <row r="4" spans="1:18" s="1" customFormat="1" ht="35.25" customHeight="1" x14ac:dyDescent="0.25">
      <c r="A4" s="33"/>
      <c r="B4" s="34"/>
      <c r="C4" s="34"/>
      <c r="D4" s="2" t="s">
        <v>2</v>
      </c>
      <c r="E4" s="2" t="s">
        <v>3</v>
      </c>
      <c r="F4" s="2" t="s">
        <v>4</v>
      </c>
      <c r="G4" s="19" t="s">
        <v>2</v>
      </c>
      <c r="H4" s="19" t="s">
        <v>3</v>
      </c>
      <c r="I4" s="19" t="s">
        <v>4</v>
      </c>
      <c r="J4" s="19" t="s">
        <v>2</v>
      </c>
      <c r="K4" s="19" t="s">
        <v>3</v>
      </c>
      <c r="L4" s="19" t="s">
        <v>4</v>
      </c>
      <c r="M4" s="36"/>
      <c r="N4" s="36"/>
      <c r="O4" s="32"/>
    </row>
    <row r="5" spans="1:18" s="7" customFormat="1" ht="31.5" customHeight="1" x14ac:dyDescent="0.25">
      <c r="A5" s="20" t="s">
        <v>23</v>
      </c>
      <c r="B5" s="20" t="s">
        <v>24</v>
      </c>
      <c r="C5" s="10" t="s">
        <v>7</v>
      </c>
      <c r="D5" s="11">
        <f>D6+D7+D8</f>
        <v>1113.5999999999999</v>
      </c>
      <c r="E5" s="11">
        <f>E6+E7+E8</f>
        <v>-338.4</v>
      </c>
      <c r="F5" s="11">
        <f>D5+E5</f>
        <v>775.19999999999993</v>
      </c>
      <c r="G5" s="11">
        <f>G6+G7+G8</f>
        <v>1136.3</v>
      </c>
      <c r="H5" s="11">
        <f>H6+H7+H8</f>
        <v>-349.70000000000005</v>
      </c>
      <c r="I5" s="11">
        <f>G5+H5</f>
        <v>786.59999999999991</v>
      </c>
      <c r="J5" s="11">
        <f>J6+J7+J8</f>
        <v>1104.5999999999999</v>
      </c>
      <c r="K5" s="11">
        <f>K6+K7+K8</f>
        <v>-362.4</v>
      </c>
      <c r="L5" s="11">
        <f>J5+K5</f>
        <v>742.19999999999993</v>
      </c>
      <c r="M5" s="28"/>
      <c r="N5" s="28"/>
      <c r="O5" s="40" t="s">
        <v>31</v>
      </c>
      <c r="R5" s="15"/>
    </row>
    <row r="6" spans="1:18" s="7" customFormat="1" ht="31.5" customHeight="1" x14ac:dyDescent="0.25">
      <c r="A6" s="21"/>
      <c r="B6" s="21"/>
      <c r="C6" s="13" t="s">
        <v>22</v>
      </c>
      <c r="D6" s="14">
        <v>152.30000000000001</v>
      </c>
      <c r="E6" s="14">
        <v>-152.30000000000001</v>
      </c>
      <c r="F6" s="14">
        <f>D6+E6</f>
        <v>0</v>
      </c>
      <c r="G6" s="14">
        <v>157.4</v>
      </c>
      <c r="H6" s="14">
        <v>-157.4</v>
      </c>
      <c r="I6" s="14">
        <f>G6+H6</f>
        <v>0</v>
      </c>
      <c r="J6" s="14">
        <v>155.80000000000001</v>
      </c>
      <c r="K6" s="14">
        <v>-155.80000000000001</v>
      </c>
      <c r="L6" s="14">
        <f>J6+K6</f>
        <v>0</v>
      </c>
      <c r="M6" s="29"/>
      <c r="N6" s="29"/>
      <c r="O6" s="41"/>
      <c r="R6" s="15"/>
    </row>
    <row r="7" spans="1:18" s="7" customFormat="1" ht="27.6" customHeight="1" x14ac:dyDescent="0.25">
      <c r="A7" s="21"/>
      <c r="B7" s="21"/>
      <c r="C7" s="13" t="s">
        <v>20</v>
      </c>
      <c r="D7" s="14">
        <v>961.3</v>
      </c>
      <c r="E7" s="14">
        <v>-186.1</v>
      </c>
      <c r="F7" s="14">
        <f>D7+E7</f>
        <v>775.19999999999993</v>
      </c>
      <c r="G7" s="14">
        <v>978.9</v>
      </c>
      <c r="H7" s="14">
        <v>-192.3</v>
      </c>
      <c r="I7" s="14">
        <f>G7+H7</f>
        <v>786.59999999999991</v>
      </c>
      <c r="J7" s="14">
        <v>948.8</v>
      </c>
      <c r="K7" s="14">
        <v>-206.6</v>
      </c>
      <c r="L7" s="14">
        <f>J7+K7</f>
        <v>742.19999999999993</v>
      </c>
      <c r="M7" s="29"/>
      <c r="N7" s="29"/>
      <c r="O7" s="41"/>
      <c r="R7" s="15"/>
    </row>
    <row r="8" spans="1:18" s="7" customFormat="1" ht="31.9" customHeight="1" x14ac:dyDescent="0.25">
      <c r="A8" s="22"/>
      <c r="B8" s="22"/>
      <c r="C8" s="13" t="s">
        <v>15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30"/>
      <c r="N8" s="30"/>
      <c r="O8" s="42"/>
    </row>
    <row r="9" spans="1:18" ht="30" customHeight="1" x14ac:dyDescent="0.25">
      <c r="A9" s="20" t="s">
        <v>18</v>
      </c>
      <c r="B9" s="37" t="s">
        <v>28</v>
      </c>
      <c r="C9" s="8" t="s">
        <v>7</v>
      </c>
      <c r="D9" s="9">
        <f>D10+D11+D12</f>
        <v>26231.753999999997</v>
      </c>
      <c r="E9" s="9">
        <f t="shared" ref="E9:N9" si="0">E10+E11+E12</f>
        <v>-977</v>
      </c>
      <c r="F9" s="9">
        <f t="shared" si="0"/>
        <v>25254.754000000001</v>
      </c>
      <c r="G9" s="9">
        <f t="shared" si="0"/>
        <v>25378.953999999998</v>
      </c>
      <c r="H9" s="9">
        <f t="shared" si="0"/>
        <v>-792.3</v>
      </c>
      <c r="I9" s="9">
        <f t="shared" si="0"/>
        <v>24586.654000000002</v>
      </c>
      <c r="J9" s="9">
        <f t="shared" si="0"/>
        <v>25371.853999999999</v>
      </c>
      <c r="K9" s="9">
        <f t="shared" si="0"/>
        <v>-1108.9000000000001</v>
      </c>
      <c r="L9" s="9">
        <f t="shared" si="0"/>
        <v>24262.954000000002</v>
      </c>
      <c r="M9" s="9">
        <f t="shared" si="0"/>
        <v>24262.954000000002</v>
      </c>
      <c r="N9" s="9">
        <f t="shared" si="0"/>
        <v>97051.816000000006</v>
      </c>
      <c r="O9" s="40" t="s">
        <v>31</v>
      </c>
    </row>
    <row r="10" spans="1:18" ht="28.9" customHeight="1" x14ac:dyDescent="0.25">
      <c r="A10" s="21"/>
      <c r="B10" s="38"/>
      <c r="C10" s="8" t="s">
        <v>20</v>
      </c>
      <c r="D10" s="9">
        <f>D13+D14</f>
        <v>2793.8999999999996</v>
      </c>
      <c r="E10" s="9">
        <f t="shared" ref="E10:N10" si="1">E13+E14</f>
        <v>-977</v>
      </c>
      <c r="F10" s="9">
        <f t="shared" si="1"/>
        <v>1816.8999999999999</v>
      </c>
      <c r="G10" s="9">
        <f t="shared" si="1"/>
        <v>1941.1000000000001</v>
      </c>
      <c r="H10" s="9">
        <f t="shared" si="1"/>
        <v>-792.3</v>
      </c>
      <c r="I10" s="9">
        <f t="shared" si="1"/>
        <v>1148.8000000000002</v>
      </c>
      <c r="J10" s="9">
        <f t="shared" si="1"/>
        <v>1934</v>
      </c>
      <c r="K10" s="9">
        <f t="shared" si="1"/>
        <v>-1108.9000000000001</v>
      </c>
      <c r="L10" s="9">
        <f t="shared" si="1"/>
        <v>825.1</v>
      </c>
      <c r="M10" s="9">
        <f t="shared" si="1"/>
        <v>825.1</v>
      </c>
      <c r="N10" s="9">
        <f t="shared" si="1"/>
        <v>3300.4</v>
      </c>
      <c r="O10" s="41"/>
    </row>
    <row r="11" spans="1:18" s="7" customFormat="1" ht="25.9" customHeight="1" x14ac:dyDescent="0.25">
      <c r="A11" s="21"/>
      <c r="B11" s="38"/>
      <c r="C11" s="10" t="s">
        <v>15</v>
      </c>
      <c r="D11" s="11">
        <v>17175.289000000001</v>
      </c>
      <c r="E11" s="11"/>
      <c r="F11" s="11">
        <f>D11</f>
        <v>17175.289000000001</v>
      </c>
      <c r="G11" s="11">
        <v>16327.575999999999</v>
      </c>
      <c r="H11" s="11"/>
      <c r="I11" s="11">
        <f>G11</f>
        <v>16327.575999999999</v>
      </c>
      <c r="J11" s="11">
        <v>15500.761</v>
      </c>
      <c r="K11" s="11"/>
      <c r="L11" s="11">
        <f>J11</f>
        <v>15500.761</v>
      </c>
      <c r="M11" s="11">
        <f>L11</f>
        <v>15500.761</v>
      </c>
      <c r="N11" s="11">
        <f>M11*4</f>
        <v>62003.044000000002</v>
      </c>
      <c r="O11" s="41"/>
    </row>
    <row r="12" spans="1:18" s="7" customFormat="1" ht="34.9" customHeight="1" x14ac:dyDescent="0.25">
      <c r="A12" s="21"/>
      <c r="B12" s="39"/>
      <c r="C12" s="10" t="s">
        <v>21</v>
      </c>
      <c r="D12" s="11">
        <v>6262.5649999999996</v>
      </c>
      <c r="E12" s="11"/>
      <c r="F12" s="11">
        <f>D12</f>
        <v>6262.5649999999996</v>
      </c>
      <c r="G12" s="11">
        <v>7110.2780000000002</v>
      </c>
      <c r="H12" s="11"/>
      <c r="I12" s="11">
        <f>G12</f>
        <v>7110.2780000000002</v>
      </c>
      <c r="J12" s="11">
        <v>7937.0929999999998</v>
      </c>
      <c r="K12" s="11"/>
      <c r="L12" s="11">
        <f>J12</f>
        <v>7937.0929999999998</v>
      </c>
      <c r="M12" s="11">
        <v>7937.0929999999998</v>
      </c>
      <c r="N12" s="11">
        <f>M12*4</f>
        <v>31748.371999999999</v>
      </c>
      <c r="O12" s="41"/>
    </row>
    <row r="13" spans="1:18" s="7" customFormat="1" ht="41.45" customHeight="1" x14ac:dyDescent="0.25">
      <c r="A13" s="21"/>
      <c r="B13" s="12" t="s">
        <v>19</v>
      </c>
      <c r="C13" s="13" t="s">
        <v>20</v>
      </c>
      <c r="D13" s="14">
        <v>2235.12</v>
      </c>
      <c r="E13" s="14">
        <v>-729.52</v>
      </c>
      <c r="F13" s="14">
        <f>D13+E13</f>
        <v>1505.6</v>
      </c>
      <c r="G13" s="14">
        <v>1552.88</v>
      </c>
      <c r="H13" s="14">
        <v>-621.88</v>
      </c>
      <c r="I13" s="14">
        <f t="shared" ref="I13:I14" si="2">G13+H13</f>
        <v>931.00000000000011</v>
      </c>
      <c r="J13" s="14">
        <v>1547.2</v>
      </c>
      <c r="K13" s="14">
        <v>-875</v>
      </c>
      <c r="L13" s="14">
        <f t="shared" ref="L13:L14" si="3">J13+K13</f>
        <v>672.2</v>
      </c>
      <c r="M13" s="14">
        <v>672.2</v>
      </c>
      <c r="N13" s="14">
        <f>M13*4</f>
        <v>2688.8</v>
      </c>
      <c r="O13" s="41"/>
    </row>
    <row r="14" spans="1:18" s="7" customFormat="1" ht="40.5" customHeight="1" x14ac:dyDescent="0.25">
      <c r="A14" s="21"/>
      <c r="B14" s="18" t="s">
        <v>17</v>
      </c>
      <c r="C14" s="13" t="s">
        <v>20</v>
      </c>
      <c r="D14" s="14">
        <v>558.78</v>
      </c>
      <c r="E14" s="14">
        <v>-247.48</v>
      </c>
      <c r="F14" s="14">
        <f t="shared" ref="F14" si="4">D14+E14</f>
        <v>311.29999999999995</v>
      </c>
      <c r="G14" s="14">
        <v>388.22</v>
      </c>
      <c r="H14" s="14">
        <v>-170.42</v>
      </c>
      <c r="I14" s="14">
        <f t="shared" si="2"/>
        <v>217.80000000000004</v>
      </c>
      <c r="J14" s="14">
        <v>386.8</v>
      </c>
      <c r="K14" s="14">
        <v>-233.9</v>
      </c>
      <c r="L14" s="14">
        <f t="shared" si="3"/>
        <v>152.9</v>
      </c>
      <c r="M14" s="14">
        <v>152.9</v>
      </c>
      <c r="N14" s="14">
        <f>M14*4</f>
        <v>611.6</v>
      </c>
      <c r="O14" s="41"/>
      <c r="R14" s="15"/>
    </row>
    <row r="15" spans="1:18" s="7" customFormat="1" x14ac:dyDescent="0.25">
      <c r="A15" s="23" t="s">
        <v>14</v>
      </c>
      <c r="B15" s="26" t="s">
        <v>7</v>
      </c>
      <c r="C15" s="27"/>
      <c r="D15" s="16">
        <f>D16+D17+D18+D19+D20+D21</f>
        <v>203930.07699999999</v>
      </c>
      <c r="E15" s="16">
        <f>E17+E21+E18+E16</f>
        <v>-1315.3999999999999</v>
      </c>
      <c r="F15" s="16">
        <f>D15+E15</f>
        <v>202614.677</v>
      </c>
      <c r="G15" s="16">
        <f>G16+G17+G18+G19+G20+G21</f>
        <v>207557.677</v>
      </c>
      <c r="H15" s="16">
        <f>H17+H21+H18+H16</f>
        <v>-1142</v>
      </c>
      <c r="I15" s="16">
        <f>G15+H15</f>
        <v>206415.677</v>
      </c>
      <c r="J15" s="16">
        <f>J16+J17+J18+J19+J20+J21</f>
        <v>204591.177</v>
      </c>
      <c r="K15" s="16">
        <f>K17+K21+K18+K16</f>
        <v>-1471.3</v>
      </c>
      <c r="L15" s="16">
        <f>J15+K15</f>
        <v>203119.87700000001</v>
      </c>
      <c r="M15" s="16">
        <f>L15</f>
        <v>203119.87700000001</v>
      </c>
      <c r="N15" s="4">
        <f t="shared" ref="N15:N20" si="5">M15*4</f>
        <v>812479.50800000003</v>
      </c>
      <c r="O15" s="17"/>
    </row>
    <row r="16" spans="1:18" s="7" customFormat="1" x14ac:dyDescent="0.25">
      <c r="A16" s="24"/>
      <c r="B16" s="26" t="s">
        <v>8</v>
      </c>
      <c r="C16" s="27"/>
      <c r="D16" s="16">
        <v>152.30000000000001</v>
      </c>
      <c r="E16" s="16">
        <f>E6</f>
        <v>-152.30000000000001</v>
      </c>
      <c r="F16" s="16">
        <f t="shared" ref="F16:F17" si="6">D16+E16</f>
        <v>0</v>
      </c>
      <c r="G16" s="16">
        <v>157.4</v>
      </c>
      <c r="H16" s="16">
        <f>H6</f>
        <v>-157.4</v>
      </c>
      <c r="I16" s="16">
        <f t="shared" ref="I16:I17" si="7">G16+H16</f>
        <v>0</v>
      </c>
      <c r="J16" s="16">
        <v>155.80000000000001</v>
      </c>
      <c r="K16" s="16">
        <f>K6</f>
        <v>-155.80000000000001</v>
      </c>
      <c r="L16" s="16">
        <f t="shared" ref="L16:L17" si="8">J16+K16</f>
        <v>0</v>
      </c>
      <c r="M16" s="16">
        <f t="shared" ref="M16:M21" si="9">L16</f>
        <v>0</v>
      </c>
      <c r="N16" s="4">
        <f t="shared" si="5"/>
        <v>0</v>
      </c>
      <c r="O16" s="17"/>
    </row>
    <row r="17" spans="1:15" s="7" customFormat="1" ht="27" customHeight="1" x14ac:dyDescent="0.25">
      <c r="A17" s="24"/>
      <c r="B17" s="26" t="s">
        <v>9</v>
      </c>
      <c r="C17" s="27"/>
      <c r="D17" s="16">
        <v>120744.6</v>
      </c>
      <c r="E17" s="16">
        <f>E7+E9</f>
        <v>-1163.0999999999999</v>
      </c>
      <c r="F17" s="16">
        <f t="shared" si="6"/>
        <v>119581.5</v>
      </c>
      <c r="G17" s="16">
        <v>124367.1</v>
      </c>
      <c r="H17" s="16">
        <f>H7+H9</f>
        <v>-984.59999999999991</v>
      </c>
      <c r="I17" s="16">
        <f t="shared" si="7"/>
        <v>123382.5</v>
      </c>
      <c r="J17" s="16">
        <v>121402.2</v>
      </c>
      <c r="K17" s="16">
        <f>K7+K9</f>
        <v>-1315.5</v>
      </c>
      <c r="L17" s="16">
        <f t="shared" si="8"/>
        <v>120086.7</v>
      </c>
      <c r="M17" s="16">
        <f t="shared" si="9"/>
        <v>120086.7</v>
      </c>
      <c r="N17" s="4">
        <f t="shared" si="5"/>
        <v>480346.8</v>
      </c>
      <c r="O17" s="17"/>
    </row>
    <row r="18" spans="1:15" ht="24" customHeight="1" x14ac:dyDescent="0.25">
      <c r="A18" s="24"/>
      <c r="B18" s="26" t="s">
        <v>10</v>
      </c>
      <c r="C18" s="27"/>
      <c r="D18" s="4">
        <v>42893.977030000002</v>
      </c>
      <c r="E18" s="5"/>
      <c r="F18" s="4">
        <f>D18+E18</f>
        <v>42893.977030000002</v>
      </c>
      <c r="G18" s="4">
        <v>22077.576000000001</v>
      </c>
      <c r="H18" s="5"/>
      <c r="I18" s="4">
        <f>G18+H18</f>
        <v>22077.576000000001</v>
      </c>
      <c r="J18" s="4">
        <v>21250.760999999999</v>
      </c>
      <c r="K18" s="5"/>
      <c r="L18" s="4">
        <f>J18+K18</f>
        <v>21250.760999999999</v>
      </c>
      <c r="M18" s="16">
        <f t="shared" si="9"/>
        <v>21250.760999999999</v>
      </c>
      <c r="N18" s="4">
        <f t="shared" si="5"/>
        <v>85003.043999999994</v>
      </c>
      <c r="O18" s="6"/>
    </row>
    <row r="19" spans="1:15" ht="30" customHeight="1" x14ac:dyDescent="0.25">
      <c r="A19" s="24"/>
      <c r="B19" s="26" t="s">
        <v>11</v>
      </c>
      <c r="C19" s="27"/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16">
        <f t="shared" si="9"/>
        <v>0</v>
      </c>
      <c r="N19" s="4">
        <f t="shared" si="5"/>
        <v>0</v>
      </c>
      <c r="O19" s="6"/>
    </row>
    <row r="20" spans="1:15" ht="21" customHeight="1" x14ac:dyDescent="0.25">
      <c r="A20" s="24"/>
      <c r="B20" s="26" t="s">
        <v>13</v>
      </c>
      <c r="C20" s="27"/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16">
        <f t="shared" si="9"/>
        <v>0</v>
      </c>
      <c r="N20" s="4">
        <f t="shared" si="5"/>
        <v>0</v>
      </c>
      <c r="O20" s="6"/>
    </row>
    <row r="21" spans="1:15" x14ac:dyDescent="0.25">
      <c r="A21" s="25"/>
      <c r="B21" s="26" t="s">
        <v>12</v>
      </c>
      <c r="C21" s="27"/>
      <c r="D21" s="4">
        <v>40139.199970000001</v>
      </c>
      <c r="E21" s="5">
        <f>E12</f>
        <v>0</v>
      </c>
      <c r="F21" s="4">
        <f>D21+E21</f>
        <v>40139.199970000001</v>
      </c>
      <c r="G21" s="4">
        <v>60955.601000000002</v>
      </c>
      <c r="H21" s="5">
        <f>H12</f>
        <v>0</v>
      </c>
      <c r="I21" s="4">
        <f>G21+H21</f>
        <v>60955.601000000002</v>
      </c>
      <c r="J21" s="4">
        <v>61782.415999999997</v>
      </c>
      <c r="K21" s="5">
        <f>K12</f>
        <v>0</v>
      </c>
      <c r="L21" s="4">
        <f>J21+K21</f>
        <v>61782.415999999997</v>
      </c>
      <c r="M21" s="16">
        <f t="shared" si="9"/>
        <v>61782.415999999997</v>
      </c>
      <c r="N21" s="4">
        <f>M21*4</f>
        <v>247129.66399999999</v>
      </c>
      <c r="O21" s="6"/>
    </row>
  </sheetData>
  <mergeCells count="25">
    <mergeCell ref="O3:O4"/>
    <mergeCell ref="A3:A4"/>
    <mergeCell ref="B3:B4"/>
    <mergeCell ref="C3:C4"/>
    <mergeCell ref="D3:F3"/>
    <mergeCell ref="G3:I3"/>
    <mergeCell ref="J3:L3"/>
    <mergeCell ref="M3:M4"/>
    <mergeCell ref="N3:N4"/>
    <mergeCell ref="A5:A8"/>
    <mergeCell ref="B5:B8"/>
    <mergeCell ref="O5:O8"/>
    <mergeCell ref="A15:A21"/>
    <mergeCell ref="B15:C15"/>
    <mergeCell ref="B16:C16"/>
    <mergeCell ref="B17:C17"/>
    <mergeCell ref="B18:C18"/>
    <mergeCell ref="B19:C19"/>
    <mergeCell ref="B20:C20"/>
    <mergeCell ref="B21:C21"/>
    <mergeCell ref="M5:M8"/>
    <mergeCell ref="N5:N8"/>
    <mergeCell ref="A9:A14"/>
    <mergeCell ref="O9:O14"/>
    <mergeCell ref="B9:B12"/>
  </mergeCells>
  <printOptions horizontalCentered="1"/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Березецкая Юлия Николаевна</cp:lastModifiedBy>
  <cp:lastPrinted>2020-12-17T06:23:34Z</cp:lastPrinted>
  <dcterms:created xsi:type="dcterms:W3CDTF">2020-12-02T11:41:23Z</dcterms:created>
  <dcterms:modified xsi:type="dcterms:W3CDTF">2022-12-25T05:32:13Z</dcterms:modified>
</cp:coreProperties>
</file>