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Обмен\ДСиЖКХ\ОРиМП\ОРиМП\ПРОГРАММЫ\ГОСУДАРСТВЕННАЯ ПРОГРАММА\Мун. программа  Развитие ЖКК\МП с 2023-\бюджет 23-25, утв      от\10. 26.09.22\"/>
    </mc:Choice>
  </mc:AlternateContent>
  <bookViews>
    <workbookView xWindow="0" yWindow="0" windowWidth="28800" windowHeight="12135"/>
  </bookViews>
  <sheets>
    <sheet name="Мероприятия" sheetId="1" r:id="rId1"/>
  </sheets>
  <definedNames>
    <definedName name="_xlnm._FilterDatabase" localSheetId="0" hidden="1">Мероприятия!$A$4:$E$203</definedName>
    <definedName name="_xlnm.Print_Titles" localSheetId="0">Мероприятия!$4:$6</definedName>
    <definedName name="_xlnm.Print_Area" localSheetId="0">Мероприятия!$A$1:$J$275</definedName>
  </definedNames>
  <calcPr calcId="152511" iterate="1"/>
</workbook>
</file>

<file path=xl/calcChain.xml><?xml version="1.0" encoding="utf-8"?>
<calcChain xmlns="http://schemas.openxmlformats.org/spreadsheetml/2006/main">
  <c r="F203" i="1" l="1"/>
  <c r="G203" i="1"/>
  <c r="H203" i="1"/>
  <c r="H195" i="1" s="1"/>
  <c r="I203" i="1"/>
  <c r="I195" i="1" s="1"/>
  <c r="J203" i="1"/>
  <c r="J195" i="1" s="1"/>
  <c r="F200" i="1"/>
  <c r="F205" i="1"/>
  <c r="F197" i="1"/>
  <c r="I200" i="1"/>
  <c r="F199" i="1"/>
  <c r="F198" i="1"/>
  <c r="F190" i="1"/>
  <c r="F183" i="1"/>
  <c r="F175" i="1"/>
  <c r="F161" i="1"/>
  <c r="F159" i="1"/>
  <c r="F160" i="1"/>
  <c r="E159" i="1"/>
  <c r="G199" i="1"/>
  <c r="G191" i="1" s="1"/>
  <c r="H199" i="1"/>
  <c r="I199" i="1"/>
  <c r="J199" i="1"/>
  <c r="J191" i="1" s="1"/>
  <c r="G200" i="1"/>
  <c r="H200" i="1"/>
  <c r="H192" i="1" s="1"/>
  <c r="J200" i="1"/>
  <c r="F201" i="1"/>
  <c r="F193" i="1" s="1"/>
  <c r="G201" i="1"/>
  <c r="H201" i="1"/>
  <c r="I201" i="1"/>
  <c r="I193" i="1" s="1"/>
  <c r="J201" i="1"/>
  <c r="F202" i="1"/>
  <c r="G202" i="1"/>
  <c r="G194" i="1" s="1"/>
  <c r="H202" i="1"/>
  <c r="I202" i="1"/>
  <c r="J202" i="1"/>
  <c r="J194" i="1" s="1"/>
  <c r="G198" i="1"/>
  <c r="G190" i="1" s="1"/>
  <c r="H198" i="1"/>
  <c r="H190" i="1" s="1"/>
  <c r="I198" i="1"/>
  <c r="I190" i="1" s="1"/>
  <c r="J198" i="1"/>
  <c r="J190" i="1" s="1"/>
  <c r="F191" i="1"/>
  <c r="H191" i="1"/>
  <c r="I191" i="1"/>
  <c r="F192" i="1"/>
  <c r="G192" i="1"/>
  <c r="I192" i="1"/>
  <c r="J192" i="1"/>
  <c r="G193" i="1"/>
  <c r="H193" i="1"/>
  <c r="J193" i="1"/>
  <c r="F194" i="1"/>
  <c r="H194" i="1"/>
  <c r="I194" i="1"/>
  <c r="F195" i="1"/>
  <c r="G195" i="1"/>
  <c r="J57" i="1" l="1"/>
  <c r="F133" i="1" l="1"/>
  <c r="G133" i="1"/>
  <c r="H133" i="1"/>
  <c r="F134" i="1"/>
  <c r="G134" i="1"/>
  <c r="H134" i="1"/>
  <c r="F137" i="1"/>
  <c r="G137" i="1"/>
  <c r="H137" i="1"/>
  <c r="I137" i="1"/>
  <c r="J137" i="1"/>
  <c r="G132" i="1"/>
  <c r="H132" i="1"/>
  <c r="F132" i="1"/>
  <c r="F213" i="1"/>
  <c r="G213" i="1"/>
  <c r="H213" i="1"/>
  <c r="I213" i="1"/>
  <c r="J213" i="1"/>
  <c r="F214" i="1"/>
  <c r="G214" i="1"/>
  <c r="H214" i="1"/>
  <c r="I214" i="1"/>
  <c r="F215" i="1"/>
  <c r="G215" i="1"/>
  <c r="H215" i="1"/>
  <c r="I215" i="1"/>
  <c r="J215" i="1"/>
  <c r="F216" i="1"/>
  <c r="G216" i="1"/>
  <c r="H216" i="1"/>
  <c r="I216" i="1"/>
  <c r="J216" i="1"/>
  <c r="F217" i="1"/>
  <c r="G217" i="1"/>
  <c r="H217" i="1"/>
  <c r="I217" i="1"/>
  <c r="J217" i="1"/>
  <c r="G212" i="1"/>
  <c r="H212" i="1"/>
  <c r="I212" i="1"/>
  <c r="J212" i="1"/>
  <c r="F212" i="1"/>
  <c r="F206" i="1"/>
  <c r="G206" i="1"/>
  <c r="H206" i="1"/>
  <c r="I206" i="1"/>
  <c r="J206" i="1"/>
  <c r="F207" i="1"/>
  <c r="G207" i="1"/>
  <c r="H207" i="1"/>
  <c r="I207" i="1"/>
  <c r="J207" i="1"/>
  <c r="F208" i="1"/>
  <c r="G208" i="1"/>
  <c r="H208" i="1"/>
  <c r="I208" i="1"/>
  <c r="J208" i="1"/>
  <c r="F209" i="1"/>
  <c r="G209" i="1"/>
  <c r="H209" i="1"/>
  <c r="I209" i="1"/>
  <c r="J209" i="1"/>
  <c r="F210" i="1"/>
  <c r="G210" i="1"/>
  <c r="H210" i="1"/>
  <c r="I210" i="1"/>
  <c r="G205" i="1"/>
  <c r="H205" i="1"/>
  <c r="I205" i="1"/>
  <c r="J205" i="1"/>
  <c r="J89" i="1" l="1"/>
  <c r="F176" i="1"/>
  <c r="G176" i="1"/>
  <c r="H176" i="1"/>
  <c r="F177" i="1"/>
  <c r="G177" i="1"/>
  <c r="H177" i="1"/>
  <c r="G175" i="1"/>
  <c r="H175" i="1"/>
  <c r="F155" i="1"/>
  <c r="F184" i="1"/>
  <c r="G184" i="1"/>
  <c r="H184" i="1"/>
  <c r="I184" i="1"/>
  <c r="J184" i="1"/>
  <c r="F185" i="1"/>
  <c r="G185" i="1"/>
  <c r="H185" i="1"/>
  <c r="I185" i="1"/>
  <c r="J185" i="1"/>
  <c r="F186" i="1"/>
  <c r="G186" i="1"/>
  <c r="H186" i="1"/>
  <c r="I186" i="1"/>
  <c r="J186" i="1"/>
  <c r="F187" i="1"/>
  <c r="G187" i="1"/>
  <c r="H187" i="1"/>
  <c r="I187" i="1"/>
  <c r="J187" i="1"/>
  <c r="G188" i="1"/>
  <c r="H188" i="1"/>
  <c r="I188" i="1"/>
  <c r="J188" i="1"/>
  <c r="G183" i="1"/>
  <c r="H183" i="1"/>
  <c r="I183" i="1"/>
  <c r="J183" i="1"/>
  <c r="H67" i="1" l="1"/>
  <c r="E53" i="1"/>
  <c r="E54" i="1"/>
  <c r="E55" i="1"/>
  <c r="E56" i="1"/>
  <c r="E57" i="1"/>
  <c r="E52" i="1"/>
  <c r="F51" i="1"/>
  <c r="G51" i="1"/>
  <c r="H51" i="1"/>
  <c r="I51" i="1"/>
  <c r="J51" i="1"/>
  <c r="F67" i="1"/>
  <c r="G67" i="1"/>
  <c r="I67" i="1"/>
  <c r="F68" i="1"/>
  <c r="G68" i="1"/>
  <c r="H68" i="1"/>
  <c r="I68" i="1"/>
  <c r="F69" i="1"/>
  <c r="G69" i="1"/>
  <c r="H69" i="1"/>
  <c r="I69" i="1"/>
  <c r="J69" i="1"/>
  <c r="F70" i="1"/>
  <c r="G70" i="1"/>
  <c r="H70" i="1"/>
  <c r="I70" i="1"/>
  <c r="J70" i="1"/>
  <c r="G66" i="1"/>
  <c r="H66" i="1"/>
  <c r="I66" i="1"/>
  <c r="J66" i="1"/>
  <c r="F66" i="1"/>
  <c r="E29" i="1"/>
  <c r="E28" i="1"/>
  <c r="E27" i="1"/>
  <c r="E26" i="1"/>
  <c r="J25" i="1"/>
  <c r="J23" i="1" s="1"/>
  <c r="E24" i="1"/>
  <c r="I23" i="1"/>
  <c r="H23" i="1"/>
  <c r="G23" i="1"/>
  <c r="F23" i="1"/>
  <c r="J67" i="1" l="1"/>
  <c r="E51" i="1"/>
  <c r="E25" i="1"/>
  <c r="E23" i="1" s="1"/>
  <c r="E147" i="1" l="1"/>
  <c r="E149" i="1"/>
  <c r="E150" i="1"/>
  <c r="E151" i="1"/>
  <c r="E146" i="1"/>
  <c r="J148" i="1"/>
  <c r="E144" i="1"/>
  <c r="E140" i="1"/>
  <c r="E141" i="1"/>
  <c r="E142" i="1"/>
  <c r="E143" i="1"/>
  <c r="E139" i="1"/>
  <c r="F125" i="1"/>
  <c r="G125" i="1"/>
  <c r="H125" i="1"/>
  <c r="I125" i="1"/>
  <c r="J125" i="1"/>
  <c r="F126" i="1"/>
  <c r="G126" i="1"/>
  <c r="H126" i="1"/>
  <c r="I126" i="1"/>
  <c r="J126" i="1"/>
  <c r="F127" i="1"/>
  <c r="G127" i="1"/>
  <c r="H127" i="1"/>
  <c r="I127" i="1"/>
  <c r="J127" i="1"/>
  <c r="F128" i="1"/>
  <c r="G128" i="1"/>
  <c r="H128" i="1"/>
  <c r="I128" i="1"/>
  <c r="J128" i="1"/>
  <c r="F129" i="1"/>
  <c r="G129" i="1"/>
  <c r="H129" i="1"/>
  <c r="I129" i="1"/>
  <c r="G124" i="1"/>
  <c r="H124" i="1"/>
  <c r="I124" i="1"/>
  <c r="J124" i="1"/>
  <c r="F124" i="1"/>
  <c r="E118" i="1"/>
  <c r="E119" i="1"/>
  <c r="E120" i="1"/>
  <c r="E121" i="1"/>
  <c r="E117" i="1"/>
  <c r="E114" i="1"/>
  <c r="E112" i="1"/>
  <c r="E111" i="1"/>
  <c r="E113" i="1"/>
  <c r="E110" i="1"/>
  <c r="E108" i="1"/>
  <c r="E104" i="1"/>
  <c r="E105" i="1"/>
  <c r="E106" i="1"/>
  <c r="E107" i="1"/>
  <c r="E103" i="1"/>
  <c r="J115" i="1"/>
  <c r="J122" i="1"/>
  <c r="J40" i="1"/>
  <c r="J50" i="1"/>
  <c r="J47" i="1"/>
  <c r="E220" i="1"/>
  <c r="E224" i="1"/>
  <c r="E230" i="1"/>
  <c r="E231" i="1"/>
  <c r="E226" i="1"/>
  <c r="E234" i="1"/>
  <c r="E237" i="1"/>
  <c r="E238" i="1"/>
  <c r="E233" i="1"/>
  <c r="E244" i="1"/>
  <c r="E245" i="1"/>
  <c r="E240" i="1"/>
  <c r="E252" i="1"/>
  <c r="E258" i="1"/>
  <c r="E259" i="1"/>
  <c r="E254" i="1"/>
  <c r="E262" i="1"/>
  <c r="E265" i="1"/>
  <c r="E266" i="1"/>
  <c r="E261" i="1"/>
  <c r="E269" i="1"/>
  <c r="E270" i="1"/>
  <c r="E271" i="1"/>
  <c r="E272" i="1"/>
  <c r="E273" i="1"/>
  <c r="E268" i="1"/>
  <c r="E115" i="1" l="1"/>
  <c r="J210" i="1"/>
  <c r="E148" i="1"/>
  <c r="J214" i="1"/>
  <c r="E122" i="1"/>
  <c r="E116" i="1" s="1"/>
  <c r="J68" i="1"/>
  <c r="E89" i="1"/>
  <c r="E102" i="1"/>
  <c r="E138" i="1"/>
  <c r="J129" i="1"/>
  <c r="E66" i="1"/>
  <c r="E217" i="1"/>
  <c r="E215" i="1"/>
  <c r="E214" i="1"/>
  <c r="E216" i="1"/>
  <c r="E213" i="1"/>
  <c r="E198" i="1"/>
  <c r="E199" i="1"/>
  <c r="E212" i="1"/>
  <c r="E202" i="1"/>
  <c r="E201" i="1"/>
  <c r="I87" i="1" l="1"/>
  <c r="H87" i="1"/>
  <c r="G87" i="1"/>
  <c r="F87" i="1"/>
  <c r="E88" i="1"/>
  <c r="E90" i="1"/>
  <c r="E91" i="1"/>
  <c r="E92" i="1"/>
  <c r="E93" i="1"/>
  <c r="E84" i="1"/>
  <c r="E86" i="1"/>
  <c r="E82" i="1"/>
  <c r="E83" i="1"/>
  <c r="E85" i="1"/>
  <c r="E81" i="1"/>
  <c r="E75" i="1"/>
  <c r="E77" i="1"/>
  <c r="E78" i="1"/>
  <c r="E74" i="1"/>
  <c r="E62" i="1"/>
  <c r="J64" i="1"/>
  <c r="H64" i="1"/>
  <c r="I64" i="1"/>
  <c r="G64" i="1"/>
  <c r="I180" i="1" l="1"/>
  <c r="I71" i="1"/>
  <c r="G180" i="1"/>
  <c r="G71" i="1"/>
  <c r="H180" i="1"/>
  <c r="H71" i="1"/>
  <c r="J58" i="1"/>
  <c r="J180" i="1"/>
  <c r="J71" i="1"/>
  <c r="E80" i="1"/>
  <c r="E64" i="1"/>
  <c r="E87" i="1"/>
  <c r="E60" i="1" l="1"/>
  <c r="E61" i="1"/>
  <c r="E63" i="1"/>
  <c r="E59" i="1"/>
  <c r="E58" i="1" s="1"/>
  <c r="E50" i="1"/>
  <c r="E46" i="1"/>
  <c r="E47" i="1"/>
  <c r="E48" i="1"/>
  <c r="E49" i="1"/>
  <c r="E45" i="1"/>
  <c r="E43" i="1"/>
  <c r="E39" i="1"/>
  <c r="E41" i="1"/>
  <c r="E42" i="1"/>
  <c r="E38" i="1"/>
  <c r="J32" i="1"/>
  <c r="F32" i="1"/>
  <c r="E22" i="1"/>
  <c r="E18" i="1"/>
  <c r="E19" i="1"/>
  <c r="E20" i="1"/>
  <c r="E21" i="1"/>
  <c r="E17" i="1"/>
  <c r="H9" i="1"/>
  <c r="I9" i="1"/>
  <c r="J9" i="1"/>
  <c r="G9" i="1"/>
  <c r="E14" i="1"/>
  <c r="E13" i="1"/>
  <c r="E12" i="1"/>
  <c r="E11" i="1"/>
  <c r="E10" i="1"/>
  <c r="J267" i="1"/>
  <c r="J257" i="1"/>
  <c r="J256" i="1"/>
  <c r="J255" i="1"/>
  <c r="J251" i="1"/>
  <c r="J250" i="1"/>
  <c r="J249" i="1"/>
  <c r="J248" i="1"/>
  <c r="J247" i="1"/>
  <c r="J229" i="1"/>
  <c r="J228" i="1"/>
  <c r="J227" i="1"/>
  <c r="J223" i="1"/>
  <c r="J222" i="1"/>
  <c r="J221" i="1"/>
  <c r="J219" i="1"/>
  <c r="J167" i="1"/>
  <c r="J145" i="1"/>
  <c r="J138" i="1"/>
  <c r="J116" i="1"/>
  <c r="J109" i="1"/>
  <c r="J102" i="1"/>
  <c r="J100" i="1"/>
  <c r="J99" i="1"/>
  <c r="J243" i="1" s="1"/>
  <c r="J98" i="1"/>
  <c r="J242" i="1" s="1"/>
  <c r="J95" i="1"/>
  <c r="J87" i="1"/>
  <c r="J80" i="1"/>
  <c r="J44" i="1"/>
  <c r="J35" i="1"/>
  <c r="J34" i="1"/>
  <c r="J31" i="1"/>
  <c r="J16" i="1"/>
  <c r="J132" i="1" l="1"/>
  <c r="J175" i="1" s="1"/>
  <c r="J135" i="1"/>
  <c r="J178" i="1" s="1"/>
  <c r="J133" i="1"/>
  <c r="J176" i="1" s="1"/>
  <c r="J136" i="1"/>
  <c r="J179" i="1" s="1"/>
  <c r="J218" i="1"/>
  <c r="J204" i="1"/>
  <c r="J235" i="1"/>
  <c r="J123" i="1"/>
  <c r="J264" i="1"/>
  <c r="J236" i="1"/>
  <c r="J263" i="1"/>
  <c r="J182" i="1"/>
  <c r="J158" i="1"/>
  <c r="J165" i="1" s="1"/>
  <c r="E173" i="1"/>
  <c r="E172" i="1"/>
  <c r="E171" i="1"/>
  <c r="E170" i="1"/>
  <c r="E169" i="1"/>
  <c r="E168" i="1"/>
  <c r="H155" i="1"/>
  <c r="H154" i="1"/>
  <c r="H153" i="1"/>
  <c r="F154" i="1"/>
  <c r="G16" i="1"/>
  <c r="H16" i="1"/>
  <c r="I16" i="1"/>
  <c r="G31" i="1"/>
  <c r="H31" i="1"/>
  <c r="I31" i="1"/>
  <c r="G32" i="1"/>
  <c r="H32" i="1"/>
  <c r="I32" i="1"/>
  <c r="G33" i="1"/>
  <c r="H33" i="1"/>
  <c r="G34" i="1"/>
  <c r="H34" i="1"/>
  <c r="I34" i="1"/>
  <c r="G35" i="1"/>
  <c r="H35" i="1"/>
  <c r="I35" i="1"/>
  <c r="G36" i="1"/>
  <c r="H36" i="1"/>
  <c r="G37" i="1"/>
  <c r="H37" i="1"/>
  <c r="G44" i="1"/>
  <c r="H44" i="1"/>
  <c r="I44" i="1"/>
  <c r="G58" i="1"/>
  <c r="H58" i="1"/>
  <c r="I58" i="1"/>
  <c r="G73" i="1"/>
  <c r="H73" i="1"/>
  <c r="I76" i="1"/>
  <c r="G80" i="1"/>
  <c r="H80" i="1"/>
  <c r="I80" i="1"/>
  <c r="G95" i="1"/>
  <c r="H95" i="1"/>
  <c r="I95" i="1"/>
  <c r="G96" i="1"/>
  <c r="H96" i="1"/>
  <c r="I96" i="1"/>
  <c r="J96" i="1" s="1"/>
  <c r="G97" i="1"/>
  <c r="H97" i="1"/>
  <c r="G98" i="1"/>
  <c r="H98" i="1"/>
  <c r="I98" i="1"/>
  <c r="I235" i="1" s="1"/>
  <c r="G99" i="1"/>
  <c r="G264" i="1" s="1"/>
  <c r="G260" i="1" s="1"/>
  <c r="H99" i="1"/>
  <c r="H236" i="1" s="1"/>
  <c r="H232" i="1" s="1"/>
  <c r="I99" i="1"/>
  <c r="I243" i="1" s="1"/>
  <c r="G100" i="1"/>
  <c r="H100" i="1"/>
  <c r="I100" i="1"/>
  <c r="G102" i="1"/>
  <c r="H102" i="1"/>
  <c r="I102" i="1"/>
  <c r="G109" i="1"/>
  <c r="H109" i="1"/>
  <c r="I109" i="1"/>
  <c r="G116" i="1"/>
  <c r="H116" i="1"/>
  <c r="I116" i="1"/>
  <c r="G138" i="1"/>
  <c r="H138" i="1"/>
  <c r="I138" i="1"/>
  <c r="G145" i="1"/>
  <c r="H145" i="1"/>
  <c r="I145" i="1"/>
  <c r="G167" i="1"/>
  <c r="H167" i="1"/>
  <c r="I167" i="1"/>
  <c r="I219" i="1"/>
  <c r="I221" i="1"/>
  <c r="G222" i="1"/>
  <c r="H222" i="1"/>
  <c r="I222" i="1"/>
  <c r="G223" i="1"/>
  <c r="H223" i="1"/>
  <c r="I223" i="1"/>
  <c r="I227" i="1"/>
  <c r="I228" i="1"/>
  <c r="E228" i="1" s="1"/>
  <c r="G229" i="1"/>
  <c r="G225" i="1" s="1"/>
  <c r="H229" i="1"/>
  <c r="H225" i="1" s="1"/>
  <c r="I229" i="1"/>
  <c r="I247" i="1"/>
  <c r="E247" i="1" s="1"/>
  <c r="I248" i="1"/>
  <c r="E248" i="1" s="1"/>
  <c r="I249" i="1"/>
  <c r="E249" i="1" s="1"/>
  <c r="G250" i="1"/>
  <c r="G246" i="1" s="1"/>
  <c r="H250" i="1"/>
  <c r="H246" i="1" s="1"/>
  <c r="I250" i="1"/>
  <c r="G251" i="1"/>
  <c r="H251" i="1"/>
  <c r="I251" i="1"/>
  <c r="I255" i="1"/>
  <c r="E255" i="1" s="1"/>
  <c r="I256" i="1"/>
  <c r="E256" i="1" s="1"/>
  <c r="G257" i="1"/>
  <c r="G253" i="1" s="1"/>
  <c r="H257" i="1"/>
  <c r="H253" i="1" s="1"/>
  <c r="I257" i="1"/>
  <c r="G267" i="1"/>
  <c r="H267" i="1"/>
  <c r="I267" i="1"/>
  <c r="J134" i="1" l="1"/>
  <c r="H136" i="1"/>
  <c r="H179" i="1" s="1"/>
  <c r="G136" i="1"/>
  <c r="G179" i="1" s="1"/>
  <c r="E221" i="1"/>
  <c r="E227" i="1"/>
  <c r="I133" i="1"/>
  <c r="I176" i="1" s="1"/>
  <c r="E176" i="1" s="1"/>
  <c r="E219" i="1"/>
  <c r="I132" i="1"/>
  <c r="I175" i="1" s="1"/>
  <c r="E175" i="1" s="1"/>
  <c r="I136" i="1"/>
  <c r="I179" i="1" s="1"/>
  <c r="H218" i="1"/>
  <c r="E235" i="1"/>
  <c r="J155" i="1"/>
  <c r="J154" i="1"/>
  <c r="J161" i="1" s="1"/>
  <c r="G153" i="1"/>
  <c r="G160" i="1" s="1"/>
  <c r="G154" i="1"/>
  <c r="G161" i="1" s="1"/>
  <c r="J157" i="1"/>
  <c r="J164" i="1" s="1"/>
  <c r="I158" i="1"/>
  <c r="E69" i="1"/>
  <c r="G155" i="1"/>
  <c r="G162" i="1" s="1"/>
  <c r="E32" i="1"/>
  <c r="H158" i="1"/>
  <c r="G158" i="1"/>
  <c r="G165" i="1" s="1"/>
  <c r="E67" i="1"/>
  <c r="E70" i="1"/>
  <c r="J153" i="1"/>
  <c r="J160" i="1" s="1"/>
  <c r="I97" i="1"/>
  <c r="I94" i="1" s="1"/>
  <c r="J76" i="1"/>
  <c r="I30" i="1"/>
  <c r="E40" i="1"/>
  <c r="E37" i="1" s="1"/>
  <c r="H264" i="1"/>
  <c r="H260" i="1" s="1"/>
  <c r="H243" i="1"/>
  <c r="H239" i="1" s="1"/>
  <c r="G182" i="1"/>
  <c r="I218" i="1"/>
  <c r="H204" i="1"/>
  <c r="G123" i="1"/>
  <c r="G236" i="1"/>
  <c r="G232" i="1" s="1"/>
  <c r="I264" i="1"/>
  <c r="G243" i="1"/>
  <c r="G239" i="1" s="1"/>
  <c r="I204" i="1"/>
  <c r="H165" i="1"/>
  <c r="H123" i="1"/>
  <c r="I165" i="1"/>
  <c r="G30" i="1"/>
  <c r="G211" i="1"/>
  <c r="I236" i="1"/>
  <c r="I182" i="1"/>
  <c r="H94" i="1"/>
  <c r="I73" i="1"/>
  <c r="G204" i="1"/>
  <c r="H211" i="1"/>
  <c r="H182" i="1"/>
  <c r="G94" i="1"/>
  <c r="G65" i="1"/>
  <c r="G218" i="1"/>
  <c r="I123" i="1"/>
  <c r="H30" i="1"/>
  <c r="H65" i="1"/>
  <c r="I263" i="1"/>
  <c r="E263" i="1" s="1"/>
  <c r="I242" i="1"/>
  <c r="I134" i="1" s="1"/>
  <c r="I177" i="1" s="1"/>
  <c r="H161" i="1"/>
  <c r="H162" i="1"/>
  <c r="H197" i="1"/>
  <c r="G197" i="1"/>
  <c r="I37" i="1"/>
  <c r="I135" i="1" l="1"/>
  <c r="I178" i="1" s="1"/>
  <c r="H135" i="1"/>
  <c r="H178" i="1" s="1"/>
  <c r="J177" i="1"/>
  <c r="E177" i="1" s="1"/>
  <c r="G135" i="1"/>
  <c r="G178" i="1" s="1"/>
  <c r="J156" i="1"/>
  <c r="J163" i="1" s="1"/>
  <c r="J131" i="1"/>
  <c r="E133" i="1"/>
  <c r="E200" i="1"/>
  <c r="E76" i="1"/>
  <c r="I154" i="1"/>
  <c r="E154" i="1" s="1"/>
  <c r="I153" i="1"/>
  <c r="I160" i="1" s="1"/>
  <c r="J97" i="1"/>
  <c r="J94" i="1" s="1"/>
  <c r="J73" i="1"/>
  <c r="E241" i="1"/>
  <c r="H157" i="1"/>
  <c r="H164" i="1" s="1"/>
  <c r="G157" i="1"/>
  <c r="I157" i="1"/>
  <c r="I164" i="1" s="1"/>
  <c r="J30" i="1"/>
  <c r="J37" i="1"/>
  <c r="I197" i="1"/>
  <c r="I65" i="1"/>
  <c r="H160" i="1"/>
  <c r="J174" i="1" l="1"/>
  <c r="G131" i="1"/>
  <c r="J152" i="1"/>
  <c r="I161" i="1"/>
  <c r="H189" i="1"/>
  <c r="I155" i="1"/>
  <c r="I174" i="1"/>
  <c r="G156" i="1"/>
  <c r="G152" i="1" s="1"/>
  <c r="G174" i="1"/>
  <c r="I156" i="1"/>
  <c r="I163" i="1" s="1"/>
  <c r="H174" i="1"/>
  <c r="H156" i="1"/>
  <c r="H152" i="1" s="1"/>
  <c r="H131" i="1"/>
  <c r="G164" i="1"/>
  <c r="J65" i="1"/>
  <c r="J162" i="1"/>
  <c r="J159" i="1" s="1"/>
  <c r="J189" i="1"/>
  <c r="J197" i="1"/>
  <c r="I189" i="1"/>
  <c r="G189" i="1"/>
  <c r="I131" i="1"/>
  <c r="G163" i="1" l="1"/>
  <c r="G159" i="1" s="1"/>
  <c r="H163" i="1"/>
  <c r="H159" i="1" s="1"/>
  <c r="I162" i="1"/>
  <c r="I159" i="1" s="1"/>
  <c r="I152" i="1"/>
  <c r="E184" i="1" l="1"/>
  <c r="E185" i="1"/>
  <c r="F15" i="1" l="1"/>
  <c r="F188" i="1" l="1"/>
  <c r="F71" i="1"/>
  <c r="E71" i="1" s="1"/>
  <c r="E15" i="1"/>
  <c r="E9" i="1" s="1"/>
  <c r="F9" i="1"/>
  <c r="E183" i="1" l="1"/>
  <c r="E242" i="1" l="1"/>
  <c r="E188" i="1"/>
  <c r="E134" i="1" l="1"/>
  <c r="E155" i="1"/>
  <c r="F79" i="1"/>
  <c r="F180" i="1" l="1"/>
  <c r="E180" i="1" s="1"/>
  <c r="E203" i="1"/>
  <c r="E197" i="1" s="1"/>
  <c r="E79" i="1"/>
  <c r="E73" i="1" s="1"/>
  <c r="E68" i="1"/>
  <c r="E186" i="1"/>
  <c r="E187" i="1"/>
  <c r="F34" i="1" l="1"/>
  <c r="E34" i="1" s="1"/>
  <c r="F35" i="1"/>
  <c r="E35" i="1" s="1"/>
  <c r="F36" i="1"/>
  <c r="E36" i="1" s="1"/>
  <c r="F31" i="1"/>
  <c r="E31" i="1" s="1"/>
  <c r="F37" i="1" l="1"/>
  <c r="E223" i="1" l="1"/>
  <c r="F267" i="1" l="1"/>
  <c r="F260" i="1"/>
  <c r="F257" i="1"/>
  <c r="F251" i="1"/>
  <c r="F250" i="1"/>
  <c r="F229" i="1"/>
  <c r="F222" i="1"/>
  <c r="E210" i="1"/>
  <c r="E209" i="1"/>
  <c r="E208" i="1"/>
  <c r="E207" i="1"/>
  <c r="F145" i="1"/>
  <c r="F138" i="1"/>
  <c r="E129" i="1"/>
  <c r="E128" i="1"/>
  <c r="E127" i="1"/>
  <c r="E126" i="1"/>
  <c r="E125" i="1"/>
  <c r="E124" i="1"/>
  <c r="F116" i="1"/>
  <c r="F109" i="1"/>
  <c r="F102" i="1"/>
  <c r="F100" i="1"/>
  <c r="E100" i="1" s="1"/>
  <c r="F99" i="1"/>
  <c r="E99" i="1" s="1"/>
  <c r="F98" i="1"/>
  <c r="E98" i="1" s="1"/>
  <c r="F97" i="1"/>
  <c r="E97" i="1" s="1"/>
  <c r="F96" i="1"/>
  <c r="E96" i="1" s="1"/>
  <c r="F95" i="1"/>
  <c r="F80" i="1"/>
  <c r="F73" i="1"/>
  <c r="F58" i="1"/>
  <c r="E251" i="1" l="1"/>
  <c r="F136" i="1"/>
  <c r="E95" i="1"/>
  <c r="E160" i="1"/>
  <c r="E137" i="1"/>
  <c r="E132" i="1"/>
  <c r="E191" i="1"/>
  <c r="E206" i="1"/>
  <c r="F225" i="1"/>
  <c r="E229" i="1"/>
  <c r="F153" i="1"/>
  <c r="E153" i="1" s="1"/>
  <c r="F246" i="1"/>
  <c r="E250" i="1"/>
  <c r="F253" i="1"/>
  <c r="E257" i="1"/>
  <c r="F158" i="1"/>
  <c r="E158" i="1" s="1"/>
  <c r="E205" i="1"/>
  <c r="E190" i="1"/>
  <c r="F218" i="1"/>
  <c r="E222" i="1"/>
  <c r="E194" i="1"/>
  <c r="E192" i="1"/>
  <c r="F236" i="1"/>
  <c r="F135" i="1" s="1"/>
  <c r="F178" i="1" s="1"/>
  <c r="E178" i="1" s="1"/>
  <c r="F44" i="1"/>
  <c r="F33" i="1"/>
  <c r="E33" i="1" s="1"/>
  <c r="F211" i="1"/>
  <c r="E195" i="1"/>
  <c r="F123" i="1"/>
  <c r="F94" i="1"/>
  <c r="F204" i="1"/>
  <c r="F162" i="1"/>
  <c r="E162" i="1" s="1"/>
  <c r="F264" i="1"/>
  <c r="E264" i="1" s="1"/>
  <c r="F243" i="1"/>
  <c r="F16" i="1"/>
  <c r="F157" i="1" l="1"/>
  <c r="F179" i="1"/>
  <c r="E179" i="1" s="1"/>
  <c r="E136" i="1"/>
  <c r="F165" i="1"/>
  <c r="E165" i="1" s="1"/>
  <c r="F239" i="1"/>
  <c r="E243" i="1"/>
  <c r="F232" i="1"/>
  <c r="E236" i="1"/>
  <c r="F30" i="1"/>
  <c r="F182" i="1"/>
  <c r="F65" i="1"/>
  <c r="F167" i="1"/>
  <c r="E193" i="1"/>
  <c r="E157" i="1" l="1"/>
  <c r="F164" i="1"/>
  <c r="E164" i="1" s="1"/>
  <c r="E161" i="1"/>
  <c r="E135" i="1"/>
  <c r="F156" i="1"/>
  <c r="E156" i="1" s="1"/>
  <c r="F189" i="1"/>
  <c r="F131" i="1"/>
  <c r="F163" i="1" l="1"/>
  <c r="F152" i="1"/>
  <c r="E163" i="1" l="1"/>
  <c r="E145" i="1"/>
  <c r="E30" i="1" l="1"/>
  <c r="E204" i="1" l="1"/>
  <c r="E267" i="1" l="1"/>
  <c r="E253" i="1" l="1"/>
  <c r="E225" i="1" l="1"/>
  <c r="E65" i="1" l="1"/>
  <c r="E167" i="1" l="1"/>
  <c r="E218" i="1" l="1"/>
  <c r="E211" i="1"/>
  <c r="E246" i="1"/>
  <c r="E152" i="1" l="1"/>
  <c r="E131" i="1" l="1"/>
  <c r="E16" i="1" l="1"/>
  <c r="E109" i="1" l="1"/>
  <c r="E44" i="1"/>
  <c r="E232" i="1" l="1"/>
  <c r="E260" i="1"/>
  <c r="E239" i="1"/>
  <c r="E123" i="1"/>
  <c r="E189" i="1" l="1"/>
  <c r="E182" i="1" l="1"/>
  <c r="E94" i="1" l="1"/>
  <c r="E174" i="1"/>
  <c r="F174" i="1"/>
</calcChain>
</file>

<file path=xl/sharedStrings.xml><?xml version="1.0" encoding="utf-8"?>
<sst xmlns="http://schemas.openxmlformats.org/spreadsheetml/2006/main" count="350" uniqueCount="85">
  <si>
    <t>Финасовые затраты на реализацию (тыс.рублей)</t>
  </si>
  <si>
    <t>всего</t>
  </si>
  <si>
    <t>бюджет автономного округа</t>
  </si>
  <si>
    <t>местный бюджет</t>
  </si>
  <si>
    <t>Таблица 2</t>
  </si>
  <si>
    <t xml:space="preserve"> Ответственный исполнитель/соисполнитель</t>
  </si>
  <si>
    <t>Всего по муниципальной программе</t>
  </si>
  <si>
    <t>в том числе:</t>
  </si>
  <si>
    <t>прочие расходы</t>
  </si>
  <si>
    <t>Источники финансирования</t>
  </si>
  <si>
    <t>федеральный бюджет</t>
  </si>
  <si>
    <t>иные источники</t>
  </si>
  <si>
    <t>инвестиции в объекты муниципальной собственности</t>
  </si>
  <si>
    <t>департамент строительства и жилищно-коммунального комплекса Нефтеюганского района</t>
  </si>
  <si>
    <t>Подпрограмма II "Капитальный ремонт многоквартирных домов"</t>
  </si>
  <si>
    <t>Подпрограмма I "Создание условий для обеспечения качественными коммунальными услугами"</t>
  </si>
  <si>
    <t>Итого по подпрограмме I</t>
  </si>
  <si>
    <t>Итого по подпрограмме II</t>
  </si>
  <si>
    <t>Подпрограмма  III "Энергосбережение и повышение энергоэффективности"</t>
  </si>
  <si>
    <t>Итого по подпрограмме III</t>
  </si>
  <si>
    <t xml:space="preserve">Ответственный исполнитель - департамент строительства и жилищно-коммунального комплекса Нефтеюганского района </t>
  </si>
  <si>
    <t>местный бюджет*</t>
  </si>
  <si>
    <t>1.2.</t>
  </si>
  <si>
    <t>2.1.</t>
  </si>
  <si>
    <t>2.2.</t>
  </si>
  <si>
    <t>3.2.</t>
  </si>
  <si>
    <t>4.1.</t>
  </si>
  <si>
    <t>Подпрограмма  IV "Формирование современной городской среды"</t>
  </si>
  <si>
    <t>Итого по подпрограмме IV</t>
  </si>
  <si>
    <t>Соисполнитель 3 - департамент финансов Нефтеюганского района</t>
  </si>
  <si>
    <t>Соисполнитель 4 - городское поселение Пойковский</t>
  </si>
  <si>
    <t>Соисполнитель 5 - сельское поселение Салым</t>
  </si>
  <si>
    <t>Соисполнитель 6 - сельское поселение Сингапай</t>
  </si>
  <si>
    <t>Соисполнитель 7 - сельское поселение Куть-Ях</t>
  </si>
  <si>
    <t>Соисполнитель 8 - сельское поселение Сентябрьский</t>
  </si>
  <si>
    <t>Соисполнитель 9 - сельское поселение Усть-Юган</t>
  </si>
  <si>
    <t xml:space="preserve"> </t>
  </si>
  <si>
    <t>департамент строительства и жилищно-коммунального комплекса Нефтеюганского района/департамент образования и молодежной политики НР</t>
  </si>
  <si>
    <t>2.3.</t>
  </si>
  <si>
    <t>Соисполнитель 10 - сельское поселение Каркатеевы</t>
  </si>
  <si>
    <t>Соисполнитель 11 - сельское поселение Лемпино</t>
  </si>
  <si>
    <t>4.3.</t>
  </si>
  <si>
    <t>Соисполнитель 2 - департамент образования и молодежной политики Нефтеюганского района Нефтеюганского района</t>
  </si>
  <si>
    <t>Распределение финансовых ресурсов муниципальной программы</t>
  </si>
  <si>
    <t>средства по Соглашениям по передаче полномочий*</t>
  </si>
  <si>
    <t>средства поселений**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</si>
  <si>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</si>
  <si>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 xml:space="preserve"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</si>
  <si>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№ структурного элемента (основного мероприятия)</t>
  </si>
  <si>
    <t>1</t>
  </si>
  <si>
    <t>Структурный элемент (основное мероприятие) муниципальной программы</t>
  </si>
  <si>
    <t>Процессная часть</t>
  </si>
  <si>
    <t>Основное мероприятие: 
Обеспечение деятельности департамента строительства и жилищно-коммунального комплекса Нефтеюганского района и подведомственного ему учреждения (таблица 8, показатели 1 - 8, 10)</t>
  </si>
  <si>
    <t>Основное мероприятие:
Предоставление субсидии в связи с оказанием услуг в сфере ЖКК на территории Нефтеюганского района (таблица 8, показатель 3)</t>
  </si>
  <si>
    <t>Основное мероприятие:
Обеспечение мероприятий по капитальному ремонту многоквартирных домов (таблица 8, показатель 2, 4)</t>
  </si>
  <si>
    <t>Основное мероприятие:
Обеспечение реализации  мероприятий по ремонту общего имущества в МКД (в том числе муниципальных квартир) (таблица 8, показатель 2)</t>
  </si>
  <si>
    <t xml:space="preserve">Основное мероприятие:
Дезинсекция и дератизация  (таблица 8, показатель 10) </t>
  </si>
  <si>
    <t>Основное мероприятие:
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 (таблица 8, показатель 5-8)</t>
  </si>
  <si>
    <t>Основное мероприятие:
Замена (поверка) поквартирных узлов учета энергоресурсов, установленных в квартирах муниципальной собственности (таблица 8, показатель 6-8)</t>
  </si>
  <si>
    <t>Основное мероприятие:
Благоустройство территорий поселений Нефтеюганского района (таблица 1, показатель 2; таблица 8, показатель 9)</t>
  </si>
  <si>
    <t>Основное мероприятие:
Реализация инициативных проектов (таблица 1, показатель 2; таблица 8, показатель 9)</t>
  </si>
  <si>
    <t>Проектная часть</t>
  </si>
  <si>
    <t>2023 г.</t>
  </si>
  <si>
    <t>2024 г.</t>
  </si>
  <si>
    <t>2025 г.</t>
  </si>
  <si>
    <t xml:space="preserve">
Региональный проект "Чистая вода" (таблица 1, показатель 3)</t>
  </si>
  <si>
    <t xml:space="preserve">
Региональный проект "Формирование комфортной городской среды" (таблица 1, показатель 1,2; таблица 8, показатель 10,13)</t>
  </si>
  <si>
    <t>2026 г.</t>
  </si>
  <si>
    <t>2027-2030 гг.</t>
  </si>
  <si>
    <t>4.2.</t>
  </si>
  <si>
    <t xml:space="preserve"> 1.1.</t>
  </si>
  <si>
    <t>1.5.</t>
  </si>
  <si>
    <t>Основное мероприятие:
Повышение энергетической эффективности в бюджетной сфере Нефтеюганского района</t>
  </si>
  <si>
    <t>Основное мероприятие:
Реконструкция, расширение, модернизация, строительство  и капитальный ремонт объектов коммунального комплекса  (таблица 8, показатель 1)</t>
  </si>
  <si>
    <t>Основное мероприятие:
Капитальный ремонт, ремонт систем теплоснабжения, водоснабжения, водоотведения, электроснабжения для подготовки к осенне-зимнему периоду (таблица 8, показатель 1)</t>
  </si>
  <si>
    <t>1.6.</t>
  </si>
  <si>
    <t>Основное мероприятие:
Предоставление субсидии  из бюджета Нефтеюганского района юридическим лицам (за исключением субсидий государственным (муниципальным) учреждениям), индивидуальным предпринимателям, физическим лицам в 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энергии, расположенных на территории Нефтеюганского район</t>
  </si>
  <si>
    <t>3.1.</t>
  </si>
  <si>
    <t xml:space="preserve">департамент строительства и жилищно-коммунального комплекса Нефтеюганского района/департамент финансов Нефтеюганского района/городское и сельские поселения Нефтеюганского района
</t>
  </si>
  <si>
    <t>департамент строительства и жилищно-коммунального комплекса Нефтеюганского района/департамент финансов Нефтеюганского района/городское и сельские поселения Нефтеюганского района</t>
  </si>
  <si>
    <t>3.3.</t>
  </si>
  <si>
    <t>1.3.</t>
  </si>
  <si>
    <t xml:space="preserve"> 1.4.</t>
  </si>
  <si>
    <t>департамент строительства и жилищно-коммунального комплекса Нефтеюганского района/департамент образования и молодежной политики Нефтеюганского района</t>
  </si>
  <si>
    <t>департамент строительства и жилищно-коммунального комплекса Нефтеюганского района/городское и сельские поселения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</si>
</sst>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р_._-;\-* #,##0.00_р_._-;_-* &quot;-&quot;?_р_._-;_-@_-"/>
    <numFmt numFmtId="167" formatCode="_-* #,##0.00000_р_._-;\-* #,##0.00000_р_._-;_-* &quot;-&quot;??_р_._-;_-@_-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_-* #,##0.000000_р_._-;\-* #,##0.000000_р_._-;_-* &quot;-&quot;??????_р_._-;_-@_-"/>
    <numFmt numFmtId="172" formatCode="_-* #,##0.00000\ _₽_-;\-* #,##0.00000\ _₽_-;_-* &quot;-&quot;??\ _₽_-;_-@_-"/>
    <numFmt numFmtId="173" formatCode="#,##0.0000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5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sz val="3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8">
    <xf numFmtId="0" fontId="0" fillId="0" borderId="0" xfId="0"/>
    <xf numFmtId="166" fontId="3" fillId="0" borderId="2" xfId="0" applyNumberFormat="1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vertical="center" wrapText="1"/>
    </xf>
    <xf numFmtId="172" fontId="2" fillId="0" borderId="2" xfId="0" applyNumberFormat="1" applyFont="1" applyFill="1" applyBorder="1" applyAlignment="1">
      <alignment horizontal="right" vertical="center" wrapText="1"/>
    </xf>
    <xf numFmtId="172" fontId="1" fillId="0" borderId="2" xfId="0" applyNumberFormat="1" applyFont="1" applyFill="1" applyBorder="1" applyAlignment="1">
      <alignment horizontal="right" vertical="center" wrapText="1"/>
    </xf>
    <xf numFmtId="173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2" fontId="6" fillId="0" borderId="0" xfId="0" applyNumberFormat="1" applyFont="1" applyFill="1" applyAlignment="1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73" fontId="1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172" fontId="8" fillId="0" borderId="0" xfId="0" applyNumberFormat="1" applyFont="1" applyFill="1" applyAlignment="1">
      <alignment vertical="center"/>
    </xf>
    <xf numFmtId="16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72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69" fontId="9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9" fontId="6" fillId="0" borderId="0" xfId="0" applyNumberFormat="1" applyFont="1" applyFill="1" applyAlignment="1">
      <alignment vertical="center"/>
    </xf>
    <xf numFmtId="172" fontId="1" fillId="0" borderId="4" xfId="0" applyNumberFormat="1" applyFont="1" applyFill="1" applyBorder="1" applyAlignment="1">
      <alignment horizontal="right" vertical="center" wrapText="1"/>
    </xf>
    <xf numFmtId="166" fontId="3" fillId="0" borderId="6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2" fontId="1" fillId="2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168" fontId="4" fillId="0" borderId="0" xfId="0" applyNumberFormat="1" applyFont="1" applyFill="1" applyAlignment="1">
      <alignment vertical="center"/>
    </xf>
    <xf numFmtId="173" fontId="4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166" fontId="4" fillId="0" borderId="4" xfId="0" applyNumberFormat="1" applyFont="1" applyFill="1" applyBorder="1" applyAlignment="1">
      <alignment vertical="center" wrapText="1"/>
    </xf>
    <xf numFmtId="172" fontId="2" fillId="0" borderId="6" xfId="0" applyNumberFormat="1" applyFont="1" applyFill="1" applyBorder="1" applyAlignment="1">
      <alignment horizontal="right" vertical="center" wrapText="1"/>
    </xf>
    <xf numFmtId="166" fontId="3" fillId="0" borderId="2" xfId="0" applyNumberFormat="1" applyFont="1" applyFill="1" applyBorder="1" applyAlignment="1">
      <alignment vertical="center"/>
    </xf>
    <xf numFmtId="169" fontId="12" fillId="0" borderId="0" xfId="0" applyNumberFormat="1" applyFont="1" applyFill="1" applyAlignment="1">
      <alignment vertical="center"/>
    </xf>
    <xf numFmtId="172" fontId="1" fillId="0" borderId="2" xfId="0" applyNumberFormat="1" applyFont="1" applyFill="1" applyBorder="1" applyAlignment="1">
      <alignment vertical="center" wrapText="1"/>
    </xf>
    <xf numFmtId="172" fontId="1" fillId="0" borderId="2" xfId="0" applyNumberFormat="1" applyFont="1" applyFill="1" applyBorder="1" applyAlignment="1">
      <alignment vertical="center"/>
    </xf>
    <xf numFmtId="16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172" fontId="4" fillId="0" borderId="2" xfId="0" applyNumberFormat="1" applyFont="1" applyFill="1" applyBorder="1" applyAlignment="1">
      <alignment vertical="center"/>
    </xf>
    <xf numFmtId="172" fontId="2" fillId="0" borderId="2" xfId="0" applyNumberFormat="1" applyFont="1" applyFill="1" applyBorder="1" applyAlignment="1">
      <alignment vertical="center" wrapText="1"/>
    </xf>
    <xf numFmtId="43" fontId="1" fillId="0" borderId="2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vertical="center"/>
    </xf>
    <xf numFmtId="166" fontId="12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71" fontId="4" fillId="0" borderId="0" xfId="0" applyNumberFormat="1" applyFont="1" applyFill="1" applyAlignment="1">
      <alignment vertical="center"/>
    </xf>
    <xf numFmtId="170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8" fontId="4" fillId="0" borderId="0" xfId="0" applyNumberFormat="1" applyFont="1" applyFill="1" applyBorder="1" applyAlignment="1">
      <alignment vertical="center"/>
    </xf>
    <xf numFmtId="172" fontId="14" fillId="0" borderId="2" xfId="0" applyNumberFormat="1" applyFont="1" applyFill="1" applyBorder="1" applyAlignment="1">
      <alignment horizontal="right" vertical="center" wrapText="1"/>
    </xf>
    <xf numFmtId="172" fontId="1" fillId="3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6" fontId="1" fillId="0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5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left" vertical="center" wrapText="1"/>
    </xf>
    <xf numFmtId="166" fontId="1" fillId="0" borderId="5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1" fillId="0" borderId="1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6"/>
  <sheetViews>
    <sheetView showZeros="0" tabSelected="1" view="pageBreakPreview" zoomScale="50" zoomScaleNormal="60" zoomScaleSheetLayoutView="50" workbookViewId="0">
      <pane ySplit="6" topLeftCell="A262" activePane="bottomLeft" state="frozen"/>
      <selection pane="bottomLeft" activeCell="C73" sqref="C73:C79"/>
    </sheetView>
  </sheetViews>
  <sheetFormatPr defaultRowHeight="18.75" x14ac:dyDescent="0.25"/>
  <cols>
    <col min="1" max="1" width="10.5703125" style="26" customWidth="1"/>
    <col min="2" max="2" width="96.7109375" style="27" customWidth="1"/>
    <col min="3" max="3" width="39.5703125" style="27" customWidth="1"/>
    <col min="4" max="4" width="22.28515625" style="27" customWidth="1"/>
    <col min="5" max="5" width="24.85546875" style="28" customWidth="1"/>
    <col min="6" max="6" width="23.28515625" style="29" customWidth="1"/>
    <col min="7" max="7" width="23.7109375" style="29" customWidth="1"/>
    <col min="8" max="8" width="24.85546875" style="29" customWidth="1"/>
    <col min="9" max="10" width="24.42578125" style="11" customWidth="1"/>
    <col min="11" max="11" width="32" style="7" customWidth="1"/>
    <col min="12" max="12" width="30.85546875" style="7" customWidth="1"/>
    <col min="13" max="13" width="39" style="7" customWidth="1"/>
    <col min="14" max="14" width="31.42578125" style="7" customWidth="1"/>
    <col min="15" max="15" width="30.28515625" style="7" customWidth="1"/>
    <col min="16" max="16" width="27.7109375" style="7" customWidth="1"/>
    <col min="17" max="17" width="33.42578125" style="7" customWidth="1"/>
    <col min="18" max="18" width="33.28515625" style="7" customWidth="1"/>
    <col min="19" max="19" width="23" style="7" customWidth="1"/>
    <col min="20" max="16384" width="9.140625" style="7"/>
  </cols>
  <sheetData>
    <row r="1" spans="1:13" ht="26.25" customHeight="1" x14ac:dyDescent="0.25">
      <c r="J1" s="11" t="s">
        <v>4</v>
      </c>
    </row>
    <row r="2" spans="1:13" ht="26.25" customHeight="1" x14ac:dyDescent="0.25">
      <c r="A2" s="75" t="s">
        <v>43</v>
      </c>
      <c r="B2" s="75"/>
      <c r="C2" s="75"/>
      <c r="D2" s="75"/>
      <c r="E2" s="75"/>
      <c r="F2" s="75"/>
      <c r="G2" s="75"/>
      <c r="H2" s="75"/>
      <c r="I2" s="75"/>
      <c r="J2" s="30"/>
    </row>
    <row r="3" spans="1:13" ht="11.25" customHeight="1" x14ac:dyDescent="0.25"/>
    <row r="4" spans="1:13" ht="29.25" customHeight="1" x14ac:dyDescent="0.25">
      <c r="A4" s="63" t="s">
        <v>48</v>
      </c>
      <c r="B4" s="64" t="s">
        <v>50</v>
      </c>
      <c r="C4" s="64" t="s">
        <v>5</v>
      </c>
      <c r="D4" s="64" t="s">
        <v>9</v>
      </c>
      <c r="E4" s="66" t="s">
        <v>0</v>
      </c>
      <c r="F4" s="66"/>
      <c r="G4" s="66"/>
      <c r="H4" s="66"/>
      <c r="I4" s="66"/>
      <c r="J4" s="66"/>
    </row>
    <row r="5" spans="1:13" ht="20.25" customHeight="1" x14ac:dyDescent="0.25">
      <c r="A5" s="63"/>
      <c r="B5" s="64"/>
      <c r="C5" s="64"/>
      <c r="D5" s="64"/>
      <c r="E5" s="65" t="s">
        <v>1</v>
      </c>
      <c r="F5" s="67"/>
      <c r="G5" s="67"/>
      <c r="H5" s="67"/>
      <c r="I5" s="67"/>
      <c r="J5" s="67"/>
    </row>
    <row r="6" spans="1:13" ht="24.75" customHeight="1" x14ac:dyDescent="0.25">
      <c r="A6" s="63"/>
      <c r="B6" s="64"/>
      <c r="C6" s="64"/>
      <c r="D6" s="64"/>
      <c r="E6" s="65"/>
      <c r="F6" s="5" t="s">
        <v>62</v>
      </c>
      <c r="G6" s="5" t="s">
        <v>63</v>
      </c>
      <c r="H6" s="5" t="s">
        <v>64</v>
      </c>
      <c r="I6" s="5" t="s">
        <v>67</v>
      </c>
      <c r="J6" s="5" t="s">
        <v>68</v>
      </c>
      <c r="K6" s="31"/>
      <c r="L6" s="31"/>
    </row>
    <row r="7" spans="1:13" ht="24.75" customHeight="1" x14ac:dyDescent="0.25">
      <c r="A7" s="23" t="s">
        <v>49</v>
      </c>
      <c r="B7" s="24">
        <v>2</v>
      </c>
      <c r="C7" s="24">
        <v>3</v>
      </c>
      <c r="D7" s="24">
        <v>4</v>
      </c>
      <c r="E7" s="9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31"/>
      <c r="L7" s="31"/>
    </row>
    <row r="8" spans="1:13" s="33" customFormat="1" ht="23.25" customHeight="1" x14ac:dyDescent="0.25">
      <c r="A8" s="68" t="s">
        <v>15</v>
      </c>
      <c r="B8" s="68"/>
      <c r="C8" s="68"/>
      <c r="D8" s="68"/>
      <c r="E8" s="68"/>
      <c r="F8" s="68"/>
      <c r="G8" s="68"/>
      <c r="H8" s="68"/>
      <c r="I8" s="68"/>
      <c r="J8" s="32"/>
    </row>
    <row r="9" spans="1:13" ht="32.25" customHeight="1" x14ac:dyDescent="0.25">
      <c r="A9" s="69" t="s">
        <v>70</v>
      </c>
      <c r="B9" s="72" t="s">
        <v>65</v>
      </c>
      <c r="C9" s="69" t="s">
        <v>13</v>
      </c>
      <c r="D9" s="1" t="s">
        <v>1</v>
      </c>
      <c r="E9" s="3">
        <f t="shared" ref="E9:J9" si="0">E10+E11+E12+E13+E15</f>
        <v>465496.32660999999</v>
      </c>
      <c r="F9" s="3">
        <f t="shared" si="0"/>
        <v>465496.32660999999</v>
      </c>
      <c r="G9" s="3">
        <f t="shared" si="0"/>
        <v>0</v>
      </c>
      <c r="H9" s="3">
        <f t="shared" si="0"/>
        <v>0</v>
      </c>
      <c r="I9" s="3">
        <f t="shared" si="0"/>
        <v>0</v>
      </c>
      <c r="J9" s="3">
        <f t="shared" si="0"/>
        <v>0</v>
      </c>
    </row>
    <row r="10" spans="1:13" ht="32.25" customHeight="1" x14ac:dyDescent="0.25">
      <c r="A10" s="70"/>
      <c r="B10" s="73"/>
      <c r="C10" s="70"/>
      <c r="D10" s="2" t="s">
        <v>10</v>
      </c>
      <c r="E10" s="4">
        <f t="shared" ref="E10:E15" si="1">F10+G10+H10+I10+J10</f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3" ht="32.25" customHeight="1" x14ac:dyDescent="0.25">
      <c r="A11" s="70"/>
      <c r="B11" s="73"/>
      <c r="C11" s="70"/>
      <c r="D11" s="2" t="s">
        <v>2</v>
      </c>
      <c r="E11" s="4">
        <f t="shared" si="1"/>
        <v>371755</v>
      </c>
      <c r="F11" s="4">
        <v>371755</v>
      </c>
      <c r="G11" s="4">
        <v>0</v>
      </c>
      <c r="H11" s="4">
        <v>0</v>
      </c>
      <c r="I11" s="4">
        <v>0</v>
      </c>
      <c r="J11" s="4">
        <v>0</v>
      </c>
      <c r="L11" s="60"/>
      <c r="M11" s="60"/>
    </row>
    <row r="12" spans="1:13" ht="32.25" customHeight="1" x14ac:dyDescent="0.25">
      <c r="A12" s="70"/>
      <c r="B12" s="73"/>
      <c r="C12" s="70"/>
      <c r="D12" s="2" t="s">
        <v>3</v>
      </c>
      <c r="E12" s="4">
        <f t="shared" si="1"/>
        <v>93741.326610000004</v>
      </c>
      <c r="F12" s="4">
        <v>93741.326610000004</v>
      </c>
      <c r="G12" s="4">
        <v>0</v>
      </c>
      <c r="H12" s="4">
        <v>0</v>
      </c>
      <c r="I12" s="4">
        <v>0</v>
      </c>
      <c r="J12" s="4">
        <v>0</v>
      </c>
    </row>
    <row r="13" spans="1:13" ht="32.25" customHeight="1" x14ac:dyDescent="0.25">
      <c r="A13" s="70"/>
      <c r="B13" s="73"/>
      <c r="C13" s="70"/>
      <c r="D13" s="10" t="s">
        <v>44</v>
      </c>
      <c r="E13" s="4">
        <f t="shared" si="1"/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1:13" ht="32.25" customHeight="1" x14ac:dyDescent="0.25">
      <c r="A14" s="70"/>
      <c r="B14" s="73"/>
      <c r="C14" s="70"/>
      <c r="D14" s="10" t="s">
        <v>45</v>
      </c>
      <c r="E14" s="4">
        <f t="shared" si="1"/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</row>
    <row r="15" spans="1:13" ht="32.25" customHeight="1" x14ac:dyDescent="0.25">
      <c r="A15" s="71"/>
      <c r="B15" s="74"/>
      <c r="C15" s="71"/>
      <c r="D15" s="2" t="s">
        <v>11</v>
      </c>
      <c r="E15" s="4">
        <f t="shared" si="1"/>
        <v>0</v>
      </c>
      <c r="F15" s="4">
        <f>1929.15327+2208.74432-4137.89759</f>
        <v>0</v>
      </c>
      <c r="G15" s="4">
        <v>0</v>
      </c>
      <c r="H15" s="4">
        <v>0</v>
      </c>
      <c r="I15" s="4">
        <v>0</v>
      </c>
      <c r="J15" s="4">
        <v>0</v>
      </c>
    </row>
    <row r="16" spans="1:13" ht="36" customHeight="1" x14ac:dyDescent="0.25">
      <c r="A16" s="97" t="s">
        <v>22</v>
      </c>
      <c r="B16" s="98" t="s">
        <v>73</v>
      </c>
      <c r="C16" s="64" t="s">
        <v>13</v>
      </c>
      <c r="D16" s="12" t="s">
        <v>1</v>
      </c>
      <c r="E16" s="3">
        <f>E17+E18+E19+E20+E22</f>
        <v>664750</v>
      </c>
      <c r="F16" s="3">
        <f t="shared" ref="F16:I16" si="2">F17+F18+F19+F20+F22</f>
        <v>602750</v>
      </c>
      <c r="G16" s="3">
        <f t="shared" si="2"/>
        <v>10000</v>
      </c>
      <c r="H16" s="3">
        <f t="shared" si="2"/>
        <v>52000</v>
      </c>
      <c r="I16" s="3">
        <f t="shared" si="2"/>
        <v>0</v>
      </c>
      <c r="J16" s="3">
        <f t="shared" ref="J16" si="3">J17+J18+J19+J20+J22</f>
        <v>0</v>
      </c>
    </row>
    <row r="17" spans="1:11" ht="39" customHeight="1" x14ac:dyDescent="0.25">
      <c r="A17" s="97"/>
      <c r="B17" s="98"/>
      <c r="C17" s="64"/>
      <c r="D17" s="10" t="s">
        <v>10</v>
      </c>
      <c r="E17" s="4">
        <f>F17+G17+H17+I17+J17</f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</row>
    <row r="18" spans="1:11" ht="41.25" customHeight="1" x14ac:dyDescent="0.25">
      <c r="A18" s="97"/>
      <c r="B18" s="98"/>
      <c r="C18" s="64"/>
      <c r="D18" s="10" t="s">
        <v>2</v>
      </c>
      <c r="E18" s="4">
        <f t="shared" ref="E18:E21" si="4">F18+G18+H18+I18+J18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</row>
    <row r="19" spans="1:11" ht="27.75" customHeight="1" x14ac:dyDescent="0.25">
      <c r="A19" s="97"/>
      <c r="B19" s="98"/>
      <c r="C19" s="64"/>
      <c r="D19" s="10" t="s">
        <v>3</v>
      </c>
      <c r="E19" s="4">
        <f t="shared" si="4"/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</row>
    <row r="20" spans="1:11" ht="51.75" customHeight="1" x14ac:dyDescent="0.25">
      <c r="A20" s="97"/>
      <c r="B20" s="98"/>
      <c r="C20" s="64"/>
      <c r="D20" s="10" t="s">
        <v>44</v>
      </c>
      <c r="E20" s="4">
        <f t="shared" si="4"/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</row>
    <row r="21" spans="1:11" ht="32.25" customHeight="1" x14ac:dyDescent="0.25">
      <c r="A21" s="97"/>
      <c r="B21" s="98"/>
      <c r="C21" s="64"/>
      <c r="D21" s="10" t="s">
        <v>45</v>
      </c>
      <c r="E21" s="4">
        <f t="shared" si="4"/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</row>
    <row r="22" spans="1:11" ht="41.25" customHeight="1" x14ac:dyDescent="0.25">
      <c r="A22" s="97"/>
      <c r="B22" s="98"/>
      <c r="C22" s="64"/>
      <c r="D22" s="10" t="s">
        <v>11</v>
      </c>
      <c r="E22" s="4">
        <f>F22+G22+H22+I22+J22</f>
        <v>664750</v>
      </c>
      <c r="F22" s="4">
        <v>602750</v>
      </c>
      <c r="G22" s="4">
        <v>10000</v>
      </c>
      <c r="H22" s="4">
        <v>52000</v>
      </c>
      <c r="I22" s="4">
        <v>0</v>
      </c>
      <c r="J22" s="4">
        <v>0</v>
      </c>
    </row>
    <row r="23" spans="1:11" ht="35.25" customHeight="1" x14ac:dyDescent="0.25">
      <c r="A23" s="61" t="s">
        <v>81</v>
      </c>
      <c r="B23" s="62" t="s">
        <v>74</v>
      </c>
      <c r="C23" s="63" t="s">
        <v>13</v>
      </c>
      <c r="D23" s="1" t="s">
        <v>1</v>
      </c>
      <c r="E23" s="3">
        <f>E24+E25+E26+E27+E29</f>
        <v>891412.07388000004</v>
      </c>
      <c r="F23" s="3">
        <f t="shared" ref="F23:J23" si="5">F24+F25+F26+F27+F29</f>
        <v>108508.64</v>
      </c>
      <c r="G23" s="3">
        <f t="shared" si="5"/>
        <v>207888.60500000001</v>
      </c>
      <c r="H23" s="3">
        <f t="shared" si="5"/>
        <v>225587.43</v>
      </c>
      <c r="I23" s="3">
        <f t="shared" si="5"/>
        <v>161985.14944000001</v>
      </c>
      <c r="J23" s="3">
        <f t="shared" si="5"/>
        <v>187442.24943999999</v>
      </c>
    </row>
    <row r="24" spans="1:11" ht="29.25" customHeight="1" x14ac:dyDescent="0.25">
      <c r="A24" s="61"/>
      <c r="B24" s="62"/>
      <c r="C24" s="63"/>
      <c r="D24" s="2" t="s">
        <v>10</v>
      </c>
      <c r="E24" s="4">
        <f t="shared" ref="E24:E29" si="6">F24+G24+H24+I24+J24</f>
        <v>0</v>
      </c>
      <c r="F24" s="4">
        <v>0</v>
      </c>
      <c r="G24" s="4">
        <v>0</v>
      </c>
      <c r="H24" s="25">
        <v>0</v>
      </c>
      <c r="I24" s="25">
        <v>0</v>
      </c>
      <c r="J24" s="25">
        <v>0</v>
      </c>
    </row>
    <row r="25" spans="1:11" ht="44.25" customHeight="1" x14ac:dyDescent="0.25">
      <c r="A25" s="61"/>
      <c r="B25" s="62"/>
      <c r="C25" s="63"/>
      <c r="D25" s="2" t="s">
        <v>2</v>
      </c>
      <c r="E25" s="4">
        <f t="shared" si="6"/>
        <v>61900</v>
      </c>
      <c r="F25" s="4">
        <v>2605.1999999999998</v>
      </c>
      <c r="G25" s="4">
        <v>8380.6</v>
      </c>
      <c r="H25" s="4">
        <v>8485.7000000000007</v>
      </c>
      <c r="I25" s="4">
        <v>8485.7000000000007</v>
      </c>
      <c r="J25" s="4">
        <f>I25*4</f>
        <v>33942.800000000003</v>
      </c>
      <c r="K25" s="34"/>
    </row>
    <row r="26" spans="1:11" ht="39.75" customHeight="1" x14ac:dyDescent="0.25">
      <c r="A26" s="61"/>
      <c r="B26" s="62"/>
      <c r="C26" s="63"/>
      <c r="D26" s="2" t="s">
        <v>3</v>
      </c>
      <c r="E26" s="4">
        <f t="shared" si="6"/>
        <v>654270.99487000005</v>
      </c>
      <c r="F26" s="4">
        <v>45699.997080000001</v>
      </c>
      <c r="G26" s="4">
        <v>148072.64947</v>
      </c>
      <c r="H26" s="4">
        <v>153499.44944</v>
      </c>
      <c r="I26" s="4">
        <v>153499.44944</v>
      </c>
      <c r="J26" s="4">
        <v>153499.44944</v>
      </c>
    </row>
    <row r="27" spans="1:11" ht="48" customHeight="1" x14ac:dyDescent="0.25">
      <c r="A27" s="61"/>
      <c r="B27" s="62"/>
      <c r="C27" s="63"/>
      <c r="D27" s="10" t="s">
        <v>44</v>
      </c>
      <c r="E27" s="4">
        <f t="shared" si="6"/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</row>
    <row r="28" spans="1:11" ht="33" customHeight="1" x14ac:dyDescent="0.25">
      <c r="A28" s="61"/>
      <c r="B28" s="62"/>
      <c r="C28" s="63"/>
      <c r="D28" s="10" t="s">
        <v>45</v>
      </c>
      <c r="E28" s="4">
        <f t="shared" si="6"/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1" ht="34.5" customHeight="1" x14ac:dyDescent="0.25">
      <c r="A29" s="61"/>
      <c r="B29" s="62"/>
      <c r="C29" s="63"/>
      <c r="D29" s="2" t="s">
        <v>11</v>
      </c>
      <c r="E29" s="4">
        <f t="shared" si="6"/>
        <v>175241.07900999999</v>
      </c>
      <c r="F29" s="4">
        <v>60203.442920000001</v>
      </c>
      <c r="G29" s="4">
        <v>51435.355530000001</v>
      </c>
      <c r="H29" s="4">
        <v>63602.280559999999</v>
      </c>
      <c r="I29" s="4">
        <v>0</v>
      </c>
      <c r="J29" s="4">
        <v>0</v>
      </c>
    </row>
    <row r="30" spans="1:11" ht="34.5" customHeight="1" x14ac:dyDescent="0.25">
      <c r="A30" s="94" t="s">
        <v>82</v>
      </c>
      <c r="B30" s="72" t="s">
        <v>52</v>
      </c>
      <c r="C30" s="116" t="s">
        <v>13</v>
      </c>
      <c r="D30" s="2" t="s">
        <v>1</v>
      </c>
      <c r="E30" s="3">
        <f>E31+E32+E33+E34+E36</f>
        <v>661039.97010999999</v>
      </c>
      <c r="F30" s="3">
        <f t="shared" ref="F30:I30" si="7">F31+F32+F33+F34+F36</f>
        <v>117798.63266</v>
      </c>
      <c r="G30" s="3">
        <f t="shared" si="7"/>
        <v>135572.58434</v>
      </c>
      <c r="H30" s="3">
        <f t="shared" si="7"/>
        <v>135889.58437</v>
      </c>
      <c r="I30" s="3">
        <f t="shared" si="7"/>
        <v>135889.58437</v>
      </c>
      <c r="J30" s="3">
        <f t="shared" ref="J30" si="8">J31+J32+J33+J34+J36</f>
        <v>135889.58437</v>
      </c>
    </row>
    <row r="31" spans="1:11" ht="34.5" customHeight="1" x14ac:dyDescent="0.25">
      <c r="A31" s="95"/>
      <c r="B31" s="73"/>
      <c r="C31" s="117"/>
      <c r="D31" s="2" t="s">
        <v>10</v>
      </c>
      <c r="E31" s="4">
        <f>F31+G31+H31+I31+J31</f>
        <v>0</v>
      </c>
      <c r="F31" s="4">
        <f t="shared" ref="F31:I31" si="9">F38+F45</f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ref="J31" si="10">J38+J45</f>
        <v>0</v>
      </c>
    </row>
    <row r="32" spans="1:11" ht="34.5" customHeight="1" x14ac:dyDescent="0.25">
      <c r="A32" s="95"/>
      <c r="B32" s="73"/>
      <c r="C32" s="117"/>
      <c r="D32" s="2" t="s">
        <v>2</v>
      </c>
      <c r="E32" s="4">
        <f t="shared" ref="E32:E36" si="11">F32+G32+H32+I32+J32</f>
        <v>0</v>
      </c>
      <c r="F32" s="4">
        <f>F39+F46</f>
        <v>0</v>
      </c>
      <c r="G32" s="4">
        <f t="shared" ref="G32:I32" si="12">G39+G46</f>
        <v>0</v>
      </c>
      <c r="H32" s="4">
        <f t="shared" si="12"/>
        <v>0</v>
      </c>
      <c r="I32" s="4">
        <f t="shared" si="12"/>
        <v>0</v>
      </c>
      <c r="J32" s="4">
        <f>J39+J46</f>
        <v>0</v>
      </c>
    </row>
    <row r="33" spans="1:11" ht="34.5" customHeight="1" x14ac:dyDescent="0.25">
      <c r="A33" s="95"/>
      <c r="B33" s="73"/>
      <c r="C33" s="117"/>
      <c r="D33" s="2" t="s">
        <v>3</v>
      </c>
      <c r="E33" s="4">
        <f t="shared" si="11"/>
        <v>417991.75352000003</v>
      </c>
      <c r="F33" s="4">
        <f t="shared" ref="F33:H33" si="13">F40+F47</f>
        <v>74607.851309999998</v>
      </c>
      <c r="G33" s="4">
        <f t="shared" si="13"/>
        <v>85700.550530000008</v>
      </c>
      <c r="H33" s="4">
        <f t="shared" si="13"/>
        <v>85894.450559999997</v>
      </c>
      <c r="I33" s="4">
        <v>85894.450559999997</v>
      </c>
      <c r="J33" s="4">
        <v>85894.450559999997</v>
      </c>
      <c r="K33" s="60"/>
    </row>
    <row r="34" spans="1:11" ht="24" customHeight="1" x14ac:dyDescent="0.25">
      <c r="A34" s="95"/>
      <c r="B34" s="73"/>
      <c r="C34" s="117"/>
      <c r="D34" s="10" t="s">
        <v>44</v>
      </c>
      <c r="E34" s="4">
        <f t="shared" si="11"/>
        <v>0</v>
      </c>
      <c r="F34" s="4">
        <f t="shared" ref="F34:I34" si="14">F41+F48</f>
        <v>0</v>
      </c>
      <c r="G34" s="4">
        <f t="shared" si="14"/>
        <v>0</v>
      </c>
      <c r="H34" s="4">
        <f t="shared" si="14"/>
        <v>0</v>
      </c>
      <c r="I34" s="4">
        <f t="shared" si="14"/>
        <v>0</v>
      </c>
      <c r="J34" s="4">
        <f t="shared" ref="J34" si="15">J41+J48</f>
        <v>0</v>
      </c>
    </row>
    <row r="35" spans="1:11" ht="34.5" customHeight="1" x14ac:dyDescent="0.25">
      <c r="A35" s="95"/>
      <c r="B35" s="73"/>
      <c r="C35" s="117"/>
      <c r="D35" s="10" t="s">
        <v>45</v>
      </c>
      <c r="E35" s="4">
        <f t="shared" si="11"/>
        <v>0</v>
      </c>
      <c r="F35" s="4">
        <f t="shared" ref="F35:I35" si="16">F42+F49</f>
        <v>0</v>
      </c>
      <c r="G35" s="4">
        <f t="shared" si="16"/>
        <v>0</v>
      </c>
      <c r="H35" s="4">
        <f t="shared" si="16"/>
        <v>0</v>
      </c>
      <c r="I35" s="4">
        <f t="shared" si="16"/>
        <v>0</v>
      </c>
      <c r="J35" s="4">
        <f t="shared" ref="J35" si="17">J42+J49</f>
        <v>0</v>
      </c>
    </row>
    <row r="36" spans="1:11" ht="34.5" customHeight="1" x14ac:dyDescent="0.25">
      <c r="A36" s="95"/>
      <c r="B36" s="73"/>
      <c r="C36" s="118"/>
      <c r="D36" s="2" t="s">
        <v>11</v>
      </c>
      <c r="E36" s="4">
        <f t="shared" si="11"/>
        <v>243048.21659</v>
      </c>
      <c r="F36" s="4">
        <f t="shared" ref="F36:H36" si="18">F43+F50</f>
        <v>43190.781350000005</v>
      </c>
      <c r="G36" s="4">
        <f t="shared" si="18"/>
        <v>49872.033810000001</v>
      </c>
      <c r="H36" s="4">
        <f t="shared" si="18"/>
        <v>49995.133809999999</v>
      </c>
      <c r="I36" s="4">
        <v>49995.133809999999</v>
      </c>
      <c r="J36" s="4">
        <v>49995.133809999999</v>
      </c>
    </row>
    <row r="37" spans="1:11" ht="30" customHeight="1" x14ac:dyDescent="0.25">
      <c r="A37" s="95"/>
      <c r="B37" s="73"/>
      <c r="C37" s="69" t="s">
        <v>13</v>
      </c>
      <c r="D37" s="1" t="s">
        <v>1</v>
      </c>
      <c r="E37" s="3">
        <f>E38+E39+E40+E41+E43</f>
        <v>325956.53382999997</v>
      </c>
      <c r="F37" s="3">
        <f t="shared" ref="F37:I37" si="19">F38+F39+F40+F41+F43</f>
        <v>38064.359539999998</v>
      </c>
      <c r="G37" s="3">
        <f>G38+G39+G40+G41+G43</f>
        <v>41127.45347</v>
      </c>
      <c r="H37" s="3">
        <f t="shared" si="19"/>
        <v>41127.45347</v>
      </c>
      <c r="I37" s="3">
        <f t="shared" si="19"/>
        <v>41127.45347</v>
      </c>
      <c r="J37" s="3">
        <f t="shared" ref="J37" si="20">J38+J39+J40+J41+J43</f>
        <v>164509.81388</v>
      </c>
    </row>
    <row r="38" spans="1:11" ht="32.25" customHeight="1" x14ac:dyDescent="0.25">
      <c r="A38" s="95"/>
      <c r="B38" s="73"/>
      <c r="C38" s="70"/>
      <c r="D38" s="2" t="s">
        <v>10</v>
      </c>
      <c r="E38" s="4">
        <f>F38+G38+H38+I38+J38</f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</row>
    <row r="39" spans="1:11" ht="27" customHeight="1" x14ac:dyDescent="0.25">
      <c r="A39" s="95"/>
      <c r="B39" s="73"/>
      <c r="C39" s="70"/>
      <c r="D39" s="2" t="s">
        <v>2</v>
      </c>
      <c r="E39" s="4">
        <f t="shared" ref="E39:E42" si="21">F39+G39+H39+I39+J39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</row>
    <row r="40" spans="1:11" ht="33" customHeight="1" x14ac:dyDescent="0.25">
      <c r="A40" s="95"/>
      <c r="B40" s="73"/>
      <c r="C40" s="70"/>
      <c r="D40" s="2" t="s">
        <v>3</v>
      </c>
      <c r="E40" s="4">
        <f t="shared" si="21"/>
        <v>318925.83171</v>
      </c>
      <c r="F40" s="4">
        <v>31033.65742</v>
      </c>
      <c r="G40" s="4">
        <v>41127.45347</v>
      </c>
      <c r="H40" s="4">
        <v>41127.45347</v>
      </c>
      <c r="I40" s="4">
        <v>41127.45347</v>
      </c>
      <c r="J40" s="4">
        <f>I40*4</f>
        <v>164509.81388</v>
      </c>
    </row>
    <row r="41" spans="1:11" ht="41.25" customHeight="1" x14ac:dyDescent="0.25">
      <c r="A41" s="95"/>
      <c r="B41" s="73"/>
      <c r="C41" s="70"/>
      <c r="D41" s="10" t="s">
        <v>44</v>
      </c>
      <c r="E41" s="4">
        <f t="shared" si="21"/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</row>
    <row r="42" spans="1:11" ht="28.5" customHeight="1" x14ac:dyDescent="0.25">
      <c r="A42" s="95"/>
      <c r="B42" s="73"/>
      <c r="C42" s="70"/>
      <c r="D42" s="10" t="s">
        <v>45</v>
      </c>
      <c r="E42" s="4">
        <f t="shared" si="21"/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</row>
    <row r="43" spans="1:11" ht="19.5" customHeight="1" x14ac:dyDescent="0.25">
      <c r="A43" s="95"/>
      <c r="B43" s="73"/>
      <c r="C43" s="71"/>
      <c r="D43" s="2" t="s">
        <v>11</v>
      </c>
      <c r="E43" s="4">
        <f>F43+G43+H43+I43+J43</f>
        <v>7030.7021199999999</v>
      </c>
      <c r="F43" s="4">
        <v>7030.7021199999999</v>
      </c>
      <c r="G43" s="4">
        <v>0</v>
      </c>
      <c r="H43" s="4">
        <v>0</v>
      </c>
      <c r="I43" s="4">
        <v>0</v>
      </c>
      <c r="J43" s="4">
        <v>0</v>
      </c>
    </row>
    <row r="44" spans="1:11" ht="22.5" customHeight="1" x14ac:dyDescent="0.25">
      <c r="A44" s="95"/>
      <c r="B44" s="73"/>
      <c r="C44" s="63" t="s">
        <v>13</v>
      </c>
      <c r="D44" s="1" t="s">
        <v>1</v>
      </c>
      <c r="E44" s="3">
        <f>E45+E46+E47+E48+E50</f>
        <v>742752.18938999996</v>
      </c>
      <c r="F44" s="3">
        <f t="shared" ref="F44:I44" si="22">F45+F46+F47+F48+F50</f>
        <v>79734.273119999998</v>
      </c>
      <c r="G44" s="3">
        <f t="shared" si="22"/>
        <v>94445.130869999994</v>
      </c>
      <c r="H44" s="3">
        <f t="shared" si="22"/>
        <v>94762.130899999989</v>
      </c>
      <c r="I44" s="3">
        <f t="shared" si="22"/>
        <v>94762.130899999989</v>
      </c>
      <c r="J44" s="3">
        <f t="shared" ref="J44" si="23">J45+J46+J47+J48+J50</f>
        <v>379048.52359999996</v>
      </c>
    </row>
    <row r="45" spans="1:11" ht="37.5" customHeight="1" x14ac:dyDescent="0.25">
      <c r="A45" s="95"/>
      <c r="B45" s="73"/>
      <c r="C45" s="63"/>
      <c r="D45" s="2" t="s">
        <v>10</v>
      </c>
      <c r="E45" s="4">
        <f>F45+G45+H45+I45+J45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</row>
    <row r="46" spans="1:11" ht="27.75" customHeight="1" x14ac:dyDescent="0.25">
      <c r="A46" s="95"/>
      <c r="B46" s="73"/>
      <c r="C46" s="63"/>
      <c r="D46" s="2" t="s">
        <v>2</v>
      </c>
      <c r="E46" s="4">
        <f t="shared" ref="E46:E49" si="24">F46+G46+H46+I46+J46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60"/>
    </row>
    <row r="47" spans="1:11" ht="23.25" customHeight="1" x14ac:dyDescent="0.25">
      <c r="A47" s="95"/>
      <c r="B47" s="73"/>
      <c r="C47" s="63"/>
      <c r="D47" s="2" t="s">
        <v>21</v>
      </c>
      <c r="E47" s="4">
        <f t="shared" si="24"/>
        <v>356749.27348999993</v>
      </c>
      <c r="F47" s="4">
        <v>43574.193890000002</v>
      </c>
      <c r="G47" s="4">
        <v>44573.09706</v>
      </c>
      <c r="H47" s="4">
        <v>44766.997089999997</v>
      </c>
      <c r="I47" s="4">
        <v>44766.997089999997</v>
      </c>
      <c r="J47" s="4">
        <f>I47*4</f>
        <v>179067.98835999999</v>
      </c>
    </row>
    <row r="48" spans="1:11" ht="50.25" customHeight="1" x14ac:dyDescent="0.25">
      <c r="A48" s="95"/>
      <c r="B48" s="73"/>
      <c r="C48" s="63"/>
      <c r="D48" s="10" t="s">
        <v>44</v>
      </c>
      <c r="E48" s="4">
        <f t="shared" si="24"/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</row>
    <row r="49" spans="1:10" ht="29.25" customHeight="1" x14ac:dyDescent="0.25">
      <c r="A49" s="95"/>
      <c r="B49" s="73"/>
      <c r="C49" s="63"/>
      <c r="D49" s="10" t="s">
        <v>45</v>
      </c>
      <c r="E49" s="4">
        <f t="shared" si="24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</row>
    <row r="50" spans="1:10" ht="26.25" customHeight="1" x14ac:dyDescent="0.25">
      <c r="A50" s="91"/>
      <c r="B50" s="74"/>
      <c r="C50" s="63"/>
      <c r="D50" s="2" t="s">
        <v>11</v>
      </c>
      <c r="E50" s="4">
        <f>F50+G50+H50+I50+J50</f>
        <v>386002.91590000002</v>
      </c>
      <c r="F50" s="4">
        <v>36160.079230000003</v>
      </c>
      <c r="G50" s="4">
        <v>49872.033810000001</v>
      </c>
      <c r="H50" s="4">
        <v>49995.133809999999</v>
      </c>
      <c r="I50" s="4">
        <v>49995.133809999999</v>
      </c>
      <c r="J50" s="4">
        <f>I50*4</f>
        <v>199980.53524</v>
      </c>
    </row>
    <row r="51" spans="1:10" ht="34.5" customHeight="1" x14ac:dyDescent="0.25">
      <c r="A51" s="94" t="s">
        <v>71</v>
      </c>
      <c r="B51" s="122" t="s">
        <v>76</v>
      </c>
      <c r="C51" s="125" t="s">
        <v>13</v>
      </c>
      <c r="D51" s="1" t="s">
        <v>1</v>
      </c>
      <c r="E51" s="4">
        <f>E52+E53+E54+E55+E57</f>
        <v>99036</v>
      </c>
      <c r="F51" s="4">
        <f>F52+F53+F54+F55+F57</f>
        <v>12379.5</v>
      </c>
      <c r="G51" s="4">
        <f t="shared" ref="G51:J51" si="25">G52+G53+G54+G55+G57</f>
        <v>12379.5</v>
      </c>
      <c r="H51" s="4">
        <f t="shared" si="25"/>
        <v>12379.5</v>
      </c>
      <c r="I51" s="4">
        <f t="shared" si="25"/>
        <v>12379.5</v>
      </c>
      <c r="J51" s="4">
        <f t="shared" si="25"/>
        <v>49518</v>
      </c>
    </row>
    <row r="52" spans="1:10" ht="34.5" customHeight="1" x14ac:dyDescent="0.25">
      <c r="A52" s="95"/>
      <c r="B52" s="123"/>
      <c r="C52" s="126"/>
      <c r="D52" s="2" t="s">
        <v>10</v>
      </c>
      <c r="E52" s="4">
        <f>F52+G52+H52+I52+J52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</row>
    <row r="53" spans="1:10" ht="34.5" customHeight="1" x14ac:dyDescent="0.25">
      <c r="A53" s="95"/>
      <c r="B53" s="123"/>
      <c r="C53" s="126"/>
      <c r="D53" s="2" t="s">
        <v>2</v>
      </c>
      <c r="E53" s="4">
        <f t="shared" ref="E53:E57" si="26">F53+G53+H53+I53+J53</f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</row>
    <row r="54" spans="1:10" ht="34.5" customHeight="1" x14ac:dyDescent="0.25">
      <c r="A54" s="95"/>
      <c r="B54" s="123"/>
      <c r="C54" s="126"/>
      <c r="D54" s="2" t="s">
        <v>3</v>
      </c>
      <c r="E54" s="4">
        <f t="shared" si="26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</row>
    <row r="55" spans="1:10" ht="34.5" customHeight="1" x14ac:dyDescent="0.25">
      <c r="A55" s="95"/>
      <c r="B55" s="123"/>
      <c r="C55" s="126"/>
      <c r="D55" s="10" t="s">
        <v>44</v>
      </c>
      <c r="E55" s="4">
        <f t="shared" si="26"/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</row>
    <row r="56" spans="1:10" ht="34.5" customHeight="1" x14ac:dyDescent="0.25">
      <c r="A56" s="95"/>
      <c r="B56" s="123"/>
      <c r="C56" s="126"/>
      <c r="D56" s="10" t="s">
        <v>45</v>
      </c>
      <c r="E56" s="4">
        <f t="shared" si="26"/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</row>
    <row r="57" spans="1:10" ht="24" customHeight="1" x14ac:dyDescent="0.25">
      <c r="A57" s="91"/>
      <c r="B57" s="124"/>
      <c r="C57" s="127"/>
      <c r="D57" s="2" t="s">
        <v>11</v>
      </c>
      <c r="E57" s="4">
        <f t="shared" si="26"/>
        <v>99036</v>
      </c>
      <c r="F57" s="4">
        <v>12379.5</v>
      </c>
      <c r="G57" s="4">
        <v>12379.5</v>
      </c>
      <c r="H57" s="4">
        <v>12379.5</v>
      </c>
      <c r="I57" s="4">
        <v>12379.5</v>
      </c>
      <c r="J57" s="4">
        <f>I57*4</f>
        <v>49518</v>
      </c>
    </row>
    <row r="58" spans="1:10" s="19" customFormat="1" ht="32.25" customHeight="1" x14ac:dyDescent="0.25">
      <c r="A58" s="69" t="s">
        <v>75</v>
      </c>
      <c r="B58" s="72" t="s">
        <v>53</v>
      </c>
      <c r="C58" s="69" t="s">
        <v>13</v>
      </c>
      <c r="D58" s="1" t="s">
        <v>1</v>
      </c>
      <c r="E58" s="3">
        <f>E59+E60+E61+E62+E64</f>
        <v>686329.89999999991</v>
      </c>
      <c r="F58" s="3">
        <f t="shared" ref="F58:I58" si="27">F59+F60+F61+F62+F64</f>
        <v>137265.97999999998</v>
      </c>
      <c r="G58" s="3">
        <f t="shared" si="27"/>
        <v>137265.97999999998</v>
      </c>
      <c r="H58" s="3">
        <f t="shared" si="27"/>
        <v>137265.97999999998</v>
      </c>
      <c r="I58" s="3">
        <f t="shared" si="27"/>
        <v>137265.97999999998</v>
      </c>
      <c r="J58" s="3">
        <f t="shared" ref="J58" si="28">J59+J60+J61+J62+J64</f>
        <v>137265.97999999998</v>
      </c>
    </row>
    <row r="59" spans="1:10" ht="32.25" customHeight="1" x14ac:dyDescent="0.25">
      <c r="A59" s="70"/>
      <c r="B59" s="73"/>
      <c r="C59" s="70"/>
      <c r="D59" s="2" t="s">
        <v>10</v>
      </c>
      <c r="E59" s="4">
        <f>F59+G59+H59+I59+J59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</row>
    <row r="60" spans="1:10" ht="32.25" customHeight="1" x14ac:dyDescent="0.25">
      <c r="A60" s="70"/>
      <c r="B60" s="73"/>
      <c r="C60" s="70"/>
      <c r="D60" s="2" t="s">
        <v>2</v>
      </c>
      <c r="E60" s="4">
        <f t="shared" ref="E60:E63" si="29">F60+G60+H60+I60+J60</f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</row>
    <row r="61" spans="1:10" ht="32.25" customHeight="1" x14ac:dyDescent="0.25">
      <c r="A61" s="70"/>
      <c r="B61" s="73"/>
      <c r="C61" s="70"/>
      <c r="D61" s="2" t="s">
        <v>3</v>
      </c>
      <c r="E61" s="4">
        <f t="shared" si="29"/>
        <v>15000</v>
      </c>
      <c r="F61" s="4">
        <v>15000</v>
      </c>
      <c r="G61" s="4">
        <v>0</v>
      </c>
      <c r="H61" s="4">
        <v>0</v>
      </c>
      <c r="I61" s="4">
        <v>0</v>
      </c>
      <c r="J61" s="4">
        <v>0</v>
      </c>
    </row>
    <row r="62" spans="1:10" ht="32.25" customHeight="1" x14ac:dyDescent="0.25">
      <c r="A62" s="70"/>
      <c r="B62" s="73"/>
      <c r="C62" s="70"/>
      <c r="D62" s="10" t="s">
        <v>44</v>
      </c>
      <c r="E62" s="4">
        <f>F62+G62+H62+I62+J62</f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</row>
    <row r="63" spans="1:10" ht="32.25" customHeight="1" x14ac:dyDescent="0.25">
      <c r="A63" s="70"/>
      <c r="B63" s="73"/>
      <c r="C63" s="70"/>
      <c r="D63" s="10" t="s">
        <v>45</v>
      </c>
      <c r="E63" s="4">
        <f t="shared" si="29"/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</row>
    <row r="64" spans="1:10" ht="32.25" customHeight="1" x14ac:dyDescent="0.25">
      <c r="A64" s="71"/>
      <c r="B64" s="74"/>
      <c r="C64" s="71"/>
      <c r="D64" s="2" t="s">
        <v>11</v>
      </c>
      <c r="E64" s="4">
        <f>F64+G64+H64+I64+J64</f>
        <v>671329.89999999991</v>
      </c>
      <c r="F64" s="4">
        <v>122265.98</v>
      </c>
      <c r="G64" s="4">
        <f>92652.56+44613.42</f>
        <v>137265.97999999998</v>
      </c>
      <c r="H64" s="4">
        <f t="shared" ref="H64:I64" si="30">92652.56+44613.42</f>
        <v>137265.97999999998</v>
      </c>
      <c r="I64" s="4">
        <f t="shared" si="30"/>
        <v>137265.97999999998</v>
      </c>
      <c r="J64" s="4">
        <f>92652.56+44613.42</f>
        <v>137265.97999999998</v>
      </c>
    </row>
    <row r="65" spans="1:10" ht="34.5" customHeight="1" x14ac:dyDescent="0.25">
      <c r="A65" s="85" t="s">
        <v>16</v>
      </c>
      <c r="B65" s="86"/>
      <c r="C65" s="87"/>
      <c r="D65" s="1" t="s">
        <v>1</v>
      </c>
      <c r="E65" s="3">
        <f>E66+E67+E68+E69+E71</f>
        <v>3875733.0237100003</v>
      </c>
      <c r="F65" s="3">
        <f>F66+F67+F68+F69+F71</f>
        <v>1444199.0792700001</v>
      </c>
      <c r="G65" s="3">
        <f t="shared" ref="G65:I65" si="31">G66+G67+G68+G69+G71</f>
        <v>503106.66934000002</v>
      </c>
      <c r="H65" s="3">
        <f t="shared" si="31"/>
        <v>563122.49436999997</v>
      </c>
      <c r="I65" s="3">
        <f t="shared" si="31"/>
        <v>447520.21380999999</v>
      </c>
      <c r="J65" s="3">
        <f>J66+J67+J68+J69+J71</f>
        <v>917784.56692000001</v>
      </c>
    </row>
    <row r="66" spans="1:10" ht="33.75" customHeight="1" x14ac:dyDescent="0.25">
      <c r="A66" s="88"/>
      <c r="B66" s="89"/>
      <c r="C66" s="90"/>
      <c r="D66" s="2" t="s">
        <v>10</v>
      </c>
      <c r="E66" s="4">
        <f>F66+G66+H66+I66+J66</f>
        <v>0</v>
      </c>
      <c r="F66" s="4">
        <f>F17+F38+F45+F59+F10+F52+F24</f>
        <v>0</v>
      </c>
      <c r="G66" s="4">
        <f t="shared" ref="G66:J66" si="32">G17+G38+G45+G59+G10+G52+G24</f>
        <v>0</v>
      </c>
      <c r="H66" s="4">
        <f t="shared" si="32"/>
        <v>0</v>
      </c>
      <c r="I66" s="4">
        <f t="shared" si="32"/>
        <v>0</v>
      </c>
      <c r="J66" s="4">
        <f t="shared" si="32"/>
        <v>0</v>
      </c>
    </row>
    <row r="67" spans="1:10" ht="28.5" customHeight="1" x14ac:dyDescent="0.25">
      <c r="A67" s="88"/>
      <c r="B67" s="89"/>
      <c r="C67" s="90"/>
      <c r="D67" s="2" t="s">
        <v>2</v>
      </c>
      <c r="E67" s="4">
        <f t="shared" ref="E67:E71" si="33">F67+G67+H67+I67+J67</f>
        <v>433655</v>
      </c>
      <c r="F67" s="4">
        <f t="shared" ref="F67:J67" si="34">F18+F39+F46+F60+F11+F53+F25</f>
        <v>374360.2</v>
      </c>
      <c r="G67" s="4">
        <f t="shared" si="34"/>
        <v>8380.6</v>
      </c>
      <c r="H67" s="4">
        <f>H18+H39+H46+H60+H11+H53+H25</f>
        <v>8485.7000000000007</v>
      </c>
      <c r="I67" s="4">
        <f t="shared" si="34"/>
        <v>8485.7000000000007</v>
      </c>
      <c r="J67" s="4">
        <f t="shared" si="34"/>
        <v>33942.800000000003</v>
      </c>
    </row>
    <row r="68" spans="1:10" ht="27" customHeight="1" x14ac:dyDescent="0.25">
      <c r="A68" s="88"/>
      <c r="B68" s="89"/>
      <c r="C68" s="90"/>
      <c r="D68" s="2" t="s">
        <v>3</v>
      </c>
      <c r="E68" s="4">
        <f t="shared" si="33"/>
        <v>1438687.42668</v>
      </c>
      <c r="F68" s="4">
        <f t="shared" ref="F68:J68" si="35">F19+F40+F47+F61+F12+F54+F26</f>
        <v>229049.17499999999</v>
      </c>
      <c r="G68" s="4">
        <f t="shared" si="35"/>
        <v>233773.2</v>
      </c>
      <c r="H68" s="4">
        <f t="shared" si="35"/>
        <v>239393.9</v>
      </c>
      <c r="I68" s="4">
        <f t="shared" si="35"/>
        <v>239393.9</v>
      </c>
      <c r="J68" s="4">
        <f t="shared" si="35"/>
        <v>497077.25167999999</v>
      </c>
    </row>
    <row r="69" spans="1:10" ht="30" customHeight="1" x14ac:dyDescent="0.25">
      <c r="A69" s="88"/>
      <c r="B69" s="89"/>
      <c r="C69" s="90"/>
      <c r="D69" s="10" t="s">
        <v>44</v>
      </c>
      <c r="E69" s="4">
        <f t="shared" si="33"/>
        <v>0</v>
      </c>
      <c r="F69" s="4">
        <f t="shared" ref="F69:J69" si="36">F20+F41+F48+F62+F13+F55+F27</f>
        <v>0</v>
      </c>
      <c r="G69" s="4">
        <f t="shared" si="36"/>
        <v>0</v>
      </c>
      <c r="H69" s="4">
        <f t="shared" si="36"/>
        <v>0</v>
      </c>
      <c r="I69" s="4">
        <f t="shared" si="36"/>
        <v>0</v>
      </c>
      <c r="J69" s="4">
        <f t="shared" si="36"/>
        <v>0</v>
      </c>
    </row>
    <row r="70" spans="1:10" ht="24.75" customHeight="1" x14ac:dyDescent="0.25">
      <c r="A70" s="88"/>
      <c r="B70" s="89"/>
      <c r="C70" s="90"/>
      <c r="D70" s="10" t="s">
        <v>45</v>
      </c>
      <c r="E70" s="4">
        <f t="shared" si="33"/>
        <v>0</v>
      </c>
      <c r="F70" s="4">
        <f t="shared" ref="F70:J70" si="37">F21+F42+F49+F63+F14+F56+F28</f>
        <v>0</v>
      </c>
      <c r="G70" s="4">
        <f t="shared" si="37"/>
        <v>0</v>
      </c>
      <c r="H70" s="4">
        <f t="shared" si="37"/>
        <v>0</v>
      </c>
      <c r="I70" s="4">
        <f t="shared" si="37"/>
        <v>0</v>
      </c>
      <c r="J70" s="4">
        <f t="shared" si="37"/>
        <v>0</v>
      </c>
    </row>
    <row r="71" spans="1:10" ht="29.25" customHeight="1" x14ac:dyDescent="0.25">
      <c r="A71" s="88"/>
      <c r="B71" s="89"/>
      <c r="C71" s="90"/>
      <c r="D71" s="35" t="s">
        <v>11</v>
      </c>
      <c r="E71" s="21">
        <f t="shared" si="33"/>
        <v>2003390.5970300003</v>
      </c>
      <c r="F71" s="4">
        <f t="shared" ref="F71:J71" si="38">F22+F43+F50+F64+F15+F57+F29</f>
        <v>840789.7042700001</v>
      </c>
      <c r="G71" s="4">
        <f t="shared" si="38"/>
        <v>260952.86933999998</v>
      </c>
      <c r="H71" s="4">
        <f t="shared" si="38"/>
        <v>315242.89436999999</v>
      </c>
      <c r="I71" s="4">
        <f t="shared" si="38"/>
        <v>199640.61380999998</v>
      </c>
      <c r="J71" s="4">
        <f t="shared" si="38"/>
        <v>386764.51523999998</v>
      </c>
    </row>
    <row r="72" spans="1:10" ht="34.5" customHeight="1" x14ac:dyDescent="0.25">
      <c r="A72" s="119" t="s">
        <v>14</v>
      </c>
      <c r="B72" s="120"/>
      <c r="C72" s="120"/>
      <c r="D72" s="120"/>
      <c r="E72" s="120"/>
      <c r="F72" s="120"/>
      <c r="G72" s="120"/>
      <c r="H72" s="120"/>
      <c r="I72" s="120"/>
      <c r="J72" s="121"/>
    </row>
    <row r="73" spans="1:10" ht="33.75" customHeight="1" x14ac:dyDescent="0.25">
      <c r="A73" s="91" t="s">
        <v>23</v>
      </c>
      <c r="B73" s="92" t="s">
        <v>54</v>
      </c>
      <c r="C73" s="71" t="s">
        <v>13</v>
      </c>
      <c r="D73" s="22" t="s">
        <v>1</v>
      </c>
      <c r="E73" s="36">
        <f>E74+E75+E76+E77+E79</f>
        <v>0</v>
      </c>
      <c r="F73" s="36">
        <f t="shared" ref="F73:I73" si="39">F74+F75+F76+F77+F79</f>
        <v>0</v>
      </c>
      <c r="G73" s="36">
        <f t="shared" si="39"/>
        <v>0</v>
      </c>
      <c r="H73" s="36">
        <f t="shared" si="39"/>
        <v>0</v>
      </c>
      <c r="I73" s="36">
        <f t="shared" si="39"/>
        <v>0</v>
      </c>
      <c r="J73" s="36">
        <f t="shared" ref="J73" si="40">J74+J75+J76+J77+J79</f>
        <v>0</v>
      </c>
    </row>
    <row r="74" spans="1:10" ht="24.75" customHeight="1" x14ac:dyDescent="0.25">
      <c r="A74" s="61"/>
      <c r="B74" s="62"/>
      <c r="C74" s="93"/>
      <c r="D74" s="2" t="s">
        <v>10</v>
      </c>
      <c r="E74" s="4">
        <f>F74+G74+H74+I74+J74</f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</row>
    <row r="75" spans="1:10" ht="26.25" customHeight="1" x14ac:dyDescent="0.25">
      <c r="A75" s="61"/>
      <c r="B75" s="62"/>
      <c r="C75" s="93"/>
      <c r="D75" s="2" t="s">
        <v>2</v>
      </c>
      <c r="E75" s="4">
        <f t="shared" ref="E75:E78" si="41">F75+G75+H75+I75+J75</f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</row>
    <row r="76" spans="1:10" ht="26.25" customHeight="1" x14ac:dyDescent="0.25">
      <c r="A76" s="61"/>
      <c r="B76" s="62"/>
      <c r="C76" s="93"/>
      <c r="D76" s="2" t="s">
        <v>3</v>
      </c>
      <c r="E76" s="4">
        <f t="shared" si="41"/>
        <v>0</v>
      </c>
      <c r="F76" s="4">
        <v>0</v>
      </c>
      <c r="G76" s="4">
        <v>0</v>
      </c>
      <c r="H76" s="4">
        <v>0</v>
      </c>
      <c r="I76" s="4">
        <f>H76*6</f>
        <v>0</v>
      </c>
      <c r="J76" s="4">
        <f>I76*6</f>
        <v>0</v>
      </c>
    </row>
    <row r="77" spans="1:10" ht="24.75" customHeight="1" x14ac:dyDescent="0.25">
      <c r="A77" s="61"/>
      <c r="B77" s="62"/>
      <c r="C77" s="93"/>
      <c r="D77" s="10" t="s">
        <v>44</v>
      </c>
      <c r="E77" s="4">
        <f t="shared" si="41"/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</row>
    <row r="78" spans="1:10" ht="26.25" customHeight="1" x14ac:dyDescent="0.25">
      <c r="A78" s="61"/>
      <c r="B78" s="62"/>
      <c r="C78" s="93"/>
      <c r="D78" s="10" t="s">
        <v>45</v>
      </c>
      <c r="E78" s="4">
        <f t="shared" si="4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</row>
    <row r="79" spans="1:10" ht="22.5" customHeight="1" x14ac:dyDescent="0.25">
      <c r="A79" s="61"/>
      <c r="B79" s="62"/>
      <c r="C79" s="93"/>
      <c r="D79" s="2" t="s">
        <v>11</v>
      </c>
      <c r="E79" s="4">
        <f>F79+G79+H79+I79+J79</f>
        <v>0</v>
      </c>
      <c r="F79" s="4">
        <f>90000-90000</f>
        <v>0</v>
      </c>
      <c r="G79" s="4">
        <v>0</v>
      </c>
      <c r="H79" s="4">
        <v>0</v>
      </c>
      <c r="I79" s="4">
        <v>0</v>
      </c>
      <c r="J79" s="4">
        <v>0</v>
      </c>
    </row>
    <row r="80" spans="1:10" ht="32.25" customHeight="1" x14ac:dyDescent="0.25">
      <c r="A80" s="94" t="s">
        <v>24</v>
      </c>
      <c r="B80" s="62" t="s">
        <v>55</v>
      </c>
      <c r="C80" s="63" t="s">
        <v>84</v>
      </c>
      <c r="D80" s="1" t="s">
        <v>1</v>
      </c>
      <c r="E80" s="3">
        <f>E81+E82+E83+E84+E86</f>
        <v>4000</v>
      </c>
      <c r="F80" s="3">
        <f t="shared" ref="F80:I80" si="42">F81+F82+F83+F84+F86</f>
        <v>500</v>
      </c>
      <c r="G80" s="3">
        <f t="shared" si="42"/>
        <v>500</v>
      </c>
      <c r="H80" s="3">
        <f t="shared" si="42"/>
        <v>500</v>
      </c>
      <c r="I80" s="3">
        <f t="shared" si="42"/>
        <v>500</v>
      </c>
      <c r="J80" s="3">
        <f t="shared" ref="J80" si="43">J81+J82+J83+J84+J86</f>
        <v>2000</v>
      </c>
    </row>
    <row r="81" spans="1:11" ht="32.25" customHeight="1" x14ac:dyDescent="0.25">
      <c r="A81" s="95"/>
      <c r="B81" s="62"/>
      <c r="C81" s="63"/>
      <c r="D81" s="2" t="s">
        <v>10</v>
      </c>
      <c r="E81" s="4">
        <f>F81+G81+H81+I81+J81</f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</row>
    <row r="82" spans="1:11" ht="30.75" customHeight="1" x14ac:dyDescent="0.25">
      <c r="A82" s="95"/>
      <c r="B82" s="62"/>
      <c r="C82" s="63"/>
      <c r="D82" s="2" t="s">
        <v>2</v>
      </c>
      <c r="E82" s="4">
        <f t="shared" ref="E82:E85" si="44">F82+G82+H82+I82+J82</f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</row>
    <row r="83" spans="1:11" ht="29.25" customHeight="1" x14ac:dyDescent="0.25">
      <c r="A83" s="95"/>
      <c r="B83" s="62"/>
      <c r="C83" s="63"/>
      <c r="D83" s="2" t="s">
        <v>3</v>
      </c>
      <c r="E83" s="4">
        <f t="shared" si="44"/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59"/>
    </row>
    <row r="84" spans="1:11" ht="48" customHeight="1" x14ac:dyDescent="0.25">
      <c r="A84" s="95"/>
      <c r="B84" s="62"/>
      <c r="C84" s="63"/>
      <c r="D84" s="10" t="s">
        <v>44</v>
      </c>
      <c r="E84" s="4">
        <f>F84+G84+H84+I84+J84</f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</row>
    <row r="85" spans="1:11" ht="23.25" customHeight="1" x14ac:dyDescent="0.25">
      <c r="A85" s="95"/>
      <c r="B85" s="62"/>
      <c r="C85" s="63"/>
      <c r="D85" s="10" t="s">
        <v>45</v>
      </c>
      <c r="E85" s="4">
        <f t="shared" si="44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</row>
    <row r="86" spans="1:11" ht="32.25" customHeight="1" x14ac:dyDescent="0.25">
      <c r="A86" s="91"/>
      <c r="B86" s="62"/>
      <c r="C86" s="63"/>
      <c r="D86" s="2" t="s">
        <v>11</v>
      </c>
      <c r="E86" s="4">
        <f>F86+G86+H86+I86+J86</f>
        <v>4000</v>
      </c>
      <c r="F86" s="4">
        <v>500</v>
      </c>
      <c r="G86" s="4">
        <v>500</v>
      </c>
      <c r="H86" s="4">
        <v>500</v>
      </c>
      <c r="I86" s="4">
        <v>500</v>
      </c>
      <c r="J86" s="4">
        <v>2000</v>
      </c>
    </row>
    <row r="87" spans="1:11" s="33" customFormat="1" ht="20.25" customHeight="1" x14ac:dyDescent="0.25">
      <c r="A87" s="61" t="s">
        <v>38</v>
      </c>
      <c r="B87" s="62" t="s">
        <v>56</v>
      </c>
      <c r="C87" s="63" t="s">
        <v>13</v>
      </c>
      <c r="D87" s="37" t="s">
        <v>1</v>
      </c>
      <c r="E87" s="3">
        <f>E88+E89+E90+E91+E93</f>
        <v>63804</v>
      </c>
      <c r="F87" s="3">
        <f>F88+F89+F90+F91+F93</f>
        <v>7975.5</v>
      </c>
      <c r="G87" s="3">
        <f>G88+G89+G90+G91+G93</f>
        <v>7975.5</v>
      </c>
      <c r="H87" s="3">
        <f>H88+H89+H90+H91+H93</f>
        <v>7975.5</v>
      </c>
      <c r="I87" s="3">
        <f>I88+I89+I90+I91+I93</f>
        <v>7975.5</v>
      </c>
      <c r="J87" s="3">
        <f t="shared" ref="J87" si="45">J88+J89+J90+J91+J93</f>
        <v>31902</v>
      </c>
    </row>
    <row r="88" spans="1:11" s="33" customFormat="1" ht="32.25" customHeight="1" x14ac:dyDescent="0.25">
      <c r="A88" s="61"/>
      <c r="B88" s="62"/>
      <c r="C88" s="63"/>
      <c r="D88" s="2" t="s">
        <v>10</v>
      </c>
      <c r="E88" s="4">
        <f>F88+G88+H88+I88+J88</f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</row>
    <row r="89" spans="1:11" s="33" customFormat="1" ht="27.75" customHeight="1" x14ac:dyDescent="0.25">
      <c r="A89" s="61"/>
      <c r="B89" s="62"/>
      <c r="C89" s="63"/>
      <c r="D89" s="2" t="s">
        <v>2</v>
      </c>
      <c r="E89" s="4">
        <f>F89+G89+H89+I89+J89</f>
        <v>63804</v>
      </c>
      <c r="F89" s="4">
        <v>7975.5</v>
      </c>
      <c r="G89" s="4">
        <v>7975.5</v>
      </c>
      <c r="H89" s="4">
        <v>7975.5</v>
      </c>
      <c r="I89" s="4">
        <v>7975.5</v>
      </c>
      <c r="J89" s="4">
        <f>I89*4</f>
        <v>31902</v>
      </c>
    </row>
    <row r="90" spans="1:11" s="33" customFormat="1" ht="24" customHeight="1" x14ac:dyDescent="0.25">
      <c r="A90" s="61"/>
      <c r="B90" s="62"/>
      <c r="C90" s="63"/>
      <c r="D90" s="2" t="s">
        <v>3</v>
      </c>
      <c r="E90" s="4">
        <f t="shared" ref="E90:E93" si="46">F90+G90+H90+I90+J90</f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</row>
    <row r="91" spans="1:11" s="33" customFormat="1" ht="40.5" customHeight="1" x14ac:dyDescent="0.25">
      <c r="A91" s="61"/>
      <c r="B91" s="62"/>
      <c r="C91" s="63"/>
      <c r="D91" s="10" t="s">
        <v>44</v>
      </c>
      <c r="E91" s="4">
        <f t="shared" si="46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</row>
    <row r="92" spans="1:11" s="33" customFormat="1" ht="36.75" customHeight="1" x14ac:dyDescent="0.25">
      <c r="A92" s="61"/>
      <c r="B92" s="62"/>
      <c r="C92" s="63"/>
      <c r="D92" s="10" t="s">
        <v>45</v>
      </c>
      <c r="E92" s="4">
        <f t="shared" si="46"/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</row>
    <row r="93" spans="1:11" s="33" customFormat="1" ht="30.75" customHeight="1" x14ac:dyDescent="0.25">
      <c r="A93" s="61"/>
      <c r="B93" s="62"/>
      <c r="C93" s="63"/>
      <c r="D93" s="2" t="s">
        <v>11</v>
      </c>
      <c r="E93" s="4">
        <f t="shared" si="46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</row>
    <row r="94" spans="1:11" ht="35.25" customHeight="1" x14ac:dyDescent="0.25">
      <c r="A94" s="104" t="s">
        <v>17</v>
      </c>
      <c r="B94" s="104"/>
      <c r="C94" s="104"/>
      <c r="D94" s="1" t="s">
        <v>1</v>
      </c>
      <c r="E94" s="3">
        <f>E95+E96+E97+E98+E100</f>
        <v>67804</v>
      </c>
      <c r="F94" s="3">
        <f t="shared" ref="F94:I94" si="47">F95+F96+F97+F98+F100</f>
        <v>8475.5</v>
      </c>
      <c r="G94" s="3">
        <f t="shared" si="47"/>
        <v>8475.5</v>
      </c>
      <c r="H94" s="3">
        <f t="shared" si="47"/>
        <v>8475.5</v>
      </c>
      <c r="I94" s="3">
        <f t="shared" si="47"/>
        <v>8475.5</v>
      </c>
      <c r="J94" s="3">
        <f t="shared" ref="J94" si="48">J95+J96+J97+J98+J100</f>
        <v>33902</v>
      </c>
    </row>
    <row r="95" spans="1:11" ht="36" customHeight="1" x14ac:dyDescent="0.25">
      <c r="A95" s="104"/>
      <c r="B95" s="104"/>
      <c r="C95" s="104"/>
      <c r="D95" s="2" t="s">
        <v>10</v>
      </c>
      <c r="E95" s="4">
        <f t="shared" ref="E95:E100" si="49">F95+G95+H95+I95+J95</f>
        <v>0</v>
      </c>
      <c r="F95" s="4">
        <f t="shared" ref="F95:I100" si="50">F74+F81+F88</f>
        <v>0</v>
      </c>
      <c r="G95" s="4">
        <f t="shared" si="50"/>
        <v>0</v>
      </c>
      <c r="H95" s="4">
        <f t="shared" si="50"/>
        <v>0</v>
      </c>
      <c r="I95" s="4">
        <f t="shared" si="50"/>
        <v>0</v>
      </c>
      <c r="J95" s="4">
        <f t="shared" ref="J95" si="51">J74+J81+J88</f>
        <v>0</v>
      </c>
    </row>
    <row r="96" spans="1:11" ht="29.25" customHeight="1" x14ac:dyDescent="0.25">
      <c r="A96" s="104"/>
      <c r="B96" s="104"/>
      <c r="C96" s="104"/>
      <c r="D96" s="2" t="s">
        <v>2</v>
      </c>
      <c r="E96" s="4">
        <f t="shared" si="49"/>
        <v>63804</v>
      </c>
      <c r="F96" s="4">
        <f t="shared" si="50"/>
        <v>7975.5</v>
      </c>
      <c r="G96" s="4">
        <f t="shared" si="50"/>
        <v>7975.5</v>
      </c>
      <c r="H96" s="4">
        <f t="shared" si="50"/>
        <v>7975.5</v>
      </c>
      <c r="I96" s="4">
        <f t="shared" si="50"/>
        <v>7975.5</v>
      </c>
      <c r="J96" s="4">
        <f>I96*4</f>
        <v>31902</v>
      </c>
      <c r="K96" s="38"/>
    </row>
    <row r="97" spans="1:12" ht="33" customHeight="1" x14ac:dyDescent="0.25">
      <c r="A97" s="104"/>
      <c r="B97" s="104"/>
      <c r="C97" s="104"/>
      <c r="D97" s="2" t="s">
        <v>3</v>
      </c>
      <c r="E97" s="4">
        <f t="shared" si="49"/>
        <v>0</v>
      </c>
      <c r="F97" s="4">
        <f t="shared" si="50"/>
        <v>0</v>
      </c>
      <c r="G97" s="4">
        <f t="shared" si="50"/>
        <v>0</v>
      </c>
      <c r="H97" s="4">
        <f t="shared" si="50"/>
        <v>0</v>
      </c>
      <c r="I97" s="4">
        <f t="shared" si="50"/>
        <v>0</v>
      </c>
      <c r="J97" s="4">
        <f t="shared" ref="J97" si="52">J76+J83+J90</f>
        <v>0</v>
      </c>
    </row>
    <row r="98" spans="1:12" ht="29.25" customHeight="1" x14ac:dyDescent="0.25">
      <c r="A98" s="104"/>
      <c r="B98" s="104"/>
      <c r="C98" s="104"/>
      <c r="D98" s="10" t="s">
        <v>44</v>
      </c>
      <c r="E98" s="4">
        <f t="shared" si="49"/>
        <v>0</v>
      </c>
      <c r="F98" s="4">
        <f t="shared" si="50"/>
        <v>0</v>
      </c>
      <c r="G98" s="4">
        <f t="shared" si="50"/>
        <v>0</v>
      </c>
      <c r="H98" s="4">
        <f t="shared" si="50"/>
        <v>0</v>
      </c>
      <c r="I98" s="4">
        <f t="shared" si="50"/>
        <v>0</v>
      </c>
      <c r="J98" s="4">
        <f t="shared" ref="J98" si="53">J77+J84+J91</f>
        <v>0</v>
      </c>
    </row>
    <row r="99" spans="1:12" ht="30.75" customHeight="1" x14ac:dyDescent="0.25">
      <c r="A99" s="104"/>
      <c r="B99" s="104"/>
      <c r="C99" s="104"/>
      <c r="D99" s="10" t="s">
        <v>45</v>
      </c>
      <c r="E99" s="4">
        <f t="shared" si="49"/>
        <v>0</v>
      </c>
      <c r="F99" s="4">
        <f t="shared" si="50"/>
        <v>0</v>
      </c>
      <c r="G99" s="4">
        <f t="shared" si="50"/>
        <v>0</v>
      </c>
      <c r="H99" s="4">
        <f t="shared" si="50"/>
        <v>0</v>
      </c>
      <c r="I99" s="4">
        <f t="shared" si="50"/>
        <v>0</v>
      </c>
      <c r="J99" s="4">
        <f t="shared" ref="J99" si="54">J78+J85+J92</f>
        <v>0</v>
      </c>
    </row>
    <row r="100" spans="1:12" ht="32.25" customHeight="1" x14ac:dyDescent="0.25">
      <c r="A100" s="104"/>
      <c r="B100" s="104"/>
      <c r="C100" s="104"/>
      <c r="D100" s="2" t="s">
        <v>11</v>
      </c>
      <c r="E100" s="4">
        <f t="shared" si="49"/>
        <v>4000</v>
      </c>
      <c r="F100" s="4">
        <f t="shared" si="50"/>
        <v>500</v>
      </c>
      <c r="G100" s="4">
        <f t="shared" si="50"/>
        <v>500</v>
      </c>
      <c r="H100" s="4">
        <f t="shared" si="50"/>
        <v>500</v>
      </c>
      <c r="I100" s="4">
        <f t="shared" si="50"/>
        <v>500</v>
      </c>
      <c r="J100" s="4">
        <f t="shared" ref="J100" si="55">J79+J86+J93</f>
        <v>2000</v>
      </c>
    </row>
    <row r="101" spans="1:12" s="33" customFormat="1" ht="25.5" customHeight="1" x14ac:dyDescent="0.25">
      <c r="A101" s="100" t="s">
        <v>18</v>
      </c>
      <c r="B101" s="100"/>
      <c r="C101" s="100"/>
      <c r="D101" s="100"/>
      <c r="E101" s="100"/>
      <c r="F101" s="100"/>
      <c r="G101" s="100"/>
      <c r="H101" s="100"/>
      <c r="I101" s="100"/>
      <c r="J101" s="32"/>
    </row>
    <row r="102" spans="1:12" ht="28.5" customHeight="1" x14ac:dyDescent="0.25">
      <c r="A102" s="70" t="s">
        <v>77</v>
      </c>
      <c r="B102" s="73" t="s">
        <v>72</v>
      </c>
      <c r="C102" s="63" t="s">
        <v>83</v>
      </c>
      <c r="D102" s="1" t="s">
        <v>1</v>
      </c>
      <c r="E102" s="3">
        <f>E103+E104+E105+E106+E108</f>
        <v>135684</v>
      </c>
      <c r="F102" s="3">
        <f t="shared" ref="F102:I102" si="56">F103+F104+F105+F106+F108</f>
        <v>30054.5</v>
      </c>
      <c r="G102" s="3">
        <f t="shared" si="56"/>
        <v>10130.5</v>
      </c>
      <c r="H102" s="3">
        <f t="shared" si="56"/>
        <v>35499</v>
      </c>
      <c r="I102" s="3">
        <f t="shared" si="56"/>
        <v>30000</v>
      </c>
      <c r="J102" s="3">
        <f t="shared" ref="J102" si="57">J103+J104+J105+J106+J108</f>
        <v>30000</v>
      </c>
    </row>
    <row r="103" spans="1:12" ht="25.5" customHeight="1" x14ac:dyDescent="0.25">
      <c r="A103" s="70"/>
      <c r="B103" s="73"/>
      <c r="C103" s="63"/>
      <c r="D103" s="2" t="s">
        <v>10</v>
      </c>
      <c r="E103" s="4">
        <f>F103+G103+H103+I103+J103</f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</row>
    <row r="104" spans="1:12" ht="33" customHeight="1" x14ac:dyDescent="0.25">
      <c r="A104" s="70"/>
      <c r="B104" s="73"/>
      <c r="C104" s="63"/>
      <c r="D104" s="2" t="s">
        <v>2</v>
      </c>
      <c r="E104" s="4">
        <f t="shared" ref="E104:E107" si="58">F104+G104+H104+I104+J104</f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</row>
    <row r="105" spans="1:12" ht="36.75" customHeight="1" x14ac:dyDescent="0.25">
      <c r="A105" s="70"/>
      <c r="B105" s="73"/>
      <c r="C105" s="63"/>
      <c r="D105" s="2" t="s">
        <v>3</v>
      </c>
      <c r="E105" s="4">
        <f t="shared" si="58"/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</row>
    <row r="106" spans="1:12" ht="34.5" customHeight="1" x14ac:dyDescent="0.25">
      <c r="A106" s="70"/>
      <c r="B106" s="73"/>
      <c r="C106" s="63"/>
      <c r="D106" s="10" t="s">
        <v>44</v>
      </c>
      <c r="E106" s="4">
        <f t="shared" si="58"/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59"/>
      <c r="L106" s="59"/>
    </row>
    <row r="107" spans="1:12" ht="37.5" customHeight="1" x14ac:dyDescent="0.25">
      <c r="A107" s="70"/>
      <c r="B107" s="73"/>
      <c r="C107" s="63"/>
      <c r="D107" s="10" t="s">
        <v>45</v>
      </c>
      <c r="E107" s="4">
        <f t="shared" si="58"/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</row>
    <row r="108" spans="1:12" ht="41.25" customHeight="1" x14ac:dyDescent="0.25">
      <c r="A108" s="71"/>
      <c r="B108" s="74"/>
      <c r="C108" s="63"/>
      <c r="D108" s="2" t="s">
        <v>11</v>
      </c>
      <c r="E108" s="4">
        <f>F108+G108+H108+I108+J108</f>
        <v>135684</v>
      </c>
      <c r="F108" s="4">
        <v>30054.5</v>
      </c>
      <c r="G108" s="4">
        <v>10130.5</v>
      </c>
      <c r="H108" s="4">
        <v>35499</v>
      </c>
      <c r="I108" s="40">
        <v>30000</v>
      </c>
      <c r="J108" s="40">
        <v>30000</v>
      </c>
    </row>
    <row r="109" spans="1:12" s="33" customFormat="1" ht="38.25" customHeight="1" x14ac:dyDescent="0.25">
      <c r="A109" s="93" t="s">
        <v>25</v>
      </c>
      <c r="B109" s="106" t="s">
        <v>57</v>
      </c>
      <c r="C109" s="63" t="s">
        <v>37</v>
      </c>
      <c r="D109" s="1" t="s">
        <v>1</v>
      </c>
      <c r="E109" s="3">
        <f>E110+E111+E112+E113+E115</f>
        <v>800</v>
      </c>
      <c r="F109" s="3">
        <f t="shared" ref="F109:I109" si="59">F110+F111+F112+F113+F115</f>
        <v>100</v>
      </c>
      <c r="G109" s="3">
        <f t="shared" si="59"/>
        <v>100</v>
      </c>
      <c r="H109" s="3">
        <f t="shared" si="59"/>
        <v>100</v>
      </c>
      <c r="I109" s="3">
        <f t="shared" si="59"/>
        <v>100</v>
      </c>
      <c r="J109" s="3">
        <f t="shared" ref="J109" si="60">J110+J111+J112+J113+J115</f>
        <v>400</v>
      </c>
    </row>
    <row r="110" spans="1:12" s="33" customFormat="1" ht="23.25" customHeight="1" x14ac:dyDescent="0.25">
      <c r="A110" s="93"/>
      <c r="B110" s="106"/>
      <c r="C110" s="63"/>
      <c r="D110" s="2" t="s">
        <v>10</v>
      </c>
      <c r="E110" s="4">
        <f>F110+G110+H110+I110+J110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</row>
    <row r="111" spans="1:12" s="33" customFormat="1" ht="38.25" customHeight="1" x14ac:dyDescent="0.25">
      <c r="A111" s="93"/>
      <c r="B111" s="106"/>
      <c r="C111" s="63"/>
      <c r="D111" s="2" t="s">
        <v>2</v>
      </c>
      <c r="E111" s="4">
        <f t="shared" ref="E111:E115" si="61">F111+G111+H111+I111+J111</f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</row>
    <row r="112" spans="1:12" s="33" customFormat="1" ht="24" customHeight="1" x14ac:dyDescent="0.25">
      <c r="A112" s="93"/>
      <c r="B112" s="106"/>
      <c r="C112" s="63"/>
      <c r="D112" s="2" t="s">
        <v>3</v>
      </c>
      <c r="E112" s="4">
        <f>F112+G112+H112+I112+J112</f>
        <v>300</v>
      </c>
      <c r="F112" s="4">
        <v>100</v>
      </c>
      <c r="G112" s="4">
        <v>100</v>
      </c>
      <c r="H112" s="4">
        <v>100</v>
      </c>
      <c r="I112" s="4">
        <v>0</v>
      </c>
      <c r="J112" s="4">
        <v>0</v>
      </c>
    </row>
    <row r="113" spans="1:10" s="33" customFormat="1" ht="34.5" customHeight="1" x14ac:dyDescent="0.25">
      <c r="A113" s="93"/>
      <c r="B113" s="106"/>
      <c r="C113" s="63"/>
      <c r="D113" s="10" t="s">
        <v>44</v>
      </c>
      <c r="E113" s="4">
        <f t="shared" si="61"/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</row>
    <row r="114" spans="1:10" s="33" customFormat="1" ht="21.75" customHeight="1" x14ac:dyDescent="0.25">
      <c r="A114" s="93"/>
      <c r="B114" s="106"/>
      <c r="C114" s="63"/>
      <c r="D114" s="10" t="s">
        <v>45</v>
      </c>
      <c r="E114" s="4">
        <f>F114+G114+H114+I114+J114</f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</row>
    <row r="115" spans="1:10" s="33" customFormat="1" ht="33" customHeight="1" x14ac:dyDescent="0.25">
      <c r="A115" s="93"/>
      <c r="B115" s="106"/>
      <c r="C115" s="63"/>
      <c r="D115" s="2" t="s">
        <v>11</v>
      </c>
      <c r="E115" s="4">
        <f t="shared" si="61"/>
        <v>500</v>
      </c>
      <c r="F115" s="4"/>
      <c r="G115" s="4">
        <v>0</v>
      </c>
      <c r="H115" s="4">
        <v>0</v>
      </c>
      <c r="I115" s="40">
        <v>100</v>
      </c>
      <c r="J115" s="40">
        <f>I115*4</f>
        <v>400</v>
      </c>
    </row>
    <row r="116" spans="1:10" s="33" customFormat="1" ht="25.5" customHeight="1" x14ac:dyDescent="0.25">
      <c r="A116" s="93" t="s">
        <v>80</v>
      </c>
      <c r="B116" s="106" t="s">
        <v>58</v>
      </c>
      <c r="C116" s="63" t="s">
        <v>13</v>
      </c>
      <c r="D116" s="1" t="s">
        <v>1</v>
      </c>
      <c r="E116" s="3">
        <f>E117+E118+E119+E120+E122</f>
        <v>4000</v>
      </c>
      <c r="F116" s="3">
        <f t="shared" ref="F116:I116" si="62">F117+F118+F119+F120+F122</f>
        <v>500</v>
      </c>
      <c r="G116" s="3">
        <f t="shared" si="62"/>
        <v>500</v>
      </c>
      <c r="H116" s="3">
        <f t="shared" si="62"/>
        <v>500</v>
      </c>
      <c r="I116" s="3">
        <f t="shared" si="62"/>
        <v>500</v>
      </c>
      <c r="J116" s="3">
        <f t="shared" ref="J116" si="63">J117+J118+J119+J120+J122</f>
        <v>2000</v>
      </c>
    </row>
    <row r="117" spans="1:10" s="33" customFormat="1" ht="26.25" customHeight="1" x14ac:dyDescent="0.25">
      <c r="A117" s="93"/>
      <c r="B117" s="106"/>
      <c r="C117" s="63"/>
      <c r="D117" s="2" t="s">
        <v>10</v>
      </c>
      <c r="E117" s="4">
        <f>F117+G117+H117+I117+J117</f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</row>
    <row r="118" spans="1:10" s="33" customFormat="1" ht="36.75" customHeight="1" x14ac:dyDescent="0.25">
      <c r="A118" s="93"/>
      <c r="B118" s="106"/>
      <c r="C118" s="63"/>
      <c r="D118" s="2" t="s">
        <v>2</v>
      </c>
      <c r="E118" s="4">
        <f t="shared" ref="E118:E121" si="64">F118+G118+H118+I118+J118</f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</row>
    <row r="119" spans="1:10" s="33" customFormat="1" ht="33.75" customHeight="1" x14ac:dyDescent="0.25">
      <c r="A119" s="93"/>
      <c r="B119" s="106"/>
      <c r="C119" s="63"/>
      <c r="D119" s="2" t="s">
        <v>3</v>
      </c>
      <c r="E119" s="4">
        <f t="shared" si="64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</row>
    <row r="120" spans="1:10" s="33" customFormat="1" ht="39.75" customHeight="1" x14ac:dyDescent="0.25">
      <c r="A120" s="93"/>
      <c r="B120" s="106"/>
      <c r="C120" s="63"/>
      <c r="D120" s="10" t="s">
        <v>44</v>
      </c>
      <c r="E120" s="4">
        <f t="shared" si="64"/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</row>
    <row r="121" spans="1:10" s="33" customFormat="1" ht="29.25" customHeight="1" x14ac:dyDescent="0.25">
      <c r="A121" s="93"/>
      <c r="B121" s="106"/>
      <c r="C121" s="63"/>
      <c r="D121" s="10" t="s">
        <v>45</v>
      </c>
      <c r="E121" s="4">
        <f t="shared" si="64"/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</row>
    <row r="122" spans="1:10" s="33" customFormat="1" ht="24" customHeight="1" x14ac:dyDescent="0.25">
      <c r="A122" s="93"/>
      <c r="B122" s="106"/>
      <c r="C122" s="63"/>
      <c r="D122" s="2" t="s">
        <v>11</v>
      </c>
      <c r="E122" s="4">
        <f>F122+G122+H122+I122+J122</f>
        <v>4000</v>
      </c>
      <c r="F122" s="4">
        <v>500</v>
      </c>
      <c r="G122" s="4">
        <v>500</v>
      </c>
      <c r="H122" s="4">
        <v>500</v>
      </c>
      <c r="I122" s="40">
        <v>500</v>
      </c>
      <c r="J122" s="40">
        <f>I122*4</f>
        <v>2000</v>
      </c>
    </row>
    <row r="123" spans="1:10" ht="25.5" customHeight="1" x14ac:dyDescent="0.25">
      <c r="A123" s="104" t="s">
        <v>19</v>
      </c>
      <c r="B123" s="104"/>
      <c r="C123" s="104"/>
      <c r="D123" s="1" t="s">
        <v>1</v>
      </c>
      <c r="E123" s="3">
        <f>E124+E125+E126+E127+E129</f>
        <v>108084</v>
      </c>
      <c r="F123" s="3">
        <f t="shared" ref="F123:I123" si="65">F124+F125+F126+F127+F129</f>
        <v>30654.5</v>
      </c>
      <c r="G123" s="3">
        <f t="shared" si="65"/>
        <v>10730.5</v>
      </c>
      <c r="H123" s="3">
        <f t="shared" si="65"/>
        <v>36099</v>
      </c>
      <c r="I123" s="3">
        <f t="shared" si="65"/>
        <v>30600</v>
      </c>
      <c r="J123" s="3">
        <f t="shared" ref="J123" si="66">J124+J125+J126+J127+J129</f>
        <v>32400</v>
      </c>
    </row>
    <row r="124" spans="1:10" ht="30.75" customHeight="1" x14ac:dyDescent="0.25">
      <c r="A124" s="104"/>
      <c r="B124" s="104"/>
      <c r="C124" s="104"/>
      <c r="D124" s="2" t="s">
        <v>10</v>
      </c>
      <c r="E124" s="4">
        <f>F124+G124+H124+I124</f>
        <v>0</v>
      </c>
      <c r="F124" s="4">
        <f>F103+F110+F117</f>
        <v>0</v>
      </c>
      <c r="G124" s="4">
        <f t="shared" ref="G124:J124" si="67">G103+G110+G117</f>
        <v>0</v>
      </c>
      <c r="H124" s="4">
        <f t="shared" si="67"/>
        <v>0</v>
      </c>
      <c r="I124" s="4">
        <f t="shared" si="67"/>
        <v>0</v>
      </c>
      <c r="J124" s="4">
        <f t="shared" si="67"/>
        <v>0</v>
      </c>
    </row>
    <row r="125" spans="1:10" ht="27.75" customHeight="1" x14ac:dyDescent="0.25">
      <c r="A125" s="104"/>
      <c r="B125" s="104"/>
      <c r="C125" s="104"/>
      <c r="D125" s="2" t="s">
        <v>2</v>
      </c>
      <c r="E125" s="4">
        <f t="shared" ref="E125:E129" si="68">F125+G125+H125+I125</f>
        <v>0</v>
      </c>
      <c r="F125" s="4">
        <f t="shared" ref="F125:J125" si="69">F104+F111+F118</f>
        <v>0</v>
      </c>
      <c r="G125" s="4">
        <f t="shared" si="69"/>
        <v>0</v>
      </c>
      <c r="H125" s="4">
        <f t="shared" si="69"/>
        <v>0</v>
      </c>
      <c r="I125" s="4">
        <f t="shared" si="69"/>
        <v>0</v>
      </c>
      <c r="J125" s="4">
        <f t="shared" si="69"/>
        <v>0</v>
      </c>
    </row>
    <row r="126" spans="1:10" ht="22.5" customHeight="1" x14ac:dyDescent="0.25">
      <c r="A126" s="104"/>
      <c r="B126" s="104"/>
      <c r="C126" s="104"/>
      <c r="D126" s="2" t="s">
        <v>3</v>
      </c>
      <c r="E126" s="4">
        <f t="shared" si="68"/>
        <v>300</v>
      </c>
      <c r="F126" s="4">
        <f t="shared" ref="F126:J126" si="70">F105+F112+F119</f>
        <v>100</v>
      </c>
      <c r="G126" s="4">
        <f t="shared" si="70"/>
        <v>100</v>
      </c>
      <c r="H126" s="4">
        <f t="shared" si="70"/>
        <v>100</v>
      </c>
      <c r="I126" s="4">
        <f t="shared" si="70"/>
        <v>0</v>
      </c>
      <c r="J126" s="4">
        <f t="shared" si="70"/>
        <v>0</v>
      </c>
    </row>
    <row r="127" spans="1:10" ht="33" customHeight="1" x14ac:dyDescent="0.25">
      <c r="A127" s="104"/>
      <c r="B127" s="104"/>
      <c r="C127" s="104"/>
      <c r="D127" s="10" t="s">
        <v>44</v>
      </c>
      <c r="E127" s="4">
        <f t="shared" si="68"/>
        <v>0</v>
      </c>
      <c r="F127" s="4">
        <f t="shared" ref="F127:J127" si="71">F106+F113+F120</f>
        <v>0</v>
      </c>
      <c r="G127" s="4">
        <f t="shared" si="71"/>
        <v>0</v>
      </c>
      <c r="H127" s="4">
        <f t="shared" si="71"/>
        <v>0</v>
      </c>
      <c r="I127" s="4">
        <f t="shared" si="71"/>
        <v>0</v>
      </c>
      <c r="J127" s="4">
        <f t="shared" si="71"/>
        <v>0</v>
      </c>
    </row>
    <row r="128" spans="1:10" ht="24" customHeight="1" x14ac:dyDescent="0.25">
      <c r="A128" s="104"/>
      <c r="B128" s="104"/>
      <c r="C128" s="104"/>
      <c r="D128" s="10" t="s">
        <v>45</v>
      </c>
      <c r="E128" s="4">
        <f t="shared" si="68"/>
        <v>0</v>
      </c>
      <c r="F128" s="4">
        <f t="shared" ref="F128:J128" si="72">F107+F114+F121</f>
        <v>0</v>
      </c>
      <c r="G128" s="4">
        <f t="shared" si="72"/>
        <v>0</v>
      </c>
      <c r="H128" s="4">
        <f t="shared" si="72"/>
        <v>0</v>
      </c>
      <c r="I128" s="4">
        <f t="shared" si="72"/>
        <v>0</v>
      </c>
      <c r="J128" s="4">
        <f t="shared" si="72"/>
        <v>0</v>
      </c>
    </row>
    <row r="129" spans="1:10" ht="25.5" customHeight="1" x14ac:dyDescent="0.25">
      <c r="A129" s="104"/>
      <c r="B129" s="104"/>
      <c r="C129" s="104"/>
      <c r="D129" s="2" t="s">
        <v>11</v>
      </c>
      <c r="E129" s="4">
        <f t="shared" si="68"/>
        <v>107784</v>
      </c>
      <c r="F129" s="4">
        <f t="shared" ref="F129:J129" si="73">F108+F115+F122</f>
        <v>30554.5</v>
      </c>
      <c r="G129" s="4">
        <f t="shared" si="73"/>
        <v>10630.5</v>
      </c>
      <c r="H129" s="4">
        <f t="shared" si="73"/>
        <v>35999</v>
      </c>
      <c r="I129" s="4">
        <f t="shared" si="73"/>
        <v>30600</v>
      </c>
      <c r="J129" s="4">
        <f t="shared" si="73"/>
        <v>32400</v>
      </c>
    </row>
    <row r="130" spans="1:10" ht="25.5" customHeight="1" x14ac:dyDescent="0.25">
      <c r="A130" s="100" t="s">
        <v>27</v>
      </c>
      <c r="B130" s="100"/>
      <c r="C130" s="100"/>
      <c r="D130" s="100"/>
      <c r="E130" s="100"/>
      <c r="F130" s="100"/>
      <c r="G130" s="100"/>
      <c r="H130" s="100"/>
      <c r="I130" s="100"/>
      <c r="J130" s="30"/>
    </row>
    <row r="131" spans="1:10" s="19" customFormat="1" ht="25.5" customHeight="1" x14ac:dyDescent="0.25">
      <c r="A131" s="93" t="s">
        <v>26</v>
      </c>
      <c r="B131" s="62" t="s">
        <v>66</v>
      </c>
      <c r="C131" s="93" t="s">
        <v>78</v>
      </c>
      <c r="D131" s="1" t="s">
        <v>1</v>
      </c>
      <c r="E131" s="3">
        <f>E132+E133+E134+E135+E137</f>
        <v>23898.525000000001</v>
      </c>
      <c r="F131" s="3">
        <f t="shared" ref="F131:I131" si="74">F132+F133+F134+F135+F137</f>
        <v>7652.0749999999998</v>
      </c>
      <c r="G131" s="3">
        <f t="shared" si="74"/>
        <v>7991.6750000000011</v>
      </c>
      <c r="H131" s="3">
        <f t="shared" si="74"/>
        <v>8254.7750000000015</v>
      </c>
      <c r="I131" s="3">
        <f t="shared" si="74"/>
        <v>0</v>
      </c>
      <c r="J131" s="3">
        <f t="shared" ref="J131" si="75">J132+J133+J134+J135+J137</f>
        <v>0</v>
      </c>
    </row>
    <row r="132" spans="1:10" ht="25.5" customHeight="1" x14ac:dyDescent="0.25">
      <c r="A132" s="93"/>
      <c r="B132" s="62"/>
      <c r="C132" s="93"/>
      <c r="D132" s="2" t="s">
        <v>10</v>
      </c>
      <c r="E132" s="4">
        <f>F132+G132+H132+I132+J132</f>
        <v>7367.1</v>
      </c>
      <c r="F132" s="57">
        <f>F219+F226+F233+F240+F247+F254+F261</f>
        <v>2368</v>
      </c>
      <c r="G132" s="57">
        <f t="shared" ref="G132:J132" si="76">G219+G226+G233+G240+G247+G254+G261</f>
        <v>2368.0000000000005</v>
      </c>
      <c r="H132" s="57">
        <f t="shared" si="76"/>
        <v>2631.1000000000004</v>
      </c>
      <c r="I132" s="57">
        <f t="shared" si="76"/>
        <v>0</v>
      </c>
      <c r="J132" s="57">
        <f t="shared" si="76"/>
        <v>0</v>
      </c>
    </row>
    <row r="133" spans="1:10" ht="33.75" customHeight="1" x14ac:dyDescent="0.25">
      <c r="A133" s="93"/>
      <c r="B133" s="62"/>
      <c r="C133" s="93"/>
      <c r="D133" s="2" t="s">
        <v>2</v>
      </c>
      <c r="E133" s="4">
        <f t="shared" ref="E133:E137" si="77">F133+G133+H133+I133+J133</f>
        <v>11934.3</v>
      </c>
      <c r="F133" s="4">
        <f t="shared" ref="F133:J133" si="78">F220+F227+F234+F241+F248+F255+F262</f>
        <v>3703.7</v>
      </c>
      <c r="G133" s="4">
        <f t="shared" si="78"/>
        <v>4115.3</v>
      </c>
      <c r="H133" s="4">
        <f t="shared" si="78"/>
        <v>4115.3</v>
      </c>
      <c r="I133" s="4">
        <f t="shared" si="78"/>
        <v>0</v>
      </c>
      <c r="J133" s="4">
        <f t="shared" si="78"/>
        <v>0</v>
      </c>
    </row>
    <row r="134" spans="1:10" ht="27.75" customHeight="1" x14ac:dyDescent="0.25">
      <c r="A134" s="93"/>
      <c r="B134" s="62"/>
      <c r="C134" s="93"/>
      <c r="D134" s="2" t="s">
        <v>3</v>
      </c>
      <c r="E134" s="4">
        <f t="shared" si="77"/>
        <v>4597.125</v>
      </c>
      <c r="F134" s="4">
        <f t="shared" ref="F134:J134" si="79">F221+F228+F235+F242+F249+F256+F263</f>
        <v>1580.375</v>
      </c>
      <c r="G134" s="4">
        <f t="shared" si="79"/>
        <v>1508.375</v>
      </c>
      <c r="H134" s="4">
        <f t="shared" si="79"/>
        <v>1508.375</v>
      </c>
      <c r="I134" s="4">
        <f t="shared" si="79"/>
        <v>0</v>
      </c>
      <c r="J134" s="4">
        <f t="shared" si="79"/>
        <v>0</v>
      </c>
    </row>
    <row r="135" spans="1:10" ht="32.25" customHeight="1" x14ac:dyDescent="0.25">
      <c r="A135" s="93"/>
      <c r="B135" s="62"/>
      <c r="C135" s="93"/>
      <c r="D135" s="10" t="s">
        <v>44</v>
      </c>
      <c r="E135" s="4">
        <f t="shared" si="77"/>
        <v>0</v>
      </c>
      <c r="F135" s="4">
        <f t="shared" ref="F135:J135" si="80">F222+F229+F236+F243+F250+F257+F264</f>
        <v>0</v>
      </c>
      <c r="G135" s="4">
        <f t="shared" si="80"/>
        <v>0</v>
      </c>
      <c r="H135" s="4">
        <f t="shared" si="80"/>
        <v>0</v>
      </c>
      <c r="I135" s="4">
        <f t="shared" si="80"/>
        <v>0</v>
      </c>
      <c r="J135" s="4">
        <f t="shared" si="80"/>
        <v>0</v>
      </c>
    </row>
    <row r="136" spans="1:10" ht="25.5" customHeight="1" x14ac:dyDescent="0.25">
      <c r="A136" s="93"/>
      <c r="B136" s="62"/>
      <c r="C136" s="93"/>
      <c r="D136" s="10" t="s">
        <v>45</v>
      </c>
      <c r="E136" s="4">
        <f t="shared" si="77"/>
        <v>0</v>
      </c>
      <c r="F136" s="4">
        <f t="shared" ref="F136:J136" si="81">F223+F230+F237+F244+F251+F258+F265</f>
        <v>0</v>
      </c>
      <c r="G136" s="4">
        <f t="shared" si="81"/>
        <v>0</v>
      </c>
      <c r="H136" s="4">
        <f t="shared" si="81"/>
        <v>0</v>
      </c>
      <c r="I136" s="4">
        <f t="shared" si="81"/>
        <v>0</v>
      </c>
      <c r="J136" s="4">
        <f t="shared" si="81"/>
        <v>0</v>
      </c>
    </row>
    <row r="137" spans="1:10" ht="25.5" customHeight="1" x14ac:dyDescent="0.25">
      <c r="A137" s="93"/>
      <c r="B137" s="62"/>
      <c r="C137" s="93"/>
      <c r="D137" s="2" t="s">
        <v>11</v>
      </c>
      <c r="E137" s="4">
        <f t="shared" si="77"/>
        <v>0</v>
      </c>
      <c r="F137" s="4">
        <f t="shared" ref="F137:J137" si="82">F224+F231+F238+F245+F252+F259+F266</f>
        <v>0</v>
      </c>
      <c r="G137" s="4">
        <f t="shared" si="82"/>
        <v>0</v>
      </c>
      <c r="H137" s="4">
        <f t="shared" si="82"/>
        <v>0</v>
      </c>
      <c r="I137" s="4">
        <f t="shared" si="82"/>
        <v>0</v>
      </c>
      <c r="J137" s="4">
        <f t="shared" si="82"/>
        <v>0</v>
      </c>
    </row>
    <row r="138" spans="1:10" s="19" customFormat="1" ht="41.25" customHeight="1" x14ac:dyDescent="0.25">
      <c r="A138" s="69" t="s">
        <v>69</v>
      </c>
      <c r="B138" s="101" t="s">
        <v>59</v>
      </c>
      <c r="C138" s="63" t="s">
        <v>79</v>
      </c>
      <c r="D138" s="1" t="s">
        <v>1</v>
      </c>
      <c r="E138" s="3">
        <f>E139+E140+E141+E142+E144</f>
        <v>0</v>
      </c>
      <c r="F138" s="3">
        <f t="shared" ref="F138:I138" si="83">F139+F140+F141+F142+F144</f>
        <v>0</v>
      </c>
      <c r="G138" s="3">
        <f t="shared" si="83"/>
        <v>0</v>
      </c>
      <c r="H138" s="3">
        <f t="shared" si="83"/>
        <v>0</v>
      </c>
      <c r="I138" s="3">
        <f t="shared" si="83"/>
        <v>0</v>
      </c>
      <c r="J138" s="3">
        <f t="shared" ref="J138" si="84">J139+J140+J141+J142+J144</f>
        <v>0</v>
      </c>
    </row>
    <row r="139" spans="1:10" ht="30.75" customHeight="1" x14ac:dyDescent="0.25">
      <c r="A139" s="70"/>
      <c r="B139" s="102"/>
      <c r="C139" s="63"/>
      <c r="D139" s="2" t="s">
        <v>10</v>
      </c>
      <c r="E139" s="4">
        <f>F139+G139+H139+I139+J139</f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</row>
    <row r="140" spans="1:10" ht="35.25" customHeight="1" x14ac:dyDescent="0.25">
      <c r="A140" s="70"/>
      <c r="B140" s="102"/>
      <c r="C140" s="63"/>
      <c r="D140" s="2" t="s">
        <v>2</v>
      </c>
      <c r="E140" s="4">
        <f t="shared" ref="E140:E143" si="85">F140+G140+H140+I140+J140</f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</row>
    <row r="141" spans="1:10" ht="44.25" customHeight="1" x14ac:dyDescent="0.25">
      <c r="A141" s="70"/>
      <c r="B141" s="102"/>
      <c r="C141" s="63"/>
      <c r="D141" s="2" t="s">
        <v>3</v>
      </c>
      <c r="E141" s="4">
        <f t="shared" si="85"/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</row>
    <row r="142" spans="1:10" ht="36" customHeight="1" x14ac:dyDescent="0.25">
      <c r="A142" s="70"/>
      <c r="B142" s="102"/>
      <c r="C142" s="63"/>
      <c r="D142" s="10" t="s">
        <v>44</v>
      </c>
      <c r="E142" s="4">
        <f t="shared" si="85"/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</row>
    <row r="143" spans="1:10" ht="27" customHeight="1" x14ac:dyDescent="0.25">
      <c r="A143" s="70"/>
      <c r="B143" s="102"/>
      <c r="C143" s="63"/>
      <c r="D143" s="10" t="s">
        <v>45</v>
      </c>
      <c r="E143" s="4">
        <f t="shared" si="85"/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</row>
    <row r="144" spans="1:10" ht="27.75" customHeight="1" x14ac:dyDescent="0.25">
      <c r="A144" s="71"/>
      <c r="B144" s="92"/>
      <c r="C144" s="63"/>
      <c r="D144" s="2" t="s">
        <v>11</v>
      </c>
      <c r="E144" s="4">
        <f>F144+G144+H144+I144+J144</f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</row>
    <row r="145" spans="1:20" ht="31.5" customHeight="1" x14ac:dyDescent="0.25">
      <c r="A145" s="69" t="s">
        <v>41</v>
      </c>
      <c r="B145" s="101" t="s">
        <v>60</v>
      </c>
      <c r="C145" s="93" t="s">
        <v>79</v>
      </c>
      <c r="D145" s="1" t="s">
        <v>1</v>
      </c>
      <c r="E145" s="3">
        <f>E146+E147+E148+E149+E151</f>
        <v>157745.72200000001</v>
      </c>
      <c r="F145" s="3">
        <f t="shared" ref="F145:I145" si="86">F146+F147+F148+F149+F151</f>
        <v>10745.722</v>
      </c>
      <c r="G145" s="3">
        <f t="shared" si="86"/>
        <v>21000</v>
      </c>
      <c r="H145" s="3">
        <f>H146+H147+H148+H149+H151</f>
        <v>21000</v>
      </c>
      <c r="I145" s="3">
        <f t="shared" si="86"/>
        <v>21000</v>
      </c>
      <c r="J145" s="3">
        <f t="shared" ref="J145" si="87">J146+J147+J148+J149+J151</f>
        <v>84000</v>
      </c>
    </row>
    <row r="146" spans="1:20" ht="33" customHeight="1" x14ac:dyDescent="0.25">
      <c r="A146" s="70"/>
      <c r="B146" s="102"/>
      <c r="C146" s="93"/>
      <c r="D146" s="2" t="s">
        <v>10</v>
      </c>
      <c r="E146" s="4">
        <f>F146+G146+H146+I146+J146</f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</row>
    <row r="147" spans="1:20" ht="32.25" customHeight="1" x14ac:dyDescent="0.25">
      <c r="A147" s="70"/>
      <c r="B147" s="102"/>
      <c r="C147" s="93"/>
      <c r="D147" s="2" t="s">
        <v>2</v>
      </c>
      <c r="E147" s="4">
        <f t="shared" ref="E147:E151" si="88">F147+G147+H147+I147+J147</f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</row>
    <row r="148" spans="1:20" ht="33.75" customHeight="1" x14ac:dyDescent="0.25">
      <c r="A148" s="70"/>
      <c r="B148" s="102"/>
      <c r="C148" s="93"/>
      <c r="D148" s="2" t="s">
        <v>3</v>
      </c>
      <c r="E148" s="4">
        <f t="shared" si="88"/>
        <v>157745.72200000001</v>
      </c>
      <c r="F148" s="4">
        <v>10745.722</v>
      </c>
      <c r="G148" s="4">
        <v>21000</v>
      </c>
      <c r="H148" s="4">
        <v>21000</v>
      </c>
      <c r="I148" s="4">
        <v>21000</v>
      </c>
      <c r="J148" s="4">
        <f>I148*4</f>
        <v>84000</v>
      </c>
    </row>
    <row r="149" spans="1:20" ht="37.5" customHeight="1" x14ac:dyDescent="0.25">
      <c r="A149" s="70"/>
      <c r="B149" s="102"/>
      <c r="C149" s="93"/>
      <c r="D149" s="10" t="s">
        <v>44</v>
      </c>
      <c r="E149" s="4">
        <f t="shared" si="88"/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</row>
    <row r="150" spans="1:20" ht="33.75" customHeight="1" x14ac:dyDescent="0.25">
      <c r="A150" s="70"/>
      <c r="B150" s="102"/>
      <c r="C150" s="93"/>
      <c r="D150" s="10" t="s">
        <v>45</v>
      </c>
      <c r="E150" s="4">
        <f t="shared" si="88"/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</row>
    <row r="151" spans="1:20" ht="31.5" customHeight="1" x14ac:dyDescent="0.25">
      <c r="A151" s="71"/>
      <c r="B151" s="92"/>
      <c r="C151" s="93"/>
      <c r="D151" s="2" t="s">
        <v>11</v>
      </c>
      <c r="E151" s="4">
        <f t="shared" si="88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</row>
    <row r="152" spans="1:20" ht="22.5" customHeight="1" x14ac:dyDescent="0.25">
      <c r="A152" s="104" t="s">
        <v>28</v>
      </c>
      <c r="B152" s="104"/>
      <c r="C152" s="104"/>
      <c r="D152" s="1" t="s">
        <v>1</v>
      </c>
      <c r="E152" s="3">
        <f>E153+E154+E155+E156+E158</f>
        <v>181644.247</v>
      </c>
      <c r="F152" s="3">
        <f t="shared" ref="F152:I152" si="89">F153+F154+F155+F156+F158</f>
        <v>18397.796999999999</v>
      </c>
      <c r="G152" s="3">
        <f t="shared" si="89"/>
        <v>28991.675000000003</v>
      </c>
      <c r="H152" s="3">
        <f t="shared" si="89"/>
        <v>29254.775000000001</v>
      </c>
      <c r="I152" s="3">
        <f t="shared" si="89"/>
        <v>21000</v>
      </c>
      <c r="J152" s="3">
        <f t="shared" ref="J152" si="90">J153+J154+J155+J156+J158</f>
        <v>84000</v>
      </c>
    </row>
    <row r="153" spans="1:20" ht="21" customHeight="1" x14ac:dyDescent="0.25">
      <c r="A153" s="104"/>
      <c r="B153" s="104"/>
      <c r="C153" s="104"/>
      <c r="D153" s="2" t="s">
        <v>10</v>
      </c>
      <c r="E153" s="4">
        <f t="shared" ref="E153:E158" si="91">++F153+G153+H153+I153+J153</f>
        <v>7367.1</v>
      </c>
      <c r="F153" s="4">
        <f>F132+F139+F146</f>
        <v>2368</v>
      </c>
      <c r="G153" s="4">
        <f t="shared" ref="G153:H153" si="92">G132+G139+G146</f>
        <v>2368.0000000000005</v>
      </c>
      <c r="H153" s="4">
        <f t="shared" si="92"/>
        <v>2631.1000000000004</v>
      </c>
      <c r="I153" s="4">
        <f>I132+I139+I146</f>
        <v>0</v>
      </c>
      <c r="J153" s="4">
        <f>J132+J139+J146</f>
        <v>0</v>
      </c>
    </row>
    <row r="154" spans="1:20" ht="29.25" customHeight="1" x14ac:dyDescent="0.25">
      <c r="A154" s="104"/>
      <c r="B154" s="104"/>
      <c r="C154" s="104"/>
      <c r="D154" s="2" t="s">
        <v>2</v>
      </c>
      <c r="E154" s="4">
        <f t="shared" si="91"/>
        <v>11934.3</v>
      </c>
      <c r="F154" s="4">
        <f t="shared" ref="F154:I158" si="93">F133+F140+F147</f>
        <v>3703.7</v>
      </c>
      <c r="G154" s="4">
        <f t="shared" si="93"/>
        <v>4115.3</v>
      </c>
      <c r="H154" s="4">
        <f t="shared" si="93"/>
        <v>4115.3</v>
      </c>
      <c r="I154" s="4">
        <f t="shared" si="93"/>
        <v>0</v>
      </c>
      <c r="J154" s="4">
        <f t="shared" ref="J154" si="94">J133+J140+J147</f>
        <v>0</v>
      </c>
    </row>
    <row r="155" spans="1:20" ht="21" customHeight="1" x14ac:dyDescent="0.25">
      <c r="A155" s="104"/>
      <c r="B155" s="104"/>
      <c r="C155" s="104"/>
      <c r="D155" s="2" t="s">
        <v>3</v>
      </c>
      <c r="E155" s="4">
        <f t="shared" si="91"/>
        <v>162342.84700000001</v>
      </c>
      <c r="F155" s="4">
        <f>F134+F141+F148</f>
        <v>12326.097</v>
      </c>
      <c r="G155" s="4">
        <f t="shared" si="93"/>
        <v>22508.375</v>
      </c>
      <c r="H155" s="4">
        <f t="shared" si="93"/>
        <v>22508.375</v>
      </c>
      <c r="I155" s="4">
        <f t="shared" si="93"/>
        <v>21000</v>
      </c>
      <c r="J155" s="4">
        <f t="shared" ref="J155" si="95">J134+J141+J148</f>
        <v>84000</v>
      </c>
    </row>
    <row r="156" spans="1:20" ht="30" customHeight="1" x14ac:dyDescent="0.25">
      <c r="A156" s="104"/>
      <c r="B156" s="104"/>
      <c r="C156" s="104"/>
      <c r="D156" s="10" t="s">
        <v>44</v>
      </c>
      <c r="E156" s="4">
        <f t="shared" si="91"/>
        <v>0</v>
      </c>
      <c r="F156" s="4">
        <f t="shared" si="93"/>
        <v>0</v>
      </c>
      <c r="G156" s="4">
        <f t="shared" si="93"/>
        <v>0</v>
      </c>
      <c r="H156" s="4">
        <f t="shared" si="93"/>
        <v>0</v>
      </c>
      <c r="I156" s="4">
        <f t="shared" si="93"/>
        <v>0</v>
      </c>
      <c r="J156" s="4">
        <f t="shared" ref="J156" si="96">J135+J142+J149</f>
        <v>0</v>
      </c>
    </row>
    <row r="157" spans="1:20" ht="25.5" customHeight="1" x14ac:dyDescent="0.25">
      <c r="A157" s="104"/>
      <c r="B157" s="104"/>
      <c r="C157" s="104"/>
      <c r="D157" s="10" t="s">
        <v>45</v>
      </c>
      <c r="E157" s="4">
        <f t="shared" si="91"/>
        <v>0</v>
      </c>
      <c r="F157" s="4">
        <f>F136+F143+F150</f>
        <v>0</v>
      </c>
      <c r="G157" s="4">
        <f t="shared" si="93"/>
        <v>0</v>
      </c>
      <c r="H157" s="4">
        <f t="shared" si="93"/>
        <v>0</v>
      </c>
      <c r="I157" s="4">
        <f t="shared" si="93"/>
        <v>0</v>
      </c>
      <c r="J157" s="4">
        <f t="shared" ref="J157" si="97">J136+J143+J150</f>
        <v>0</v>
      </c>
      <c r="K157" s="41"/>
    </row>
    <row r="158" spans="1:20" ht="25.5" customHeight="1" x14ac:dyDescent="0.25">
      <c r="A158" s="104"/>
      <c r="B158" s="104"/>
      <c r="C158" s="104"/>
      <c r="D158" s="2" t="s">
        <v>11</v>
      </c>
      <c r="E158" s="4">
        <f t="shared" si="91"/>
        <v>0</v>
      </c>
      <c r="F158" s="4">
        <f t="shared" si="93"/>
        <v>0</v>
      </c>
      <c r="G158" s="4">
        <f t="shared" si="93"/>
        <v>0</v>
      </c>
      <c r="H158" s="4">
        <f t="shared" si="93"/>
        <v>0</v>
      </c>
      <c r="I158" s="4">
        <f t="shared" si="93"/>
        <v>0</v>
      </c>
      <c r="J158" s="4">
        <f t="shared" ref="J158" si="98">J137+J144+J151</f>
        <v>0</v>
      </c>
      <c r="R158" s="42"/>
    </row>
    <row r="159" spans="1:20" s="19" customFormat="1" ht="24" customHeight="1" x14ac:dyDescent="0.25">
      <c r="A159" s="96" t="s">
        <v>6</v>
      </c>
      <c r="B159" s="96"/>
      <c r="C159" s="96"/>
      <c r="D159" s="1" t="s">
        <v>1</v>
      </c>
      <c r="E159" s="3">
        <f>E160+E161+E162+E163+E165</f>
        <v>4265665.2707100008</v>
      </c>
      <c r="F159" s="3">
        <f>F160+F161+F162+F163+F165</f>
        <v>1501726.8762700001</v>
      </c>
      <c r="G159" s="3">
        <f t="shared" ref="G159:J159" si="99">G160+G161+G162+G163+G165</f>
        <v>551304.34434000007</v>
      </c>
      <c r="H159" s="3">
        <f t="shared" si="99"/>
        <v>636951.76936999999</v>
      </c>
      <c r="I159" s="3">
        <f t="shared" si="99"/>
        <v>507595.71380999999</v>
      </c>
      <c r="J159" s="3">
        <f t="shared" si="99"/>
        <v>1068086.5669200001</v>
      </c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8.5" customHeight="1" x14ac:dyDescent="0.25">
      <c r="A160" s="96"/>
      <c r="B160" s="96"/>
      <c r="C160" s="96"/>
      <c r="D160" s="2" t="s">
        <v>10</v>
      </c>
      <c r="E160" s="3">
        <f t="shared" ref="E160:E165" si="100">F160+G160+H160+I160+J160</f>
        <v>7367.1</v>
      </c>
      <c r="F160" s="4">
        <f>F66+F95+F124+F153</f>
        <v>2368</v>
      </c>
      <c r="G160" s="4">
        <f t="shared" ref="F160:J165" si="101">G66+G95+G124+G153</f>
        <v>2368.0000000000005</v>
      </c>
      <c r="H160" s="4">
        <f t="shared" si="101"/>
        <v>2631.1000000000004</v>
      </c>
      <c r="I160" s="4">
        <f t="shared" si="101"/>
        <v>0</v>
      </c>
      <c r="J160" s="4">
        <f t="shared" si="101"/>
        <v>0</v>
      </c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34.5" customHeight="1" x14ac:dyDescent="0.25">
      <c r="A161" s="96"/>
      <c r="B161" s="96"/>
      <c r="C161" s="96"/>
      <c r="D161" s="2" t="s">
        <v>2</v>
      </c>
      <c r="E161" s="3">
        <f t="shared" si="100"/>
        <v>509393.30000000005</v>
      </c>
      <c r="F161" s="4">
        <f>F67+F96+F125+F154</f>
        <v>386039.4</v>
      </c>
      <c r="G161" s="4">
        <f t="shared" si="101"/>
        <v>20471.400000000001</v>
      </c>
      <c r="H161" s="4">
        <f t="shared" si="101"/>
        <v>20576.5</v>
      </c>
      <c r="I161" s="4">
        <f t="shared" si="101"/>
        <v>16461.2</v>
      </c>
      <c r="J161" s="4">
        <f>J67+J96+J125+J154</f>
        <v>65844.800000000003</v>
      </c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6.25" customHeight="1" x14ac:dyDescent="0.25">
      <c r="A162" s="96"/>
      <c r="B162" s="96"/>
      <c r="C162" s="96"/>
      <c r="D162" s="2" t="s">
        <v>3</v>
      </c>
      <c r="E162" s="3">
        <f t="shared" si="100"/>
        <v>1601330.2736800001</v>
      </c>
      <c r="F162" s="4">
        <f t="shared" si="101"/>
        <v>241475.272</v>
      </c>
      <c r="G162" s="4">
        <f t="shared" si="101"/>
        <v>256381.57500000001</v>
      </c>
      <c r="H162" s="4">
        <f t="shared" si="101"/>
        <v>262002.27499999999</v>
      </c>
      <c r="I162" s="4">
        <f t="shared" si="101"/>
        <v>260393.9</v>
      </c>
      <c r="J162" s="4">
        <f t="shared" si="101"/>
        <v>581077.25167999999</v>
      </c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9.25" customHeight="1" x14ac:dyDescent="0.25">
      <c r="A163" s="96"/>
      <c r="B163" s="96"/>
      <c r="C163" s="96"/>
      <c r="D163" s="10" t="s">
        <v>44</v>
      </c>
      <c r="E163" s="3">
        <f t="shared" si="100"/>
        <v>0</v>
      </c>
      <c r="F163" s="4">
        <f t="shared" si="101"/>
        <v>0</v>
      </c>
      <c r="G163" s="4">
        <f t="shared" si="101"/>
        <v>0</v>
      </c>
      <c r="H163" s="4">
        <f t="shared" si="101"/>
        <v>0</v>
      </c>
      <c r="I163" s="4">
        <f t="shared" si="101"/>
        <v>0</v>
      </c>
      <c r="J163" s="4">
        <f t="shared" si="101"/>
        <v>0</v>
      </c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2.5" customHeight="1" x14ac:dyDescent="0.25">
      <c r="A164" s="96"/>
      <c r="B164" s="96"/>
      <c r="C164" s="96"/>
      <c r="D164" s="10" t="s">
        <v>45</v>
      </c>
      <c r="E164" s="3">
        <f t="shared" si="100"/>
        <v>0</v>
      </c>
      <c r="F164" s="4">
        <f t="shared" si="101"/>
        <v>0</v>
      </c>
      <c r="G164" s="4">
        <f t="shared" si="101"/>
        <v>0</v>
      </c>
      <c r="H164" s="4">
        <f t="shared" si="101"/>
        <v>0</v>
      </c>
      <c r="I164" s="4">
        <f t="shared" si="101"/>
        <v>0</v>
      </c>
      <c r="J164" s="4">
        <f t="shared" si="101"/>
        <v>0</v>
      </c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18.75" customHeight="1" x14ac:dyDescent="0.25">
      <c r="A165" s="96"/>
      <c r="B165" s="96"/>
      <c r="C165" s="96"/>
      <c r="D165" s="2" t="s">
        <v>11</v>
      </c>
      <c r="E165" s="3">
        <f t="shared" si="100"/>
        <v>2147574.5970300003</v>
      </c>
      <c r="F165" s="4">
        <f t="shared" si="101"/>
        <v>871844.2042700001</v>
      </c>
      <c r="G165" s="4">
        <f t="shared" si="101"/>
        <v>272083.36933999998</v>
      </c>
      <c r="H165" s="4">
        <f t="shared" si="101"/>
        <v>351741.89436999999</v>
      </c>
      <c r="I165" s="4">
        <f t="shared" si="101"/>
        <v>230740.61380999998</v>
      </c>
      <c r="J165" s="4">
        <f t="shared" si="101"/>
        <v>421164.51523999998</v>
      </c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15" customHeight="1" x14ac:dyDescent="0.25">
      <c r="A166" s="105" t="s">
        <v>7</v>
      </c>
      <c r="B166" s="105"/>
      <c r="C166" s="105"/>
      <c r="D166" s="12"/>
      <c r="E166" s="39"/>
      <c r="F166" s="43"/>
      <c r="G166" s="43"/>
      <c r="H166" s="43"/>
      <c r="I166" s="40"/>
      <c r="J166" s="40"/>
      <c r="K166" s="8"/>
      <c r="L166" s="8"/>
      <c r="M166" s="8"/>
      <c r="N166" s="15"/>
      <c r="O166" s="15"/>
      <c r="P166" s="15"/>
    </row>
    <row r="167" spans="1:20" s="19" customFormat="1" ht="28.5" customHeight="1" x14ac:dyDescent="0.25">
      <c r="A167" s="107" t="s">
        <v>61</v>
      </c>
      <c r="B167" s="108"/>
      <c r="C167" s="109"/>
      <c r="D167" s="1" t="s">
        <v>1</v>
      </c>
      <c r="E167" s="44">
        <f>E168+E169+E170+E171+E173</f>
        <v>0</v>
      </c>
      <c r="F167" s="44">
        <f t="shared" ref="F167:I167" si="102">F168+F169+F170+F171+F173</f>
        <v>0</v>
      </c>
      <c r="G167" s="44">
        <f t="shared" si="102"/>
        <v>0</v>
      </c>
      <c r="H167" s="44">
        <f t="shared" si="102"/>
        <v>0</v>
      </c>
      <c r="I167" s="44">
        <f t="shared" si="102"/>
        <v>0</v>
      </c>
      <c r="J167" s="44">
        <f t="shared" ref="J167" si="103">J168+J169+J170+J171+J173</f>
        <v>0</v>
      </c>
      <c r="K167" s="16"/>
      <c r="L167" s="16"/>
      <c r="M167" s="16"/>
      <c r="N167" s="17"/>
      <c r="O167" s="17"/>
      <c r="P167" s="18"/>
    </row>
    <row r="168" spans="1:20" ht="22.5" customHeight="1" x14ac:dyDescent="0.25">
      <c r="A168" s="110"/>
      <c r="B168" s="111"/>
      <c r="C168" s="112"/>
      <c r="D168" s="2" t="s">
        <v>10</v>
      </c>
      <c r="E168" s="39">
        <f t="shared" ref="E168:E173" si="104">F168+G168+H168+I168</f>
        <v>0</v>
      </c>
      <c r="F168" s="45">
        <v>0</v>
      </c>
      <c r="G168" s="45">
        <v>0</v>
      </c>
      <c r="H168" s="45">
        <v>0</v>
      </c>
      <c r="I168" s="45">
        <v>0</v>
      </c>
      <c r="J168" s="45">
        <v>0</v>
      </c>
      <c r="K168" s="8"/>
      <c r="L168" s="8"/>
      <c r="M168" s="8"/>
      <c r="N168" s="20"/>
      <c r="O168" s="15"/>
      <c r="P168" s="15"/>
    </row>
    <row r="169" spans="1:20" ht="18.75" customHeight="1" x14ac:dyDescent="0.25">
      <c r="A169" s="110"/>
      <c r="B169" s="111"/>
      <c r="C169" s="112"/>
      <c r="D169" s="2" t="s">
        <v>2</v>
      </c>
      <c r="E169" s="39">
        <f t="shared" si="104"/>
        <v>0</v>
      </c>
      <c r="F169" s="45">
        <v>0</v>
      </c>
      <c r="G169" s="45">
        <v>0</v>
      </c>
      <c r="H169" s="45">
        <v>0</v>
      </c>
      <c r="I169" s="45">
        <v>0</v>
      </c>
      <c r="J169" s="45">
        <v>0</v>
      </c>
      <c r="K169" s="8"/>
      <c r="L169" s="8"/>
      <c r="M169" s="8"/>
      <c r="N169" s="15"/>
      <c r="O169" s="15"/>
      <c r="P169" s="15"/>
    </row>
    <row r="170" spans="1:20" ht="22.5" customHeight="1" x14ac:dyDescent="0.25">
      <c r="A170" s="110"/>
      <c r="B170" s="111"/>
      <c r="C170" s="112"/>
      <c r="D170" s="2" t="s">
        <v>3</v>
      </c>
      <c r="E170" s="39">
        <f t="shared" si="104"/>
        <v>0</v>
      </c>
      <c r="F170" s="45">
        <v>0</v>
      </c>
      <c r="G170" s="45">
        <v>0</v>
      </c>
      <c r="H170" s="45">
        <v>0</v>
      </c>
      <c r="I170" s="45">
        <v>0</v>
      </c>
      <c r="J170" s="45">
        <v>0</v>
      </c>
      <c r="K170" s="8"/>
      <c r="L170" s="8"/>
      <c r="M170" s="8"/>
      <c r="N170" s="15"/>
      <c r="O170" s="15"/>
      <c r="P170" s="15"/>
    </row>
    <row r="171" spans="1:20" ht="20.25" customHeight="1" x14ac:dyDescent="0.25">
      <c r="A171" s="110"/>
      <c r="B171" s="111"/>
      <c r="C171" s="112"/>
      <c r="D171" s="10" t="s">
        <v>44</v>
      </c>
      <c r="E171" s="39">
        <f t="shared" si="104"/>
        <v>0</v>
      </c>
      <c r="F171" s="45">
        <v>0</v>
      </c>
      <c r="G171" s="45">
        <v>0</v>
      </c>
      <c r="H171" s="45">
        <v>0</v>
      </c>
      <c r="I171" s="45">
        <v>0</v>
      </c>
      <c r="J171" s="45">
        <v>0</v>
      </c>
      <c r="K171" s="8"/>
      <c r="L171" s="8"/>
      <c r="M171" s="8"/>
      <c r="N171" s="15"/>
      <c r="O171" s="15"/>
      <c r="P171" s="15"/>
    </row>
    <row r="172" spans="1:20" ht="26.25" customHeight="1" x14ac:dyDescent="0.25">
      <c r="A172" s="110"/>
      <c r="B172" s="111"/>
      <c r="C172" s="112"/>
      <c r="D172" s="10" t="s">
        <v>45</v>
      </c>
      <c r="E172" s="39">
        <f t="shared" si="104"/>
        <v>0</v>
      </c>
      <c r="F172" s="45">
        <v>0</v>
      </c>
      <c r="G172" s="45">
        <v>0</v>
      </c>
      <c r="H172" s="45">
        <v>0</v>
      </c>
      <c r="I172" s="45">
        <v>0</v>
      </c>
      <c r="J172" s="45">
        <v>0</v>
      </c>
      <c r="K172" s="8"/>
      <c r="L172" s="8"/>
      <c r="M172" s="8"/>
      <c r="N172" s="15"/>
      <c r="O172" s="15"/>
      <c r="P172" s="15"/>
    </row>
    <row r="173" spans="1:20" ht="27.75" customHeight="1" x14ac:dyDescent="0.25">
      <c r="A173" s="113"/>
      <c r="B173" s="114"/>
      <c r="C173" s="115"/>
      <c r="D173" s="2" t="s">
        <v>11</v>
      </c>
      <c r="E173" s="39">
        <f t="shared" si="104"/>
        <v>0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8"/>
      <c r="L173" s="8"/>
      <c r="M173" s="8"/>
      <c r="N173" s="15"/>
      <c r="O173" s="15"/>
      <c r="P173" s="15"/>
    </row>
    <row r="174" spans="1:20" s="19" customFormat="1" ht="28.5" customHeight="1" x14ac:dyDescent="0.25">
      <c r="A174" s="107" t="s">
        <v>51</v>
      </c>
      <c r="B174" s="108"/>
      <c r="C174" s="109"/>
      <c r="D174" s="1" t="s">
        <v>1</v>
      </c>
      <c r="E174" s="44">
        <f>E175+E176+E177+E178+E180</f>
        <v>4265665.2707100008</v>
      </c>
      <c r="F174" s="44">
        <f t="shared" ref="F174:I174" si="105">F175+F176+F177+F178+F180</f>
        <v>1501726.8762700001</v>
      </c>
      <c r="G174" s="44">
        <f t="shared" si="105"/>
        <v>551304.34434000007</v>
      </c>
      <c r="H174" s="44">
        <f t="shared" si="105"/>
        <v>636951.76936999999</v>
      </c>
      <c r="I174" s="44">
        <f t="shared" si="105"/>
        <v>507595.71380999999</v>
      </c>
      <c r="J174" s="44">
        <f t="shared" ref="J174" si="106">J175+J176+J177+J178+J180</f>
        <v>1068086.5669200001</v>
      </c>
      <c r="K174" s="13"/>
      <c r="L174" s="13"/>
      <c r="M174" s="13"/>
      <c r="N174" s="13"/>
      <c r="O174" s="13"/>
      <c r="P174" s="13"/>
      <c r="Q174" s="13"/>
    </row>
    <row r="175" spans="1:20" ht="22.5" customHeight="1" x14ac:dyDescent="0.25">
      <c r="A175" s="110"/>
      <c r="B175" s="111"/>
      <c r="C175" s="112"/>
      <c r="D175" s="2" t="s">
        <v>10</v>
      </c>
      <c r="E175" s="39">
        <f>F175+G175+H175+I175+J175</f>
        <v>7367.1</v>
      </c>
      <c r="F175" s="4">
        <f>F17+F38+F45+F59+F74+F81+F88+F103+F110+F117+F139+F146+F132+F10+F24+F52</f>
        <v>2368</v>
      </c>
      <c r="G175" s="4">
        <f t="shared" ref="G175:J175" si="107">G17+G38+G45+G59+G74+G81+G88+G103+G110+G117+G139+G146+G132+G10+G24+G52</f>
        <v>2368.0000000000005</v>
      </c>
      <c r="H175" s="4">
        <f t="shared" si="107"/>
        <v>2631.1000000000004</v>
      </c>
      <c r="I175" s="4">
        <f t="shared" si="107"/>
        <v>0</v>
      </c>
      <c r="J175" s="4">
        <f t="shared" si="107"/>
        <v>0</v>
      </c>
      <c r="K175" s="13"/>
      <c r="L175" s="13"/>
      <c r="M175" s="13"/>
      <c r="N175" s="13"/>
      <c r="O175" s="13"/>
      <c r="P175" s="13"/>
      <c r="Q175" s="13"/>
    </row>
    <row r="176" spans="1:20" ht="18.75" customHeight="1" x14ac:dyDescent="0.25">
      <c r="A176" s="110"/>
      <c r="B176" s="111"/>
      <c r="C176" s="112"/>
      <c r="D176" s="2" t="s">
        <v>2</v>
      </c>
      <c r="E176" s="39">
        <f>F176+G176+H176+I176+J176</f>
        <v>509393.30000000005</v>
      </c>
      <c r="F176" s="4">
        <f>F18+F39+F46+F60+F75+F82+F89+F104+F111+F118+F140+F147+F133+F11+F25+F53</f>
        <v>386039.4</v>
      </c>
      <c r="G176" s="4">
        <f t="shared" ref="G176:I176" si="108">G18+G39+G46+G60+G75+G82+G89+G104+G111+G118+G140+G147+G133+G11+G25+G53</f>
        <v>20471.400000000001</v>
      </c>
      <c r="H176" s="4">
        <f t="shared" si="108"/>
        <v>20576.5</v>
      </c>
      <c r="I176" s="4">
        <f t="shared" si="108"/>
        <v>16461.2</v>
      </c>
      <c r="J176" s="4">
        <f>J18+J39+J46+J60+J75+J82+J89+J104+J111+J118+J140+J147+J133+J11+J25+J53</f>
        <v>65844.800000000003</v>
      </c>
      <c r="K176" s="13"/>
      <c r="L176" s="13"/>
      <c r="M176" s="13"/>
      <c r="N176" s="13"/>
      <c r="O176" s="13"/>
      <c r="P176" s="13"/>
      <c r="Q176" s="13"/>
    </row>
    <row r="177" spans="1:20" ht="22.5" customHeight="1" x14ac:dyDescent="0.25">
      <c r="A177" s="110"/>
      <c r="B177" s="111"/>
      <c r="C177" s="112"/>
      <c r="D177" s="2" t="s">
        <v>3</v>
      </c>
      <c r="E177" s="39">
        <f>F177+G177+H177+I177+J177</f>
        <v>1601330.2736800001</v>
      </c>
      <c r="F177" s="4">
        <f t="shared" ref="F177:J177" si="109">F19+F40+F47+F61+F76+F83+F90+F105+F112+F119+F141+F148+F134+F12+F26+F54</f>
        <v>241475.272</v>
      </c>
      <c r="G177" s="4">
        <f t="shared" si="109"/>
        <v>256381.57500000001</v>
      </c>
      <c r="H177" s="4">
        <f t="shared" si="109"/>
        <v>262002.27499999999</v>
      </c>
      <c r="I177" s="4">
        <f t="shared" si="109"/>
        <v>260393.9</v>
      </c>
      <c r="J177" s="4">
        <f t="shared" si="109"/>
        <v>581077.25167999999</v>
      </c>
      <c r="K177" s="13"/>
      <c r="L177" s="13"/>
      <c r="M177" s="13"/>
      <c r="N177" s="13"/>
      <c r="O177" s="13"/>
      <c r="P177" s="13"/>
      <c r="Q177" s="13"/>
    </row>
    <row r="178" spans="1:20" ht="20.25" customHeight="1" x14ac:dyDescent="0.25">
      <c r="A178" s="110"/>
      <c r="B178" s="111"/>
      <c r="C178" s="112"/>
      <c r="D178" s="10" t="s">
        <v>44</v>
      </c>
      <c r="E178" s="39">
        <f>F178+G178+H178+I178+J178</f>
        <v>0</v>
      </c>
      <c r="F178" s="4">
        <f t="shared" ref="F178:J178" si="110">F20+F41+F48+F62+F77+F84+F91+F106+F113+F120+F142+F149+F135+F13+F27+F55</f>
        <v>0</v>
      </c>
      <c r="G178" s="4">
        <f t="shared" si="110"/>
        <v>0</v>
      </c>
      <c r="H178" s="4">
        <f t="shared" si="110"/>
        <v>0</v>
      </c>
      <c r="I178" s="4">
        <f t="shared" si="110"/>
        <v>0</v>
      </c>
      <c r="J178" s="4">
        <f t="shared" si="110"/>
        <v>0</v>
      </c>
      <c r="K178" s="13"/>
      <c r="L178" s="13"/>
      <c r="M178" s="13"/>
      <c r="N178" s="13"/>
      <c r="O178" s="13"/>
      <c r="P178" s="13"/>
      <c r="Q178" s="13"/>
    </row>
    <row r="179" spans="1:20" ht="19.5" customHeight="1" x14ac:dyDescent="0.25">
      <c r="A179" s="110"/>
      <c r="B179" s="111"/>
      <c r="C179" s="112"/>
      <c r="D179" s="10" t="s">
        <v>45</v>
      </c>
      <c r="E179" s="39">
        <f t="shared" ref="E179" si="111">F179+G179+H179+I179+J179</f>
        <v>0</v>
      </c>
      <c r="F179" s="4">
        <f t="shared" ref="F179:J179" si="112">F21+F42+F49+F63+F78+F85+F92+F107+F114+F121+F143+F150+F136+F14+F28+F56</f>
        <v>0</v>
      </c>
      <c r="G179" s="4">
        <f t="shared" si="112"/>
        <v>0</v>
      </c>
      <c r="H179" s="4">
        <f t="shared" si="112"/>
        <v>0</v>
      </c>
      <c r="I179" s="4">
        <f t="shared" si="112"/>
        <v>0</v>
      </c>
      <c r="J179" s="4">
        <f t="shared" si="112"/>
        <v>0</v>
      </c>
      <c r="K179" s="13"/>
      <c r="L179" s="13"/>
      <c r="M179" s="13"/>
      <c r="N179" s="13"/>
      <c r="O179" s="13"/>
      <c r="P179" s="13"/>
      <c r="Q179" s="13"/>
    </row>
    <row r="180" spans="1:20" ht="20.25" customHeight="1" x14ac:dyDescent="0.25">
      <c r="A180" s="113"/>
      <c r="B180" s="114"/>
      <c r="C180" s="115"/>
      <c r="D180" s="2" t="s">
        <v>11</v>
      </c>
      <c r="E180" s="39">
        <f>F180+G180+H180+I180+J180</f>
        <v>2147574.5970300003</v>
      </c>
      <c r="F180" s="4">
        <f t="shared" ref="F180:J180" si="113">F22+F43+F50+F64+F79+F86+F93+F108+F115+F122+F144+F151+F137+F15+F29+F57</f>
        <v>871844.2042700001</v>
      </c>
      <c r="G180" s="4">
        <f t="shared" si="113"/>
        <v>272083.36933999998</v>
      </c>
      <c r="H180" s="4">
        <f t="shared" si="113"/>
        <v>351741.89436999999</v>
      </c>
      <c r="I180" s="4">
        <f t="shared" si="113"/>
        <v>230740.61380999998</v>
      </c>
      <c r="J180" s="4">
        <f t="shared" si="113"/>
        <v>421164.51523999998</v>
      </c>
      <c r="K180" s="13"/>
      <c r="L180" s="13"/>
      <c r="M180" s="13"/>
      <c r="N180" s="13"/>
      <c r="O180" s="13"/>
      <c r="P180" s="13"/>
      <c r="Q180" s="13"/>
    </row>
    <row r="181" spans="1:20" ht="15" customHeight="1" x14ac:dyDescent="0.25">
      <c r="A181" s="105" t="s">
        <v>7</v>
      </c>
      <c r="B181" s="105"/>
      <c r="C181" s="105"/>
      <c r="D181" s="12"/>
      <c r="E181" s="39"/>
      <c r="F181" s="43"/>
      <c r="G181" s="43"/>
      <c r="H181" s="43"/>
      <c r="I181" s="40"/>
      <c r="J181" s="40"/>
      <c r="K181" s="8"/>
      <c r="L181" s="8"/>
      <c r="M181" s="8"/>
      <c r="N181" s="15"/>
      <c r="O181" s="15"/>
      <c r="P181" s="15"/>
    </row>
    <row r="182" spans="1:20" ht="22.5" customHeight="1" x14ac:dyDescent="0.25">
      <c r="A182" s="106" t="s">
        <v>12</v>
      </c>
      <c r="B182" s="106"/>
      <c r="C182" s="106"/>
      <c r="D182" s="12" t="s">
        <v>1</v>
      </c>
      <c r="E182" s="44">
        <f>E183+E184+E185+E186+E188</f>
        <v>1130246.3266099999</v>
      </c>
      <c r="F182" s="3">
        <f t="shared" ref="F182:I182" si="114">F183+F184+F185+F186+F188</f>
        <v>1068246.3266099999</v>
      </c>
      <c r="G182" s="3">
        <f t="shared" si="114"/>
        <v>10000</v>
      </c>
      <c r="H182" s="3">
        <f t="shared" si="114"/>
        <v>52000</v>
      </c>
      <c r="I182" s="3">
        <f t="shared" si="114"/>
        <v>0</v>
      </c>
      <c r="J182" s="3">
        <f t="shared" ref="J182" si="115">J183+J184+J185+J186+J188</f>
        <v>0</v>
      </c>
      <c r="K182" s="46"/>
      <c r="L182" s="46"/>
      <c r="M182" s="46"/>
      <c r="N182" s="46"/>
    </row>
    <row r="183" spans="1:20" ht="22.5" customHeight="1" x14ac:dyDescent="0.25">
      <c r="A183" s="106"/>
      <c r="B183" s="106"/>
      <c r="C183" s="106"/>
      <c r="D183" s="10" t="s">
        <v>10</v>
      </c>
      <c r="E183" s="4">
        <f>F183+G183+H183+I183+J183</f>
        <v>0</v>
      </c>
      <c r="F183" s="4">
        <f>F17+F10</f>
        <v>0</v>
      </c>
      <c r="G183" s="4">
        <f t="shared" ref="G183:J183" si="116">G17+G10</f>
        <v>0</v>
      </c>
      <c r="H183" s="4">
        <f t="shared" si="116"/>
        <v>0</v>
      </c>
      <c r="I183" s="4">
        <f t="shared" si="116"/>
        <v>0</v>
      </c>
      <c r="J183" s="4">
        <f t="shared" si="116"/>
        <v>0</v>
      </c>
      <c r="K183" s="46"/>
      <c r="L183" s="46"/>
      <c r="M183" s="46"/>
      <c r="N183" s="46"/>
    </row>
    <row r="184" spans="1:20" ht="33.75" customHeight="1" x14ac:dyDescent="0.25">
      <c r="A184" s="106"/>
      <c r="B184" s="106"/>
      <c r="C184" s="106"/>
      <c r="D184" s="10" t="s">
        <v>2</v>
      </c>
      <c r="E184" s="4">
        <f t="shared" ref="E184:E188" si="117">F184+G184+H184+I184+J184</f>
        <v>371755</v>
      </c>
      <c r="F184" s="4">
        <f t="shared" ref="F184:J184" si="118">F18+F11</f>
        <v>371755</v>
      </c>
      <c r="G184" s="4">
        <f t="shared" si="118"/>
        <v>0</v>
      </c>
      <c r="H184" s="4">
        <f t="shared" si="118"/>
        <v>0</v>
      </c>
      <c r="I184" s="4">
        <f t="shared" si="118"/>
        <v>0</v>
      </c>
      <c r="J184" s="4">
        <f t="shared" si="118"/>
        <v>0</v>
      </c>
      <c r="K184" s="46"/>
      <c r="L184" s="46"/>
      <c r="M184" s="46"/>
      <c r="N184" s="46"/>
      <c r="O184" s="46"/>
      <c r="P184" s="46"/>
      <c r="Q184" s="46"/>
    </row>
    <row r="185" spans="1:20" ht="22.5" customHeight="1" x14ac:dyDescent="0.25">
      <c r="A185" s="106"/>
      <c r="B185" s="106"/>
      <c r="C185" s="106"/>
      <c r="D185" s="10" t="s">
        <v>3</v>
      </c>
      <c r="E185" s="4">
        <f t="shared" si="117"/>
        <v>93741.326610000004</v>
      </c>
      <c r="F185" s="4">
        <f t="shared" ref="F185:J185" si="119">F19+F12</f>
        <v>93741.326610000004</v>
      </c>
      <c r="G185" s="4">
        <f t="shared" si="119"/>
        <v>0</v>
      </c>
      <c r="H185" s="4">
        <f t="shared" si="119"/>
        <v>0</v>
      </c>
      <c r="I185" s="4">
        <f t="shared" si="119"/>
        <v>0</v>
      </c>
      <c r="J185" s="4">
        <f t="shared" si="119"/>
        <v>0</v>
      </c>
      <c r="K185" s="46"/>
      <c r="L185" s="46"/>
      <c r="M185" s="46"/>
      <c r="N185" s="46"/>
    </row>
    <row r="186" spans="1:20" ht="53.25" customHeight="1" x14ac:dyDescent="0.25">
      <c r="A186" s="106"/>
      <c r="B186" s="106"/>
      <c r="C186" s="106"/>
      <c r="D186" s="10" t="s">
        <v>44</v>
      </c>
      <c r="E186" s="4">
        <f t="shared" si="117"/>
        <v>0</v>
      </c>
      <c r="F186" s="4">
        <f t="shared" ref="F186:J186" si="120">F20+F13</f>
        <v>0</v>
      </c>
      <c r="G186" s="4">
        <f t="shared" si="120"/>
        <v>0</v>
      </c>
      <c r="H186" s="4">
        <f t="shared" si="120"/>
        <v>0</v>
      </c>
      <c r="I186" s="4">
        <f t="shared" si="120"/>
        <v>0</v>
      </c>
      <c r="J186" s="4">
        <f t="shared" si="120"/>
        <v>0</v>
      </c>
      <c r="K186" s="47"/>
      <c r="L186" s="46"/>
      <c r="M186" s="46"/>
      <c r="N186" s="46"/>
    </row>
    <row r="187" spans="1:20" ht="22.5" customHeight="1" x14ac:dyDescent="0.25">
      <c r="A187" s="106"/>
      <c r="B187" s="106"/>
      <c r="C187" s="106"/>
      <c r="D187" s="10" t="s">
        <v>45</v>
      </c>
      <c r="E187" s="4">
        <f t="shared" si="117"/>
        <v>0</v>
      </c>
      <c r="F187" s="4">
        <f t="shared" ref="F187:J187" si="121">F21+F14</f>
        <v>0</v>
      </c>
      <c r="G187" s="4">
        <f t="shared" si="121"/>
        <v>0</v>
      </c>
      <c r="H187" s="4">
        <f t="shared" si="121"/>
        <v>0</v>
      </c>
      <c r="I187" s="4">
        <f t="shared" si="121"/>
        <v>0</v>
      </c>
      <c r="J187" s="4">
        <f t="shared" si="121"/>
        <v>0</v>
      </c>
      <c r="K187" s="46"/>
      <c r="L187" s="46"/>
      <c r="M187" s="46"/>
      <c r="N187" s="46"/>
    </row>
    <row r="188" spans="1:20" ht="23.25" customHeight="1" x14ac:dyDescent="0.25">
      <c r="A188" s="106"/>
      <c r="B188" s="106"/>
      <c r="C188" s="106"/>
      <c r="D188" s="10" t="s">
        <v>11</v>
      </c>
      <c r="E188" s="4">
        <f t="shared" si="117"/>
        <v>664750</v>
      </c>
      <c r="F188" s="4">
        <f t="shared" ref="F188:J188" si="122">F22+F15</f>
        <v>602750</v>
      </c>
      <c r="G188" s="4">
        <f t="shared" si="122"/>
        <v>10000</v>
      </c>
      <c r="H188" s="4">
        <f t="shared" si="122"/>
        <v>52000</v>
      </c>
      <c r="I188" s="4">
        <f t="shared" si="122"/>
        <v>0</v>
      </c>
      <c r="J188" s="4">
        <f t="shared" si="122"/>
        <v>0</v>
      </c>
      <c r="K188" s="48"/>
      <c r="L188" s="48"/>
      <c r="M188" s="48"/>
      <c r="N188" s="46"/>
      <c r="O188" s="49"/>
      <c r="P188" s="49"/>
      <c r="Q188" s="49"/>
    </row>
    <row r="189" spans="1:20" ht="22.5" customHeight="1" x14ac:dyDescent="0.25">
      <c r="A189" s="106" t="s">
        <v>8</v>
      </c>
      <c r="B189" s="106"/>
      <c r="C189" s="106"/>
      <c r="D189" s="12" t="s">
        <v>1</v>
      </c>
      <c r="E189" s="44">
        <f t="shared" ref="E189:I189" si="123">E190+E191+E192+E193+E195</f>
        <v>3135418.9441</v>
      </c>
      <c r="F189" s="3">
        <f t="shared" si="123"/>
        <v>433480.54966000002</v>
      </c>
      <c r="G189" s="3">
        <f t="shared" si="123"/>
        <v>541304.34434000007</v>
      </c>
      <c r="H189" s="3">
        <f t="shared" si="123"/>
        <v>584951.76936999999</v>
      </c>
      <c r="I189" s="3">
        <f t="shared" si="123"/>
        <v>507595.71380999999</v>
      </c>
      <c r="J189" s="3">
        <f t="shared" ref="J189" si="124">J190+J191+J192+J193+J195</f>
        <v>1068086.5669200001</v>
      </c>
      <c r="K189" s="14"/>
      <c r="L189" s="14"/>
      <c r="M189" s="14"/>
      <c r="N189" s="14"/>
      <c r="O189" s="14"/>
      <c r="P189" s="14"/>
      <c r="Q189" s="14"/>
      <c r="R189" s="14"/>
      <c r="S189" s="14"/>
      <c r="T189" s="14"/>
    </row>
    <row r="190" spans="1:20" ht="22.5" customHeight="1" x14ac:dyDescent="0.25">
      <c r="A190" s="106"/>
      <c r="B190" s="106"/>
      <c r="C190" s="106"/>
      <c r="D190" s="10" t="s">
        <v>10</v>
      </c>
      <c r="E190" s="39">
        <f>F190+G190+H190+I190+J190</f>
        <v>7367.1</v>
      </c>
      <c r="F190" s="4">
        <f>F198+F205+F212+F219+F226+F233+F240+F247+F254+F261+F268</f>
        <v>2368</v>
      </c>
      <c r="G190" s="4">
        <f t="shared" ref="G190:J190" si="125">G198+G205+G212+G219+G226+G233+G240+G247+G254+G261+G268</f>
        <v>2368.0000000000005</v>
      </c>
      <c r="H190" s="4">
        <f t="shared" si="125"/>
        <v>2631.1000000000004</v>
      </c>
      <c r="I190" s="4">
        <f t="shared" si="125"/>
        <v>0</v>
      </c>
      <c r="J190" s="4">
        <f t="shared" si="125"/>
        <v>0</v>
      </c>
      <c r="K190" s="14"/>
      <c r="L190" s="14"/>
      <c r="M190" s="14"/>
      <c r="N190" s="14"/>
      <c r="O190" s="14"/>
      <c r="P190" s="14"/>
      <c r="Q190" s="14"/>
      <c r="R190" s="14"/>
      <c r="S190" s="14"/>
      <c r="T190" s="14"/>
    </row>
    <row r="191" spans="1:20" ht="33.75" customHeight="1" x14ac:dyDescent="0.25">
      <c r="A191" s="106"/>
      <c r="B191" s="106"/>
      <c r="C191" s="106"/>
      <c r="D191" s="10" t="s">
        <v>2</v>
      </c>
      <c r="E191" s="39">
        <f t="shared" ref="E191:E195" si="126">F191+G191+H191+I191+J191</f>
        <v>137638.29999999999</v>
      </c>
      <c r="F191" s="4">
        <f t="shared" ref="F191:J191" si="127">F199+F206+F213+F220+F227+F234+F241+F248+F255+F262+F269</f>
        <v>14284.400000000001</v>
      </c>
      <c r="G191" s="4">
        <f t="shared" si="127"/>
        <v>20471.400000000001</v>
      </c>
      <c r="H191" s="4">
        <f t="shared" si="127"/>
        <v>20576.500000000004</v>
      </c>
      <c r="I191" s="4">
        <f t="shared" si="127"/>
        <v>16461.2</v>
      </c>
      <c r="J191" s="4">
        <f t="shared" si="127"/>
        <v>65844.800000000003</v>
      </c>
      <c r="K191" s="14"/>
      <c r="L191" s="14"/>
      <c r="M191" s="14"/>
      <c r="N191" s="14"/>
      <c r="O191" s="14"/>
      <c r="P191" s="14"/>
      <c r="Q191" s="14"/>
      <c r="R191" s="14"/>
      <c r="S191" s="14"/>
      <c r="T191" s="14"/>
    </row>
    <row r="192" spans="1:20" ht="24" customHeight="1" x14ac:dyDescent="0.25">
      <c r="A192" s="106"/>
      <c r="B192" s="106"/>
      <c r="C192" s="106"/>
      <c r="D192" s="10" t="s">
        <v>3</v>
      </c>
      <c r="E192" s="39">
        <f t="shared" si="126"/>
        <v>1507588.9470700002</v>
      </c>
      <c r="F192" s="4">
        <f t="shared" ref="F192:J192" si="128">F200+F207+F214+F221+F228+F235+F242+F249+F256+F263+F270</f>
        <v>147733.94539000001</v>
      </c>
      <c r="G192" s="4">
        <f t="shared" si="128"/>
        <v>256381.57500000004</v>
      </c>
      <c r="H192" s="4">
        <f t="shared" si="128"/>
        <v>262002.27500000002</v>
      </c>
      <c r="I192" s="4">
        <f t="shared" si="128"/>
        <v>260393.9</v>
      </c>
      <c r="J192" s="4">
        <f t="shared" si="128"/>
        <v>581077.25167999999</v>
      </c>
      <c r="K192" s="14"/>
      <c r="L192" s="14"/>
      <c r="M192" s="14"/>
      <c r="N192" s="14"/>
      <c r="O192" s="14"/>
      <c r="P192" s="14"/>
      <c r="Q192" s="14"/>
      <c r="R192" s="14"/>
      <c r="S192" s="14"/>
      <c r="T192" s="14"/>
    </row>
    <row r="193" spans="1:20" ht="43.5" customHeight="1" x14ac:dyDescent="0.25">
      <c r="A193" s="106"/>
      <c r="B193" s="106"/>
      <c r="C193" s="106"/>
      <c r="D193" s="10" t="s">
        <v>44</v>
      </c>
      <c r="E193" s="39">
        <f t="shared" si="126"/>
        <v>0</v>
      </c>
      <c r="F193" s="4">
        <f t="shared" ref="F193:J193" si="129">F201+F208+F215+F222+F229+F236+F243+F250+F257+F264+F271</f>
        <v>0</v>
      </c>
      <c r="G193" s="4">
        <f t="shared" si="129"/>
        <v>0</v>
      </c>
      <c r="H193" s="4">
        <f t="shared" si="129"/>
        <v>0</v>
      </c>
      <c r="I193" s="4">
        <f t="shared" si="129"/>
        <v>0</v>
      </c>
      <c r="J193" s="4">
        <f t="shared" si="129"/>
        <v>0</v>
      </c>
      <c r="K193" s="14"/>
      <c r="L193" s="14"/>
      <c r="M193" s="14"/>
      <c r="N193" s="14"/>
      <c r="O193" s="14"/>
      <c r="P193" s="14"/>
      <c r="Q193" s="14"/>
      <c r="R193" s="14"/>
      <c r="S193" s="14"/>
      <c r="T193" s="14"/>
    </row>
    <row r="194" spans="1:20" ht="25.5" customHeight="1" x14ac:dyDescent="0.25">
      <c r="A194" s="106"/>
      <c r="B194" s="106"/>
      <c r="C194" s="106"/>
      <c r="D194" s="10" t="s">
        <v>45</v>
      </c>
      <c r="E194" s="39">
        <f t="shared" si="126"/>
        <v>0</v>
      </c>
      <c r="F194" s="4">
        <f t="shared" ref="F194:J194" si="130">F202+F209+F216+F223+F230+F237+F244+F251+F258+F265+F272</f>
        <v>0</v>
      </c>
      <c r="G194" s="4">
        <f t="shared" si="130"/>
        <v>0</v>
      </c>
      <c r="H194" s="4">
        <f t="shared" si="130"/>
        <v>0</v>
      </c>
      <c r="I194" s="4">
        <f t="shared" si="130"/>
        <v>0</v>
      </c>
      <c r="J194" s="4">
        <f t="shared" si="130"/>
        <v>0</v>
      </c>
      <c r="K194" s="14"/>
      <c r="L194" s="14"/>
      <c r="M194" s="14"/>
      <c r="N194" s="14"/>
      <c r="O194" s="14"/>
      <c r="P194" s="14"/>
      <c r="Q194" s="14"/>
      <c r="R194" s="14"/>
      <c r="S194" s="14"/>
      <c r="T194" s="14"/>
    </row>
    <row r="195" spans="1:20" ht="21.75" customHeight="1" x14ac:dyDescent="0.25">
      <c r="A195" s="106"/>
      <c r="B195" s="106"/>
      <c r="C195" s="106"/>
      <c r="D195" s="10" t="s">
        <v>11</v>
      </c>
      <c r="E195" s="39">
        <f t="shared" si="126"/>
        <v>1482824.5970299998</v>
      </c>
      <c r="F195" s="4">
        <f t="shared" ref="F195:J195" si="131">F203+F210+F217+F224+F231+F238+F245+F252+F259+F266+F273</f>
        <v>269094.20426999999</v>
      </c>
      <c r="G195" s="4">
        <f t="shared" si="131"/>
        <v>262083.36933999998</v>
      </c>
      <c r="H195" s="4">
        <f t="shared" si="131"/>
        <v>299741.89436999999</v>
      </c>
      <c r="I195" s="4">
        <f t="shared" si="131"/>
        <v>230740.61380999998</v>
      </c>
      <c r="J195" s="4">
        <f t="shared" si="131"/>
        <v>421164.51523999998</v>
      </c>
      <c r="K195" s="14"/>
      <c r="L195" s="14"/>
      <c r="M195" s="14"/>
      <c r="N195" s="14"/>
      <c r="O195" s="14"/>
      <c r="P195" s="14"/>
      <c r="Q195" s="14"/>
      <c r="R195" s="14"/>
      <c r="S195" s="14"/>
      <c r="T195" s="14"/>
    </row>
    <row r="196" spans="1:20" ht="21.75" customHeight="1" x14ac:dyDescent="0.25">
      <c r="A196" s="105" t="s">
        <v>7</v>
      </c>
      <c r="B196" s="105"/>
      <c r="C196" s="105"/>
      <c r="D196" s="10"/>
      <c r="E196" s="39"/>
      <c r="F196" s="43"/>
      <c r="G196" s="43"/>
      <c r="H196" s="43"/>
      <c r="I196" s="40"/>
      <c r="J196" s="40"/>
    </row>
    <row r="197" spans="1:20" ht="25.5" customHeight="1" x14ac:dyDescent="0.25">
      <c r="A197" s="98" t="s">
        <v>20</v>
      </c>
      <c r="B197" s="98"/>
      <c r="C197" s="98"/>
      <c r="D197" s="12" t="s">
        <v>1</v>
      </c>
      <c r="E197" s="44">
        <f>E198+E199+E200+E201+E203</f>
        <v>2817290.6971</v>
      </c>
      <c r="F197" s="3">
        <f>F198+F199+F200+F201+F203</f>
        <v>384928.25266</v>
      </c>
      <c r="G197" s="3">
        <f t="shared" ref="G197:I197" si="132">G198+G199+G200+G201+G203</f>
        <v>502082.16934000002</v>
      </c>
      <c r="H197" s="3">
        <f t="shared" si="132"/>
        <v>520097.99436999997</v>
      </c>
      <c r="I197" s="3">
        <f t="shared" si="132"/>
        <v>456495.71380999999</v>
      </c>
      <c r="J197" s="3">
        <f t="shared" ref="J197" si="133">J198+J199+J200+J201+J203</f>
        <v>953686.56692000001</v>
      </c>
      <c r="M197" s="20"/>
    </row>
    <row r="198" spans="1:20" ht="24.75" customHeight="1" x14ac:dyDescent="0.25">
      <c r="A198" s="98"/>
      <c r="B198" s="98"/>
      <c r="C198" s="98"/>
      <c r="D198" s="10" t="s">
        <v>10</v>
      </c>
      <c r="E198" s="4">
        <f>F198+G198+H198+I198+J198</f>
        <v>0</v>
      </c>
      <c r="F198" s="4">
        <f>F38+F59+F74+F52+F117+F88+F81+F45+F24</f>
        <v>0</v>
      </c>
      <c r="G198" s="4">
        <f t="shared" ref="G198:J198" si="134">G38+G59+G74+G52+G117+G88+G81+G45+G24</f>
        <v>0</v>
      </c>
      <c r="H198" s="4">
        <f t="shared" si="134"/>
        <v>0</v>
      </c>
      <c r="I198" s="4">
        <f t="shared" si="134"/>
        <v>0</v>
      </c>
      <c r="J198" s="4">
        <f t="shared" si="134"/>
        <v>0</v>
      </c>
      <c r="M198" s="20"/>
      <c r="N198" s="20"/>
      <c r="O198" s="41"/>
    </row>
    <row r="199" spans="1:20" ht="30.75" customHeight="1" x14ac:dyDescent="0.25">
      <c r="A199" s="98"/>
      <c r="B199" s="98"/>
      <c r="C199" s="98"/>
      <c r="D199" s="10" t="s">
        <v>2</v>
      </c>
      <c r="E199" s="4">
        <f t="shared" ref="E199:E203" si="135">F199+G199+H199+I199+J199</f>
        <v>125704</v>
      </c>
      <c r="F199" s="4">
        <f>F39+F60+F75+F53+F118+F89+F82+F46+F25</f>
        <v>10580.7</v>
      </c>
      <c r="G199" s="4">
        <f t="shared" ref="G199:J199" si="136">G39+G60+G75+G53+G118+G89+G82+G46+G25</f>
        <v>16356.1</v>
      </c>
      <c r="H199" s="4">
        <f t="shared" si="136"/>
        <v>16461.2</v>
      </c>
      <c r="I199" s="4">
        <f t="shared" si="136"/>
        <v>16461.2</v>
      </c>
      <c r="J199" s="4">
        <f t="shared" si="136"/>
        <v>65844.800000000003</v>
      </c>
    </row>
    <row r="200" spans="1:20" ht="21.75" customHeight="1" x14ac:dyDescent="0.25">
      <c r="A200" s="98"/>
      <c r="B200" s="98"/>
      <c r="C200" s="98"/>
      <c r="D200" s="10" t="s">
        <v>3</v>
      </c>
      <c r="E200" s="4">
        <f t="shared" si="135"/>
        <v>1344946.1000700002</v>
      </c>
      <c r="F200" s="4">
        <f>F40+F61+F76+F54+F119+F90+F83+F47+F26</f>
        <v>135307.84839</v>
      </c>
      <c r="G200" s="4">
        <f t="shared" ref="G200:J200" si="137">G40+G61+G76+G54+G119+G90+G83+G47+G26</f>
        <v>233773.2</v>
      </c>
      <c r="H200" s="4">
        <f t="shared" si="137"/>
        <v>239393.9</v>
      </c>
      <c r="I200" s="4">
        <f>I40+I61+I76+I54+I119+I90+I83+I47+I26</f>
        <v>239393.9</v>
      </c>
      <c r="J200" s="4">
        <f t="shared" si="137"/>
        <v>497077.25167999999</v>
      </c>
    </row>
    <row r="201" spans="1:20" ht="45" customHeight="1" x14ac:dyDescent="0.25">
      <c r="A201" s="98"/>
      <c r="B201" s="98"/>
      <c r="C201" s="98"/>
      <c r="D201" s="10" t="s">
        <v>44</v>
      </c>
      <c r="E201" s="4">
        <f t="shared" si="135"/>
        <v>0</v>
      </c>
      <c r="F201" s="4">
        <f t="shared" ref="F201:J201" si="138">F41+F62+F77+F55+F120+F91+F84+F48+F27</f>
        <v>0</v>
      </c>
      <c r="G201" s="4">
        <f t="shared" si="138"/>
        <v>0</v>
      </c>
      <c r="H201" s="4">
        <f t="shared" si="138"/>
        <v>0</v>
      </c>
      <c r="I201" s="4">
        <f t="shared" si="138"/>
        <v>0</v>
      </c>
      <c r="J201" s="4">
        <f t="shared" si="138"/>
        <v>0</v>
      </c>
    </row>
    <row r="202" spans="1:20" ht="16.5" customHeight="1" x14ac:dyDescent="0.25">
      <c r="A202" s="98"/>
      <c r="B202" s="98"/>
      <c r="C202" s="98"/>
      <c r="D202" s="10" t="s">
        <v>45</v>
      </c>
      <c r="E202" s="4">
        <f t="shared" si="135"/>
        <v>0</v>
      </c>
      <c r="F202" s="4">
        <f t="shared" ref="F202:J203" si="139">F42+F63+F78+F56+F121+F92+F85+F49+F28</f>
        <v>0</v>
      </c>
      <c r="G202" s="4">
        <f t="shared" si="139"/>
        <v>0</v>
      </c>
      <c r="H202" s="4">
        <f t="shared" si="139"/>
        <v>0</v>
      </c>
      <c r="I202" s="4">
        <f t="shared" si="139"/>
        <v>0</v>
      </c>
      <c r="J202" s="4">
        <f t="shared" si="139"/>
        <v>0</v>
      </c>
    </row>
    <row r="203" spans="1:20" ht="18" customHeight="1" x14ac:dyDescent="0.25">
      <c r="A203" s="98"/>
      <c r="B203" s="98"/>
      <c r="C203" s="98"/>
      <c r="D203" s="10" t="s">
        <v>11</v>
      </c>
      <c r="E203" s="4">
        <f t="shared" si="135"/>
        <v>1346640.5970299998</v>
      </c>
      <c r="F203" s="4">
        <f t="shared" si="139"/>
        <v>239039.70427000002</v>
      </c>
      <c r="G203" s="4">
        <f t="shared" si="139"/>
        <v>251952.86933999998</v>
      </c>
      <c r="H203" s="4">
        <f t="shared" si="139"/>
        <v>264242.89436999999</v>
      </c>
      <c r="I203" s="4">
        <f t="shared" si="139"/>
        <v>200640.61380999998</v>
      </c>
      <c r="J203" s="4">
        <f t="shared" si="139"/>
        <v>390764.51523999998</v>
      </c>
    </row>
    <row r="204" spans="1:20" ht="24.75" customHeight="1" x14ac:dyDescent="0.25">
      <c r="A204" s="98" t="s">
        <v>42</v>
      </c>
      <c r="B204" s="98"/>
      <c r="C204" s="98"/>
      <c r="D204" s="12" t="s">
        <v>1</v>
      </c>
      <c r="E204" s="44">
        <f>E206+E207+E208+E210</f>
        <v>136484</v>
      </c>
      <c r="F204" s="3">
        <f t="shared" ref="F204:I204" si="140">F206+F207+F208+F210</f>
        <v>30154.5</v>
      </c>
      <c r="G204" s="3">
        <f t="shared" si="140"/>
        <v>10230.5</v>
      </c>
      <c r="H204" s="3">
        <f t="shared" si="140"/>
        <v>35599</v>
      </c>
      <c r="I204" s="3">
        <f t="shared" si="140"/>
        <v>30100</v>
      </c>
      <c r="J204" s="3">
        <f t="shared" ref="J204" si="141">J206+J207+J208+J210</f>
        <v>30400</v>
      </c>
    </row>
    <row r="205" spans="1:20" ht="24.75" customHeight="1" x14ac:dyDescent="0.25">
      <c r="A205" s="98"/>
      <c r="B205" s="98"/>
      <c r="C205" s="98"/>
      <c r="D205" s="10" t="s">
        <v>10</v>
      </c>
      <c r="E205" s="4">
        <f>F205+G205+H205+I205+J205</f>
        <v>0</v>
      </c>
      <c r="F205" s="4">
        <f t="shared" ref="F205:J210" si="142">F103+F110</f>
        <v>0</v>
      </c>
      <c r="G205" s="4">
        <f t="shared" si="142"/>
        <v>0</v>
      </c>
      <c r="H205" s="4">
        <f t="shared" si="142"/>
        <v>0</v>
      </c>
      <c r="I205" s="4">
        <f t="shared" si="142"/>
        <v>0</v>
      </c>
      <c r="J205" s="4">
        <f t="shared" si="142"/>
        <v>0</v>
      </c>
    </row>
    <row r="206" spans="1:20" ht="24.75" customHeight="1" x14ac:dyDescent="0.25">
      <c r="A206" s="98"/>
      <c r="B206" s="98"/>
      <c r="C206" s="98"/>
      <c r="D206" s="10" t="s">
        <v>2</v>
      </c>
      <c r="E206" s="4">
        <f t="shared" ref="E206:E210" si="143">F206+G206+H206+I206+J206</f>
        <v>0</v>
      </c>
      <c r="F206" s="4">
        <f t="shared" si="142"/>
        <v>0</v>
      </c>
      <c r="G206" s="4">
        <f t="shared" si="142"/>
        <v>0</v>
      </c>
      <c r="H206" s="4">
        <f t="shared" si="142"/>
        <v>0</v>
      </c>
      <c r="I206" s="4">
        <f t="shared" si="142"/>
        <v>0</v>
      </c>
      <c r="J206" s="4">
        <f t="shared" si="142"/>
        <v>0</v>
      </c>
    </row>
    <row r="207" spans="1:20" ht="24.75" customHeight="1" x14ac:dyDescent="0.25">
      <c r="A207" s="98"/>
      <c r="B207" s="98"/>
      <c r="C207" s="98"/>
      <c r="D207" s="10" t="s">
        <v>3</v>
      </c>
      <c r="E207" s="4">
        <f t="shared" si="143"/>
        <v>300</v>
      </c>
      <c r="F207" s="4">
        <f t="shared" si="142"/>
        <v>100</v>
      </c>
      <c r="G207" s="4">
        <f t="shared" si="142"/>
        <v>100</v>
      </c>
      <c r="H207" s="4">
        <f t="shared" si="142"/>
        <v>100</v>
      </c>
      <c r="I207" s="4">
        <f t="shared" si="142"/>
        <v>0</v>
      </c>
      <c r="J207" s="4">
        <f t="shared" si="142"/>
        <v>0</v>
      </c>
    </row>
    <row r="208" spans="1:20" ht="30.75" customHeight="1" x14ac:dyDescent="0.25">
      <c r="A208" s="98"/>
      <c r="B208" s="98"/>
      <c r="C208" s="98"/>
      <c r="D208" s="10" t="s">
        <v>44</v>
      </c>
      <c r="E208" s="4">
        <f t="shared" si="143"/>
        <v>0</v>
      </c>
      <c r="F208" s="4">
        <f t="shared" si="142"/>
        <v>0</v>
      </c>
      <c r="G208" s="4">
        <f t="shared" si="142"/>
        <v>0</v>
      </c>
      <c r="H208" s="4">
        <f t="shared" si="142"/>
        <v>0</v>
      </c>
      <c r="I208" s="4">
        <f t="shared" si="142"/>
        <v>0</v>
      </c>
      <c r="J208" s="4">
        <f t="shared" si="142"/>
        <v>0</v>
      </c>
    </row>
    <row r="209" spans="1:10" ht="24.75" customHeight="1" x14ac:dyDescent="0.25">
      <c r="A209" s="98"/>
      <c r="B209" s="98"/>
      <c r="C209" s="98"/>
      <c r="D209" s="10" t="s">
        <v>45</v>
      </c>
      <c r="E209" s="4">
        <f t="shared" si="143"/>
        <v>0</v>
      </c>
      <c r="F209" s="4">
        <f t="shared" si="142"/>
        <v>0</v>
      </c>
      <c r="G209" s="4">
        <f t="shared" si="142"/>
        <v>0</v>
      </c>
      <c r="H209" s="4">
        <f t="shared" si="142"/>
        <v>0</v>
      </c>
      <c r="I209" s="4">
        <f t="shared" si="142"/>
        <v>0</v>
      </c>
      <c r="J209" s="4">
        <f t="shared" si="142"/>
        <v>0</v>
      </c>
    </row>
    <row r="210" spans="1:10" ht="24.75" customHeight="1" x14ac:dyDescent="0.25">
      <c r="A210" s="98"/>
      <c r="B210" s="98"/>
      <c r="C210" s="98"/>
      <c r="D210" s="10" t="s">
        <v>11</v>
      </c>
      <c r="E210" s="4">
        <f t="shared" si="143"/>
        <v>136184</v>
      </c>
      <c r="F210" s="4">
        <f t="shared" si="142"/>
        <v>30054.5</v>
      </c>
      <c r="G210" s="4">
        <f t="shared" si="142"/>
        <v>10130.5</v>
      </c>
      <c r="H210" s="4">
        <f t="shared" si="142"/>
        <v>35499</v>
      </c>
      <c r="I210" s="4">
        <f t="shared" si="142"/>
        <v>30100</v>
      </c>
      <c r="J210" s="4">
        <f t="shared" si="142"/>
        <v>30400</v>
      </c>
    </row>
    <row r="211" spans="1:10" ht="24.75" customHeight="1" x14ac:dyDescent="0.25">
      <c r="A211" s="98" t="s">
        <v>29</v>
      </c>
      <c r="B211" s="98"/>
      <c r="C211" s="98"/>
      <c r="D211" s="12" t="s">
        <v>1</v>
      </c>
      <c r="E211" s="44">
        <f>E213+E214+E215+E217</f>
        <v>157745.72200000001</v>
      </c>
      <c r="F211" s="3">
        <f t="shared" ref="F211:H211" si="144">F213+F214+F215+F217</f>
        <v>10745.722</v>
      </c>
      <c r="G211" s="3">
        <f t="shared" si="144"/>
        <v>21000</v>
      </c>
      <c r="H211" s="3">
        <f t="shared" si="144"/>
        <v>21000</v>
      </c>
      <c r="I211" s="3">
        <v>0</v>
      </c>
      <c r="J211" s="3">
        <v>0</v>
      </c>
    </row>
    <row r="212" spans="1:10" ht="24.75" customHeight="1" x14ac:dyDescent="0.25">
      <c r="A212" s="98"/>
      <c r="B212" s="98"/>
      <c r="C212" s="98"/>
      <c r="D212" s="10" t="s">
        <v>10</v>
      </c>
      <c r="E212" s="4">
        <f>F212+G212+H212+I212+J212</f>
        <v>0</v>
      </c>
      <c r="F212" s="4">
        <f t="shared" ref="F212:J217" si="145">F146</f>
        <v>0</v>
      </c>
      <c r="G212" s="4">
        <f t="shared" si="145"/>
        <v>0</v>
      </c>
      <c r="H212" s="4">
        <f t="shared" si="145"/>
        <v>0</v>
      </c>
      <c r="I212" s="4">
        <f t="shared" si="145"/>
        <v>0</v>
      </c>
      <c r="J212" s="4">
        <f t="shared" si="145"/>
        <v>0</v>
      </c>
    </row>
    <row r="213" spans="1:10" ht="24.75" customHeight="1" x14ac:dyDescent="0.25">
      <c r="A213" s="98"/>
      <c r="B213" s="98"/>
      <c r="C213" s="98"/>
      <c r="D213" s="10" t="s">
        <v>2</v>
      </c>
      <c r="E213" s="4">
        <f t="shared" ref="E213:E217" si="146">F213+G213+H213+I213+J213</f>
        <v>0</v>
      </c>
      <c r="F213" s="4">
        <f t="shared" si="145"/>
        <v>0</v>
      </c>
      <c r="G213" s="4">
        <f t="shared" si="145"/>
        <v>0</v>
      </c>
      <c r="H213" s="4">
        <f t="shared" si="145"/>
        <v>0</v>
      </c>
      <c r="I213" s="4">
        <f t="shared" si="145"/>
        <v>0</v>
      </c>
      <c r="J213" s="4">
        <f t="shared" si="145"/>
        <v>0</v>
      </c>
    </row>
    <row r="214" spans="1:10" ht="24.75" customHeight="1" x14ac:dyDescent="0.25">
      <c r="A214" s="98"/>
      <c r="B214" s="98"/>
      <c r="C214" s="98"/>
      <c r="D214" s="10" t="s">
        <v>3</v>
      </c>
      <c r="E214" s="4">
        <f t="shared" si="146"/>
        <v>157745.72200000001</v>
      </c>
      <c r="F214" s="4">
        <f t="shared" si="145"/>
        <v>10745.722</v>
      </c>
      <c r="G214" s="4">
        <f t="shared" si="145"/>
        <v>21000</v>
      </c>
      <c r="H214" s="4">
        <f t="shared" si="145"/>
        <v>21000</v>
      </c>
      <c r="I214" s="4">
        <f t="shared" si="145"/>
        <v>21000</v>
      </c>
      <c r="J214" s="4">
        <f t="shared" si="145"/>
        <v>84000</v>
      </c>
    </row>
    <row r="215" spans="1:10" ht="24.75" customHeight="1" x14ac:dyDescent="0.25">
      <c r="A215" s="98"/>
      <c r="B215" s="98"/>
      <c r="C215" s="98"/>
      <c r="D215" s="10" t="s">
        <v>44</v>
      </c>
      <c r="E215" s="4">
        <f t="shared" si="146"/>
        <v>0</v>
      </c>
      <c r="F215" s="4">
        <f t="shared" si="145"/>
        <v>0</v>
      </c>
      <c r="G215" s="4">
        <f t="shared" si="145"/>
        <v>0</v>
      </c>
      <c r="H215" s="4">
        <f t="shared" si="145"/>
        <v>0</v>
      </c>
      <c r="I215" s="4">
        <f t="shared" si="145"/>
        <v>0</v>
      </c>
      <c r="J215" s="4">
        <f t="shared" si="145"/>
        <v>0</v>
      </c>
    </row>
    <row r="216" spans="1:10" ht="24.75" customHeight="1" x14ac:dyDescent="0.25">
      <c r="A216" s="98"/>
      <c r="B216" s="98"/>
      <c r="C216" s="98"/>
      <c r="D216" s="10" t="s">
        <v>45</v>
      </c>
      <c r="E216" s="4">
        <f t="shared" si="146"/>
        <v>0</v>
      </c>
      <c r="F216" s="4">
        <f t="shared" si="145"/>
        <v>0</v>
      </c>
      <c r="G216" s="4">
        <f t="shared" si="145"/>
        <v>0</v>
      </c>
      <c r="H216" s="4">
        <f t="shared" si="145"/>
        <v>0</v>
      </c>
      <c r="I216" s="4">
        <f t="shared" si="145"/>
        <v>0</v>
      </c>
      <c r="J216" s="4">
        <f t="shared" si="145"/>
        <v>0</v>
      </c>
    </row>
    <row r="217" spans="1:10" ht="24.75" customHeight="1" x14ac:dyDescent="0.25">
      <c r="A217" s="98"/>
      <c r="B217" s="98"/>
      <c r="C217" s="98"/>
      <c r="D217" s="10" t="s">
        <v>11</v>
      </c>
      <c r="E217" s="4">
        <f t="shared" si="146"/>
        <v>0</v>
      </c>
      <c r="F217" s="4">
        <f t="shared" si="145"/>
        <v>0</v>
      </c>
      <c r="G217" s="4">
        <f t="shared" si="145"/>
        <v>0</v>
      </c>
      <c r="H217" s="4">
        <f t="shared" si="145"/>
        <v>0</v>
      </c>
      <c r="I217" s="4">
        <f t="shared" si="145"/>
        <v>0</v>
      </c>
      <c r="J217" s="4">
        <f t="shared" si="145"/>
        <v>0</v>
      </c>
    </row>
    <row r="218" spans="1:10" ht="24.75" customHeight="1" x14ac:dyDescent="0.25">
      <c r="A218" s="98" t="s">
        <v>30</v>
      </c>
      <c r="B218" s="98"/>
      <c r="C218" s="98"/>
      <c r="D218" s="12" t="s">
        <v>1</v>
      </c>
      <c r="E218" s="44">
        <f>E219+E220+E221+E224</f>
        <v>5198.77459</v>
      </c>
      <c r="F218" s="3">
        <f>F219+F220+F221+F222+F224</f>
        <v>0</v>
      </c>
      <c r="G218" s="3">
        <f t="shared" ref="G218:I218" si="147">G220+G221+G222+G224</f>
        <v>1799.5450500000002</v>
      </c>
      <c r="H218" s="3">
        <f t="shared" si="147"/>
        <v>1799.5450500000002</v>
      </c>
      <c r="I218" s="3">
        <f t="shared" si="147"/>
        <v>0</v>
      </c>
      <c r="J218" s="3">
        <f t="shared" ref="J218" si="148">J220+J221+J222+J224</f>
        <v>0</v>
      </c>
    </row>
    <row r="219" spans="1:10" ht="24.75" customHeight="1" x14ac:dyDescent="0.25">
      <c r="A219" s="98"/>
      <c r="B219" s="98"/>
      <c r="C219" s="98"/>
      <c r="D219" s="10" t="s">
        <v>10</v>
      </c>
      <c r="E219" s="4">
        <f>F219+G219+H219+I219+J219</f>
        <v>1599.6844900000001</v>
      </c>
      <c r="F219" s="4">
        <v>0</v>
      </c>
      <c r="G219" s="58">
        <v>757.74697000000003</v>
      </c>
      <c r="H219" s="58">
        <v>841.93751999999995</v>
      </c>
      <c r="I219" s="4">
        <f>I75</f>
        <v>0</v>
      </c>
      <c r="J219" s="4">
        <f>J75</f>
        <v>0</v>
      </c>
    </row>
    <row r="220" spans="1:10" ht="24.75" customHeight="1" x14ac:dyDescent="0.25">
      <c r="A220" s="98"/>
      <c r="B220" s="98"/>
      <c r="C220" s="98"/>
      <c r="D220" s="10" t="s">
        <v>2</v>
      </c>
      <c r="E220" s="4">
        <f t="shared" ref="E220:E224" si="149">F220+G220+H220+I220+J220</f>
        <v>2633.7467000000001</v>
      </c>
      <c r="F220" s="4">
        <v>0</v>
      </c>
      <c r="G220" s="4">
        <v>1316.8733500000001</v>
      </c>
      <c r="H220" s="4">
        <v>1316.8733500000001</v>
      </c>
      <c r="I220" s="4">
        <v>0</v>
      </c>
      <c r="J220" s="4">
        <v>0</v>
      </c>
    </row>
    <row r="221" spans="1:10" ht="24.75" customHeight="1" x14ac:dyDescent="0.25">
      <c r="A221" s="98"/>
      <c r="B221" s="98"/>
      <c r="C221" s="98"/>
      <c r="D221" s="10" t="s">
        <v>3</v>
      </c>
      <c r="E221" s="4">
        <f t="shared" si="149"/>
        <v>965.34339999999997</v>
      </c>
      <c r="F221" s="4">
        <v>0</v>
      </c>
      <c r="G221" s="4">
        <v>482.67169999999999</v>
      </c>
      <c r="H221" s="4">
        <v>482.67169999999999</v>
      </c>
      <c r="I221" s="4">
        <f t="shared" ref="I221:J223" si="150">I77</f>
        <v>0</v>
      </c>
      <c r="J221" s="4">
        <f t="shared" si="150"/>
        <v>0</v>
      </c>
    </row>
    <row r="222" spans="1:10" ht="15.75" customHeight="1" x14ac:dyDescent="0.25">
      <c r="A222" s="98"/>
      <c r="B222" s="98"/>
      <c r="C222" s="98"/>
      <c r="D222" s="10" t="s">
        <v>44</v>
      </c>
      <c r="E222" s="4">
        <f t="shared" si="149"/>
        <v>0</v>
      </c>
      <c r="F222" s="4">
        <f>F78</f>
        <v>0</v>
      </c>
      <c r="G222" s="4">
        <f>G78</f>
        <v>0</v>
      </c>
      <c r="H222" s="4">
        <f>H78</f>
        <v>0</v>
      </c>
      <c r="I222" s="4">
        <f t="shared" si="150"/>
        <v>0</v>
      </c>
      <c r="J222" s="4">
        <f t="shared" si="150"/>
        <v>0</v>
      </c>
    </row>
    <row r="223" spans="1:10" ht="24.75" customHeight="1" x14ac:dyDescent="0.25">
      <c r="A223" s="98"/>
      <c r="B223" s="98"/>
      <c r="C223" s="98"/>
      <c r="D223" s="10" t="s">
        <v>45</v>
      </c>
      <c r="E223" s="4">
        <f t="shared" si="149"/>
        <v>0</v>
      </c>
      <c r="F223" s="4">
        <v>0</v>
      </c>
      <c r="G223" s="4">
        <f>G79</f>
        <v>0</v>
      </c>
      <c r="H223" s="4">
        <f>H79</f>
        <v>0</v>
      </c>
      <c r="I223" s="4">
        <f t="shared" si="150"/>
        <v>0</v>
      </c>
      <c r="J223" s="4">
        <f t="shared" si="150"/>
        <v>0</v>
      </c>
    </row>
    <row r="224" spans="1:10" ht="24.75" customHeight="1" x14ac:dyDescent="0.25">
      <c r="A224" s="98"/>
      <c r="B224" s="98"/>
      <c r="C224" s="98"/>
      <c r="D224" s="10" t="s">
        <v>11</v>
      </c>
      <c r="E224" s="4">
        <f t="shared" si="149"/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</row>
    <row r="225" spans="1:11" ht="24.75" customHeight="1" x14ac:dyDescent="0.25">
      <c r="A225" s="98" t="s">
        <v>31</v>
      </c>
      <c r="B225" s="98"/>
      <c r="C225" s="98"/>
      <c r="D225" s="12" t="s">
        <v>1</v>
      </c>
      <c r="E225" s="44">
        <f>E226+E227+E228+E229+E231</f>
        <v>2957.5402899999999</v>
      </c>
      <c r="F225" s="3">
        <f>F226+F227+F228+F229+F231</f>
        <v>0</v>
      </c>
      <c r="G225" s="3">
        <f>G227+G228+G229+G231</f>
        <v>1023.74644</v>
      </c>
      <c r="H225" s="3">
        <f>H227+H228+H229+H231</f>
        <v>1023.74644</v>
      </c>
      <c r="I225" s="3">
        <v>0</v>
      </c>
      <c r="J225" s="3">
        <v>0</v>
      </c>
    </row>
    <row r="226" spans="1:11" ht="24.75" customHeight="1" x14ac:dyDescent="0.25">
      <c r="A226" s="98"/>
      <c r="B226" s="98"/>
      <c r="C226" s="98"/>
      <c r="D226" s="10" t="s">
        <v>10</v>
      </c>
      <c r="E226" s="4">
        <f>F226+G226+H226+I226+J226</f>
        <v>910.04741000000001</v>
      </c>
      <c r="F226" s="4">
        <v>0</v>
      </c>
      <c r="G226" s="4">
        <v>431.07605000000001</v>
      </c>
      <c r="H226" s="4">
        <v>478.97136</v>
      </c>
      <c r="I226" s="4">
        <v>0</v>
      </c>
      <c r="J226" s="4">
        <v>0</v>
      </c>
    </row>
    <row r="227" spans="1:11" ht="24.75" customHeight="1" x14ac:dyDescent="0.25">
      <c r="A227" s="98"/>
      <c r="B227" s="98"/>
      <c r="C227" s="98"/>
      <c r="D227" s="10" t="s">
        <v>2</v>
      </c>
      <c r="E227" s="4">
        <f t="shared" ref="E227:E231" si="151">F227+G227+H227+I227+J227</f>
        <v>1498.31692</v>
      </c>
      <c r="F227" s="4">
        <v>0</v>
      </c>
      <c r="G227" s="4">
        <v>749.15845999999999</v>
      </c>
      <c r="H227" s="4">
        <v>749.15845999999999</v>
      </c>
      <c r="I227" s="4">
        <f t="shared" ref="I227:J229" si="152">I90</f>
        <v>0</v>
      </c>
      <c r="J227" s="4">
        <f t="shared" si="152"/>
        <v>0</v>
      </c>
    </row>
    <row r="228" spans="1:11" ht="24.75" customHeight="1" x14ac:dyDescent="0.25">
      <c r="A228" s="98"/>
      <c r="B228" s="98"/>
      <c r="C228" s="98"/>
      <c r="D228" s="10" t="s">
        <v>3</v>
      </c>
      <c r="E228" s="4">
        <f t="shared" si="151"/>
        <v>549.17596000000003</v>
      </c>
      <c r="F228" s="4">
        <v>0</v>
      </c>
      <c r="G228" s="4">
        <v>274.58798000000002</v>
      </c>
      <c r="H228" s="4">
        <v>274.58798000000002</v>
      </c>
      <c r="I228" s="4">
        <f t="shared" si="152"/>
        <v>0</v>
      </c>
      <c r="J228" s="4">
        <f t="shared" si="152"/>
        <v>0</v>
      </c>
      <c r="K228" s="50"/>
    </row>
    <row r="229" spans="1:11" ht="24.75" customHeight="1" x14ac:dyDescent="0.25">
      <c r="A229" s="98"/>
      <c r="B229" s="98"/>
      <c r="C229" s="98"/>
      <c r="D229" s="10" t="s">
        <v>44</v>
      </c>
      <c r="E229" s="4">
        <f t="shared" si="151"/>
        <v>0</v>
      </c>
      <c r="F229" s="4">
        <f>F92</f>
        <v>0</v>
      </c>
      <c r="G229" s="4">
        <f>G92</f>
        <v>0</v>
      </c>
      <c r="H229" s="4">
        <f>H92</f>
        <v>0</v>
      </c>
      <c r="I229" s="4">
        <f t="shared" si="152"/>
        <v>0</v>
      </c>
      <c r="J229" s="4">
        <f t="shared" si="152"/>
        <v>0</v>
      </c>
      <c r="K229" s="7" t="s">
        <v>36</v>
      </c>
    </row>
    <row r="230" spans="1:11" ht="24.75" customHeight="1" x14ac:dyDescent="0.25">
      <c r="A230" s="98"/>
      <c r="B230" s="98"/>
      <c r="C230" s="98"/>
      <c r="D230" s="10" t="s">
        <v>45</v>
      </c>
      <c r="E230" s="4">
        <f t="shared" si="151"/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</row>
    <row r="231" spans="1:11" ht="24.75" customHeight="1" x14ac:dyDescent="0.25">
      <c r="A231" s="98"/>
      <c r="B231" s="98"/>
      <c r="C231" s="98"/>
      <c r="D231" s="10" t="s">
        <v>11</v>
      </c>
      <c r="E231" s="4">
        <f t="shared" si="151"/>
        <v>0</v>
      </c>
      <c r="F231" s="4">
        <v>0</v>
      </c>
      <c r="G231" s="4">
        <v>0</v>
      </c>
      <c r="H231" s="4">
        <v>0</v>
      </c>
      <c r="I231" s="40">
        <v>0</v>
      </c>
      <c r="J231" s="40">
        <v>0</v>
      </c>
    </row>
    <row r="232" spans="1:11" ht="19.5" customHeight="1" x14ac:dyDescent="0.25">
      <c r="A232" s="98" t="s">
        <v>32</v>
      </c>
      <c r="B232" s="98"/>
      <c r="C232" s="98"/>
      <c r="D232" s="12" t="s">
        <v>1</v>
      </c>
      <c r="E232" s="44">
        <f>E233+E234+E235+E236+E238</f>
        <v>3151.76487</v>
      </c>
      <c r="F232" s="3">
        <f>F233+F234+F235+F236+F238</f>
        <v>0</v>
      </c>
      <c r="G232" s="3">
        <f t="shared" ref="G232:H232" si="153">G234+G235+G236+G238</f>
        <v>1090.9768799999999</v>
      </c>
      <c r="H232" s="3">
        <f t="shared" si="153"/>
        <v>1090.9768799999999</v>
      </c>
      <c r="I232" s="3">
        <v>0</v>
      </c>
      <c r="J232" s="3">
        <v>0</v>
      </c>
      <c r="K232" s="51"/>
    </row>
    <row r="233" spans="1:11" ht="24.75" customHeight="1" x14ac:dyDescent="0.25">
      <c r="A233" s="98"/>
      <c r="B233" s="98"/>
      <c r="C233" s="98"/>
      <c r="D233" s="10" t="s">
        <v>10</v>
      </c>
      <c r="E233" s="4">
        <f>F233+G233+H233+I233+J233</f>
        <v>969.81110999999999</v>
      </c>
      <c r="F233" s="4">
        <v>0</v>
      </c>
      <c r="G233" s="58">
        <v>459.38522999999998</v>
      </c>
      <c r="H233" s="58">
        <v>510.42588000000001</v>
      </c>
      <c r="I233" s="4">
        <v>0</v>
      </c>
      <c r="J233" s="4">
        <v>0</v>
      </c>
    </row>
    <row r="234" spans="1:11" ht="21" customHeight="1" x14ac:dyDescent="0.25">
      <c r="A234" s="98"/>
      <c r="B234" s="98"/>
      <c r="C234" s="98"/>
      <c r="D234" s="10" t="s">
        <v>2</v>
      </c>
      <c r="E234" s="4">
        <f t="shared" ref="E234:E238" si="154">F234+G234+H234+I234+J234</f>
        <v>1596.71288</v>
      </c>
      <c r="F234" s="4">
        <v>0</v>
      </c>
      <c r="G234" s="4">
        <v>798.35644000000002</v>
      </c>
      <c r="H234" s="4">
        <v>798.35644000000002</v>
      </c>
      <c r="I234" s="4">
        <v>0</v>
      </c>
      <c r="J234" s="4">
        <v>0</v>
      </c>
    </row>
    <row r="235" spans="1:11" ht="19.5" customHeight="1" x14ac:dyDescent="0.25">
      <c r="A235" s="98"/>
      <c r="B235" s="98"/>
      <c r="C235" s="98"/>
      <c r="D235" s="10" t="s">
        <v>3</v>
      </c>
      <c r="E235" s="4">
        <f t="shared" si="154"/>
        <v>585.24087999999995</v>
      </c>
      <c r="F235" s="4">
        <v>0</v>
      </c>
      <c r="G235" s="4">
        <v>292.62043999999997</v>
      </c>
      <c r="H235" s="4">
        <v>292.62043999999997</v>
      </c>
      <c r="I235" s="4">
        <f>I91+I98</f>
        <v>0</v>
      </c>
      <c r="J235" s="4">
        <f>J91+J98</f>
        <v>0</v>
      </c>
      <c r="K235" s="50"/>
    </row>
    <row r="236" spans="1:11" ht="24.75" customHeight="1" x14ac:dyDescent="0.25">
      <c r="A236" s="98"/>
      <c r="B236" s="98"/>
      <c r="C236" s="98"/>
      <c r="D236" s="10" t="s">
        <v>44</v>
      </c>
      <c r="E236" s="4">
        <f t="shared" si="154"/>
        <v>0</v>
      </c>
      <c r="F236" s="4">
        <f>F92+F99</f>
        <v>0</v>
      </c>
      <c r="G236" s="4">
        <f>G92+G99</f>
        <v>0</v>
      </c>
      <c r="H236" s="4">
        <f>H92+H99</f>
        <v>0</v>
      </c>
      <c r="I236" s="4">
        <f>I92+I99</f>
        <v>0</v>
      </c>
      <c r="J236" s="4">
        <f>J92+J99</f>
        <v>0</v>
      </c>
      <c r="K236" s="52"/>
    </row>
    <row r="237" spans="1:11" ht="21" customHeight="1" x14ac:dyDescent="0.25">
      <c r="A237" s="98"/>
      <c r="B237" s="98"/>
      <c r="C237" s="98"/>
      <c r="D237" s="10" t="s">
        <v>45</v>
      </c>
      <c r="E237" s="4">
        <f t="shared" si="154"/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53"/>
    </row>
    <row r="238" spans="1:11" ht="17.25" customHeight="1" x14ac:dyDescent="0.25">
      <c r="A238" s="98"/>
      <c r="B238" s="98"/>
      <c r="C238" s="98"/>
      <c r="D238" s="10" t="s">
        <v>11</v>
      </c>
      <c r="E238" s="4">
        <f t="shared" si="154"/>
        <v>0</v>
      </c>
      <c r="F238" s="4">
        <v>0</v>
      </c>
      <c r="G238" s="4">
        <v>0</v>
      </c>
      <c r="H238" s="4">
        <v>0</v>
      </c>
      <c r="I238" s="40">
        <v>0</v>
      </c>
      <c r="J238" s="40">
        <v>0</v>
      </c>
      <c r="K238" s="51"/>
    </row>
    <row r="239" spans="1:11" ht="21" customHeight="1" x14ac:dyDescent="0.25">
      <c r="A239" s="98" t="s">
        <v>33</v>
      </c>
      <c r="B239" s="98"/>
      <c r="C239" s="98"/>
      <c r="D239" s="12" t="s">
        <v>1</v>
      </c>
      <c r="E239" s="44">
        <f>E240+E241+E242+E243+E245</f>
        <v>10051.49509</v>
      </c>
      <c r="F239" s="3">
        <f>F240+F241+F242+F243+F245</f>
        <v>7652.0749999999998</v>
      </c>
      <c r="G239" s="3">
        <f t="shared" ref="G239:H239" si="155">G241+G242+G243+G245</f>
        <v>830.55429000000004</v>
      </c>
      <c r="H239" s="3">
        <f t="shared" si="155"/>
        <v>830.55429000000004</v>
      </c>
      <c r="I239" s="3">
        <v>0</v>
      </c>
      <c r="J239" s="3">
        <v>0</v>
      </c>
      <c r="K239" s="50"/>
    </row>
    <row r="240" spans="1:11" ht="21" customHeight="1" x14ac:dyDescent="0.25">
      <c r="A240" s="98"/>
      <c r="B240" s="98"/>
      <c r="C240" s="98"/>
      <c r="D240" s="10" t="s">
        <v>10</v>
      </c>
      <c r="E240" s="4">
        <f>F240+G240+H240+I240+J240</f>
        <v>3106.31151</v>
      </c>
      <c r="F240" s="58">
        <v>2368</v>
      </c>
      <c r="G240" s="58">
        <v>349.72728000000001</v>
      </c>
      <c r="H240" s="58">
        <v>388.58422999999999</v>
      </c>
      <c r="I240" s="4">
        <v>0</v>
      </c>
      <c r="J240" s="4">
        <v>0</v>
      </c>
    </row>
    <row r="241" spans="1:10" ht="24.75" customHeight="1" x14ac:dyDescent="0.25">
      <c r="A241" s="98"/>
      <c r="B241" s="98"/>
      <c r="C241" s="98"/>
      <c r="D241" s="10" t="s">
        <v>2</v>
      </c>
      <c r="E241" s="4">
        <f t="shared" ref="E241:E245" si="156">F241+G241+H241+I241+J241</f>
        <v>4919.2681399999992</v>
      </c>
      <c r="F241" s="4">
        <v>3703.7</v>
      </c>
      <c r="G241" s="4">
        <v>607.78407000000004</v>
      </c>
      <c r="H241" s="4">
        <v>607.78407000000004</v>
      </c>
      <c r="I241" s="4">
        <v>0</v>
      </c>
      <c r="J241" s="4">
        <v>0</v>
      </c>
    </row>
    <row r="242" spans="1:10" ht="17.25" customHeight="1" x14ac:dyDescent="0.25">
      <c r="A242" s="98"/>
      <c r="B242" s="98"/>
      <c r="C242" s="98"/>
      <c r="D242" s="10" t="s">
        <v>3</v>
      </c>
      <c r="E242" s="4">
        <f t="shared" si="156"/>
        <v>2025.9154399999998</v>
      </c>
      <c r="F242" s="4">
        <v>1580.375</v>
      </c>
      <c r="G242" s="4">
        <v>222.77021999999999</v>
      </c>
      <c r="H242" s="4">
        <v>222.77021999999999</v>
      </c>
      <c r="I242" s="4">
        <f>I98+I105</f>
        <v>0</v>
      </c>
      <c r="J242" s="4">
        <f>J98+J105</f>
        <v>0</v>
      </c>
    </row>
    <row r="243" spans="1:10" ht="24.75" customHeight="1" x14ac:dyDescent="0.25">
      <c r="A243" s="98"/>
      <c r="B243" s="98"/>
      <c r="C243" s="98"/>
      <c r="D243" s="10" t="s">
        <v>44</v>
      </c>
      <c r="E243" s="4">
        <f t="shared" si="156"/>
        <v>0</v>
      </c>
      <c r="F243" s="4">
        <f>F99+F106</f>
        <v>0</v>
      </c>
      <c r="G243" s="4">
        <f>G99+G106</f>
        <v>0</v>
      </c>
      <c r="H243" s="4">
        <f>H99+H106</f>
        <v>0</v>
      </c>
      <c r="I243" s="4">
        <f>I99+I106</f>
        <v>0</v>
      </c>
      <c r="J243" s="4">
        <f>J99+J106</f>
        <v>0</v>
      </c>
    </row>
    <row r="244" spans="1:10" ht="21" customHeight="1" x14ac:dyDescent="0.25">
      <c r="A244" s="98"/>
      <c r="B244" s="98"/>
      <c r="C244" s="98"/>
      <c r="D244" s="10" t="s">
        <v>45</v>
      </c>
      <c r="E244" s="4">
        <f t="shared" si="156"/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</row>
    <row r="245" spans="1:10" ht="21" customHeight="1" x14ac:dyDescent="0.25">
      <c r="A245" s="98"/>
      <c r="B245" s="98"/>
      <c r="C245" s="98"/>
      <c r="D245" s="10" t="s">
        <v>11</v>
      </c>
      <c r="E245" s="4">
        <f t="shared" si="156"/>
        <v>0</v>
      </c>
      <c r="F245" s="4">
        <v>0</v>
      </c>
      <c r="G245" s="4">
        <v>0</v>
      </c>
      <c r="H245" s="4">
        <v>0</v>
      </c>
      <c r="I245" s="40">
        <v>0</v>
      </c>
      <c r="J245" s="40">
        <v>0</v>
      </c>
    </row>
    <row r="246" spans="1:10" ht="21" customHeight="1" x14ac:dyDescent="0.25">
      <c r="A246" s="98" t="s">
        <v>34</v>
      </c>
      <c r="B246" s="98"/>
      <c r="C246" s="98"/>
      <c r="D246" s="12" t="s">
        <v>1</v>
      </c>
      <c r="E246" s="44">
        <f>E247+E248+E249+E250+E252</f>
        <v>583.82227</v>
      </c>
      <c r="F246" s="3">
        <f>F247+F248+F249+F250+F252</f>
        <v>0</v>
      </c>
      <c r="G246" s="3">
        <f t="shared" ref="G246:H246" si="157">G248+G249+G250+G252</f>
        <v>202.08886999999999</v>
      </c>
      <c r="H246" s="3">
        <f t="shared" si="157"/>
        <v>202.08886999999999</v>
      </c>
      <c r="I246" s="3">
        <v>0</v>
      </c>
      <c r="J246" s="3">
        <v>0</v>
      </c>
    </row>
    <row r="247" spans="1:10" ht="22.5" customHeight="1" x14ac:dyDescent="0.25">
      <c r="A247" s="98"/>
      <c r="B247" s="98"/>
      <c r="C247" s="98"/>
      <c r="D247" s="10" t="s">
        <v>10</v>
      </c>
      <c r="E247" s="39">
        <f>F247+G247+H247+I247+J247</f>
        <v>179.64453</v>
      </c>
      <c r="F247" s="4">
        <v>0</v>
      </c>
      <c r="G247" s="58">
        <v>85.094970000000004</v>
      </c>
      <c r="H247" s="58">
        <v>94.54956</v>
      </c>
      <c r="I247" s="4">
        <f t="shared" ref="I247:J251" si="158">I103+I110</f>
        <v>0</v>
      </c>
      <c r="J247" s="4">
        <f t="shared" si="158"/>
        <v>0</v>
      </c>
    </row>
    <row r="248" spans="1:10" ht="24.75" customHeight="1" x14ac:dyDescent="0.25">
      <c r="A248" s="98"/>
      <c r="B248" s="98"/>
      <c r="C248" s="98"/>
      <c r="D248" s="10" t="s">
        <v>2</v>
      </c>
      <c r="E248" s="39">
        <f t="shared" ref="E248:E252" si="159">F248+G248+H248+I248+J248</f>
        <v>295.7697</v>
      </c>
      <c r="F248" s="4">
        <v>0</v>
      </c>
      <c r="G248" s="4">
        <v>147.88485</v>
      </c>
      <c r="H248" s="4">
        <v>147.88485</v>
      </c>
      <c r="I248" s="4">
        <f t="shared" si="158"/>
        <v>0</v>
      </c>
      <c r="J248" s="4">
        <f t="shared" si="158"/>
        <v>0</v>
      </c>
    </row>
    <row r="249" spans="1:10" ht="19.5" customHeight="1" x14ac:dyDescent="0.25">
      <c r="A249" s="98"/>
      <c r="B249" s="98"/>
      <c r="C249" s="98"/>
      <c r="D249" s="10" t="s">
        <v>3</v>
      </c>
      <c r="E249" s="39">
        <f t="shared" si="159"/>
        <v>108.40804</v>
      </c>
      <c r="F249" s="4">
        <v>0</v>
      </c>
      <c r="G249" s="4">
        <v>54.20402</v>
      </c>
      <c r="H249" s="4">
        <v>54.20402</v>
      </c>
      <c r="I249" s="4">
        <f t="shared" si="158"/>
        <v>0</v>
      </c>
      <c r="J249" s="4">
        <f t="shared" si="158"/>
        <v>0</v>
      </c>
    </row>
    <row r="250" spans="1:10" ht="22.5" customHeight="1" x14ac:dyDescent="0.25">
      <c r="A250" s="98"/>
      <c r="B250" s="98"/>
      <c r="C250" s="98"/>
      <c r="D250" s="10" t="s">
        <v>44</v>
      </c>
      <c r="E250" s="39">
        <f t="shared" si="159"/>
        <v>0</v>
      </c>
      <c r="F250" s="4">
        <f t="shared" ref="F250:H251" si="160">F106+F113</f>
        <v>0</v>
      </c>
      <c r="G250" s="4">
        <f t="shared" si="160"/>
        <v>0</v>
      </c>
      <c r="H250" s="4">
        <f t="shared" si="160"/>
        <v>0</v>
      </c>
      <c r="I250" s="4">
        <f t="shared" si="158"/>
        <v>0</v>
      </c>
      <c r="J250" s="4">
        <f t="shared" si="158"/>
        <v>0</v>
      </c>
    </row>
    <row r="251" spans="1:10" ht="17.25" customHeight="1" x14ac:dyDescent="0.25">
      <c r="A251" s="98"/>
      <c r="B251" s="98"/>
      <c r="C251" s="98"/>
      <c r="D251" s="10" t="s">
        <v>45</v>
      </c>
      <c r="E251" s="39">
        <f t="shared" si="159"/>
        <v>0</v>
      </c>
      <c r="F251" s="4">
        <f t="shared" si="160"/>
        <v>0</v>
      </c>
      <c r="G251" s="4">
        <f t="shared" si="160"/>
        <v>0</v>
      </c>
      <c r="H251" s="4">
        <f t="shared" si="160"/>
        <v>0</v>
      </c>
      <c r="I251" s="4">
        <f t="shared" si="158"/>
        <v>0</v>
      </c>
      <c r="J251" s="4">
        <f t="shared" si="158"/>
        <v>0</v>
      </c>
    </row>
    <row r="252" spans="1:10" ht="19.5" customHeight="1" x14ac:dyDescent="0.25">
      <c r="A252" s="98"/>
      <c r="B252" s="98"/>
      <c r="C252" s="98"/>
      <c r="D252" s="10" t="s">
        <v>11</v>
      </c>
      <c r="E252" s="39">
        <f t="shared" si="159"/>
        <v>0</v>
      </c>
      <c r="F252" s="4">
        <v>0</v>
      </c>
      <c r="G252" s="4">
        <v>0</v>
      </c>
      <c r="H252" s="4">
        <v>0</v>
      </c>
      <c r="I252" s="40">
        <v>0</v>
      </c>
      <c r="J252" s="40">
        <v>0</v>
      </c>
    </row>
    <row r="253" spans="1:10" ht="17.25" customHeight="1" x14ac:dyDescent="0.25">
      <c r="A253" s="98" t="s">
        <v>35</v>
      </c>
      <c r="B253" s="98"/>
      <c r="C253" s="98"/>
      <c r="D253" s="12" t="s">
        <v>1</v>
      </c>
      <c r="E253" s="44">
        <f>E254+E255+E256+E257+E259</f>
        <v>1476.1006100000002</v>
      </c>
      <c r="F253" s="3">
        <f>F254+F255+F256+F257+F259</f>
        <v>0</v>
      </c>
      <c r="G253" s="3">
        <f t="shared" ref="G253:H253" si="161">G255+G256+G257+G259</f>
        <v>510.94916999999998</v>
      </c>
      <c r="H253" s="3">
        <f t="shared" si="161"/>
        <v>510.94916999999998</v>
      </c>
      <c r="I253" s="3">
        <v>0</v>
      </c>
      <c r="J253" s="3">
        <v>0</v>
      </c>
    </row>
    <row r="254" spans="1:10" ht="24.75" customHeight="1" x14ac:dyDescent="0.25">
      <c r="A254" s="98"/>
      <c r="B254" s="98"/>
      <c r="C254" s="98"/>
      <c r="D254" s="10" t="s">
        <v>10</v>
      </c>
      <c r="E254" s="4">
        <f>F254+G254+H254+I254+J254</f>
        <v>454.20227</v>
      </c>
      <c r="F254" s="4">
        <v>0</v>
      </c>
      <c r="G254" s="58">
        <v>215.14892</v>
      </c>
      <c r="H254" s="58">
        <v>239.05334999999999</v>
      </c>
      <c r="I254" s="4">
        <v>0</v>
      </c>
      <c r="J254" s="4">
        <v>0</v>
      </c>
    </row>
    <row r="255" spans="1:10" ht="19.5" customHeight="1" x14ac:dyDescent="0.25">
      <c r="A255" s="98"/>
      <c r="B255" s="98"/>
      <c r="C255" s="98"/>
      <c r="D255" s="10" t="s">
        <v>2</v>
      </c>
      <c r="E255" s="4">
        <f t="shared" ref="E255:E259" si="162">F255+G255+H255+I255+J255</f>
        <v>747.80606</v>
      </c>
      <c r="F255" s="4">
        <v>0</v>
      </c>
      <c r="G255" s="4">
        <v>373.90303</v>
      </c>
      <c r="H255" s="4">
        <v>373.90303</v>
      </c>
      <c r="I255" s="4">
        <f t="shared" ref="I255:J257" si="163">I90</f>
        <v>0</v>
      </c>
      <c r="J255" s="4">
        <f t="shared" si="163"/>
        <v>0</v>
      </c>
    </row>
    <row r="256" spans="1:10" ht="24.75" customHeight="1" x14ac:dyDescent="0.25">
      <c r="A256" s="98"/>
      <c r="B256" s="98"/>
      <c r="C256" s="98"/>
      <c r="D256" s="10" t="s">
        <v>3</v>
      </c>
      <c r="E256" s="4">
        <f t="shared" si="162"/>
        <v>274.09228000000002</v>
      </c>
      <c r="F256" s="4">
        <v>0</v>
      </c>
      <c r="G256" s="4">
        <v>137.04614000000001</v>
      </c>
      <c r="H256" s="4">
        <v>137.04614000000001</v>
      </c>
      <c r="I256" s="4">
        <f t="shared" si="163"/>
        <v>0</v>
      </c>
      <c r="J256" s="4">
        <f t="shared" si="163"/>
        <v>0</v>
      </c>
    </row>
    <row r="257" spans="1:10" ht="18.75" customHeight="1" x14ac:dyDescent="0.25">
      <c r="A257" s="98"/>
      <c r="B257" s="98"/>
      <c r="C257" s="98"/>
      <c r="D257" s="10" t="s">
        <v>44</v>
      </c>
      <c r="E257" s="4">
        <f t="shared" si="162"/>
        <v>0</v>
      </c>
      <c r="F257" s="4">
        <f>F92</f>
        <v>0</v>
      </c>
      <c r="G257" s="4">
        <f>G92</f>
        <v>0</v>
      </c>
      <c r="H257" s="4">
        <f>H92</f>
        <v>0</v>
      </c>
      <c r="I257" s="4">
        <f t="shared" si="163"/>
        <v>0</v>
      </c>
      <c r="J257" s="4">
        <f t="shared" si="163"/>
        <v>0</v>
      </c>
    </row>
    <row r="258" spans="1:10" ht="17.25" customHeight="1" x14ac:dyDescent="0.25">
      <c r="A258" s="98"/>
      <c r="B258" s="98"/>
      <c r="C258" s="98"/>
      <c r="D258" s="10" t="s">
        <v>45</v>
      </c>
      <c r="E258" s="4">
        <f t="shared" si="162"/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</row>
    <row r="259" spans="1:10" ht="19.5" customHeight="1" x14ac:dyDescent="0.25">
      <c r="A259" s="98"/>
      <c r="B259" s="98"/>
      <c r="C259" s="98"/>
      <c r="D259" s="10" t="s">
        <v>11</v>
      </c>
      <c r="E259" s="4">
        <f t="shared" si="162"/>
        <v>0</v>
      </c>
      <c r="F259" s="4">
        <v>0</v>
      </c>
      <c r="G259" s="4">
        <v>0</v>
      </c>
      <c r="H259" s="4">
        <v>0</v>
      </c>
      <c r="I259" s="40">
        <v>0</v>
      </c>
      <c r="J259" s="40">
        <v>0</v>
      </c>
    </row>
    <row r="260" spans="1:10" ht="24.75" customHeight="1" x14ac:dyDescent="0.25">
      <c r="A260" s="98" t="s">
        <v>39</v>
      </c>
      <c r="B260" s="98"/>
      <c r="C260" s="98"/>
      <c r="D260" s="12" t="s">
        <v>1</v>
      </c>
      <c r="E260" s="44">
        <f>E261+E262+E263+E264+E266</f>
        <v>479.02728000000002</v>
      </c>
      <c r="F260" s="3">
        <f>F261+F262+F263</f>
        <v>0</v>
      </c>
      <c r="G260" s="3">
        <f t="shared" ref="G260:H260" si="164">G262+G263+G264+G266</f>
        <v>165.8143</v>
      </c>
      <c r="H260" s="3">
        <f t="shared" si="164"/>
        <v>165.8143</v>
      </c>
      <c r="I260" s="3">
        <v>0</v>
      </c>
      <c r="J260" s="3">
        <v>0</v>
      </c>
    </row>
    <row r="261" spans="1:10" ht="24.75" customHeight="1" x14ac:dyDescent="0.25">
      <c r="A261" s="98"/>
      <c r="B261" s="98"/>
      <c r="C261" s="98"/>
      <c r="D261" s="10" t="s">
        <v>10</v>
      </c>
      <c r="E261" s="4">
        <f>F261+G261+H261+I261+J261</f>
        <v>147.39868000000001</v>
      </c>
      <c r="F261" s="4">
        <v>0</v>
      </c>
      <c r="G261" s="58">
        <v>69.820580000000007</v>
      </c>
      <c r="H261" s="58">
        <v>77.578100000000006</v>
      </c>
      <c r="I261" s="4">
        <v>0</v>
      </c>
      <c r="J261" s="4">
        <v>0</v>
      </c>
    </row>
    <row r="262" spans="1:10" ht="24.75" customHeight="1" x14ac:dyDescent="0.25">
      <c r="A262" s="98"/>
      <c r="B262" s="98"/>
      <c r="C262" s="98"/>
      <c r="D262" s="10" t="s">
        <v>2</v>
      </c>
      <c r="E262" s="4">
        <f t="shared" ref="E262:E266" si="165">F262+G262+H262+I262+J262</f>
        <v>242.67959999999999</v>
      </c>
      <c r="F262" s="4">
        <v>0</v>
      </c>
      <c r="G262" s="4">
        <v>121.3398</v>
      </c>
      <c r="H262" s="4">
        <v>121.3398</v>
      </c>
      <c r="I262" s="4">
        <v>0</v>
      </c>
      <c r="J262" s="4">
        <v>0</v>
      </c>
    </row>
    <row r="263" spans="1:10" ht="24.75" customHeight="1" x14ac:dyDescent="0.25">
      <c r="A263" s="98"/>
      <c r="B263" s="98"/>
      <c r="C263" s="98"/>
      <c r="D263" s="10" t="s">
        <v>3</v>
      </c>
      <c r="E263" s="4">
        <f t="shared" si="165"/>
        <v>88.948999999999998</v>
      </c>
      <c r="F263" s="4">
        <v>0</v>
      </c>
      <c r="G263" s="4">
        <v>44.474499999999999</v>
      </c>
      <c r="H263" s="4">
        <v>44.474499999999999</v>
      </c>
      <c r="I263" s="4">
        <f>I91+I98</f>
        <v>0</v>
      </c>
      <c r="J263" s="4">
        <f>J91+J98</f>
        <v>0</v>
      </c>
    </row>
    <row r="264" spans="1:10" ht="24.75" customHeight="1" x14ac:dyDescent="0.25">
      <c r="A264" s="98"/>
      <c r="B264" s="98"/>
      <c r="C264" s="98"/>
      <c r="D264" s="10" t="s">
        <v>44</v>
      </c>
      <c r="E264" s="4">
        <f t="shared" si="165"/>
        <v>0</v>
      </c>
      <c r="F264" s="4">
        <f>F92+F99</f>
        <v>0</v>
      </c>
      <c r="G264" s="4">
        <f>G92+G99</f>
        <v>0</v>
      </c>
      <c r="H264" s="4">
        <f>H92+H99</f>
        <v>0</v>
      </c>
      <c r="I264" s="4">
        <f>I92+I99</f>
        <v>0</v>
      </c>
      <c r="J264" s="4">
        <f>J92+J99</f>
        <v>0</v>
      </c>
    </row>
    <row r="265" spans="1:10" ht="19.5" customHeight="1" x14ac:dyDescent="0.25">
      <c r="A265" s="98"/>
      <c r="B265" s="98"/>
      <c r="C265" s="98"/>
      <c r="D265" s="10" t="s">
        <v>45</v>
      </c>
      <c r="E265" s="4">
        <f t="shared" si="165"/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</row>
    <row r="266" spans="1:10" ht="17.25" customHeight="1" x14ac:dyDescent="0.25">
      <c r="A266" s="98"/>
      <c r="B266" s="98"/>
      <c r="C266" s="98"/>
      <c r="D266" s="10" t="s">
        <v>11</v>
      </c>
      <c r="E266" s="4">
        <f t="shared" si="165"/>
        <v>0</v>
      </c>
      <c r="F266" s="4">
        <v>0</v>
      </c>
      <c r="G266" s="4">
        <v>0</v>
      </c>
      <c r="H266" s="4">
        <v>0</v>
      </c>
      <c r="I266" s="40">
        <v>0</v>
      </c>
      <c r="J266" s="40">
        <v>0</v>
      </c>
    </row>
    <row r="267" spans="1:10" ht="24.75" customHeight="1" x14ac:dyDescent="0.25">
      <c r="A267" s="76" t="s">
        <v>40</v>
      </c>
      <c r="B267" s="77"/>
      <c r="C267" s="78"/>
      <c r="D267" s="12" t="s">
        <v>1</v>
      </c>
      <c r="E267" s="3">
        <f t="shared" ref="E267" si="166">E268+E269+E270+E271+E273</f>
        <v>0</v>
      </c>
      <c r="F267" s="3">
        <f t="shared" ref="F267:I267" si="167">F268+F269+F270+F271+F273</f>
        <v>0</v>
      </c>
      <c r="G267" s="3">
        <f t="shared" si="167"/>
        <v>0</v>
      </c>
      <c r="H267" s="3">
        <f t="shared" si="167"/>
        <v>0</v>
      </c>
      <c r="I267" s="3">
        <f t="shared" si="167"/>
        <v>0</v>
      </c>
      <c r="J267" s="3">
        <f t="shared" ref="J267" si="168">J268+J269+J270+J271+J273</f>
        <v>0</v>
      </c>
    </row>
    <row r="268" spans="1:10" s="33" customFormat="1" x14ac:dyDescent="0.25">
      <c r="A268" s="79"/>
      <c r="B268" s="80"/>
      <c r="C268" s="81"/>
      <c r="D268" s="10" t="s">
        <v>10</v>
      </c>
      <c r="E268" s="4">
        <f>F268+G268+H268+I268+J268</f>
        <v>0</v>
      </c>
      <c r="F268" s="4">
        <v>0</v>
      </c>
      <c r="G268" s="4">
        <v>0</v>
      </c>
      <c r="H268" s="4">
        <v>0</v>
      </c>
      <c r="I268" s="40">
        <v>0</v>
      </c>
      <c r="J268" s="40">
        <v>0</v>
      </c>
    </row>
    <row r="269" spans="1:10" s="33" customFormat="1" ht="30" x14ac:dyDescent="0.25">
      <c r="A269" s="79"/>
      <c r="B269" s="80"/>
      <c r="C269" s="81"/>
      <c r="D269" s="10" t="s">
        <v>2</v>
      </c>
      <c r="E269" s="4">
        <f t="shared" ref="E269:E273" si="169">F269+G269+H269+I269+J269</f>
        <v>0</v>
      </c>
      <c r="F269" s="4">
        <v>0</v>
      </c>
      <c r="G269" s="4">
        <v>0</v>
      </c>
      <c r="H269" s="4">
        <v>0</v>
      </c>
      <c r="I269" s="40">
        <v>0</v>
      </c>
      <c r="J269" s="40">
        <v>0</v>
      </c>
    </row>
    <row r="270" spans="1:10" s="33" customFormat="1" x14ac:dyDescent="0.25">
      <c r="A270" s="79"/>
      <c r="B270" s="80"/>
      <c r="C270" s="81"/>
      <c r="D270" s="10" t="s">
        <v>3</v>
      </c>
      <c r="E270" s="4">
        <f t="shared" si="169"/>
        <v>0</v>
      </c>
      <c r="F270" s="4">
        <v>0</v>
      </c>
      <c r="G270" s="4">
        <v>0</v>
      </c>
      <c r="H270" s="4">
        <v>0</v>
      </c>
      <c r="I270" s="40">
        <v>0</v>
      </c>
      <c r="J270" s="40">
        <v>0</v>
      </c>
    </row>
    <row r="271" spans="1:10" s="33" customFormat="1" ht="17.25" customHeight="1" x14ac:dyDescent="0.25">
      <c r="A271" s="79"/>
      <c r="B271" s="80"/>
      <c r="C271" s="81"/>
      <c r="D271" s="10" t="s">
        <v>44</v>
      </c>
      <c r="E271" s="4">
        <f t="shared" si="169"/>
        <v>0</v>
      </c>
      <c r="F271" s="4">
        <v>0</v>
      </c>
      <c r="G271" s="4">
        <v>0</v>
      </c>
      <c r="H271" s="4">
        <v>0</v>
      </c>
      <c r="I271" s="40">
        <v>0</v>
      </c>
      <c r="J271" s="40">
        <v>0</v>
      </c>
    </row>
    <row r="272" spans="1:10" s="33" customFormat="1" ht="15" customHeight="1" x14ac:dyDescent="0.25">
      <c r="A272" s="79"/>
      <c r="B272" s="80"/>
      <c r="C272" s="81"/>
      <c r="D272" s="10" t="s">
        <v>45</v>
      </c>
      <c r="E272" s="4">
        <f t="shared" si="169"/>
        <v>0</v>
      </c>
      <c r="F272" s="4">
        <v>0</v>
      </c>
      <c r="G272" s="4">
        <v>0</v>
      </c>
      <c r="H272" s="4">
        <v>0</v>
      </c>
      <c r="I272" s="40">
        <v>0</v>
      </c>
      <c r="J272" s="40">
        <v>0</v>
      </c>
    </row>
    <row r="273" spans="1:10" s="33" customFormat="1" x14ac:dyDescent="0.25">
      <c r="A273" s="82"/>
      <c r="B273" s="83"/>
      <c r="C273" s="84"/>
      <c r="D273" s="10" t="s">
        <v>11</v>
      </c>
      <c r="E273" s="4">
        <f t="shared" si="169"/>
        <v>0</v>
      </c>
      <c r="F273" s="4">
        <v>0</v>
      </c>
      <c r="G273" s="4">
        <v>0</v>
      </c>
      <c r="H273" s="4">
        <v>0</v>
      </c>
      <c r="I273" s="40">
        <v>0</v>
      </c>
      <c r="J273" s="40">
        <v>0</v>
      </c>
    </row>
    <row r="274" spans="1:10" s="33" customFormat="1" ht="66.75" customHeight="1" x14ac:dyDescent="0.25">
      <c r="A274" s="103" t="s">
        <v>46</v>
      </c>
      <c r="B274" s="103"/>
      <c r="C274" s="103"/>
      <c r="D274" s="103"/>
      <c r="E274" s="103"/>
      <c r="F274" s="103"/>
      <c r="G274" s="103"/>
      <c r="H274" s="103"/>
      <c r="I274" s="103"/>
      <c r="J274" s="32"/>
    </row>
    <row r="275" spans="1:10" s="33" customFormat="1" ht="39" customHeight="1" x14ac:dyDescent="0.25">
      <c r="A275" s="99" t="s">
        <v>47</v>
      </c>
      <c r="B275" s="99"/>
      <c r="C275" s="99"/>
      <c r="D275" s="99"/>
      <c r="E275" s="99"/>
      <c r="F275" s="99"/>
      <c r="G275" s="99"/>
      <c r="H275" s="99"/>
      <c r="I275" s="99"/>
      <c r="J275" s="32"/>
    </row>
    <row r="276" spans="1:10" s="33" customFormat="1" ht="15" x14ac:dyDescent="0.25">
      <c r="A276" s="54"/>
      <c r="B276" s="55"/>
      <c r="C276" s="55"/>
      <c r="D276" s="55"/>
      <c r="E276" s="56"/>
    </row>
    <row r="277" spans="1:10" s="33" customFormat="1" ht="15" x14ac:dyDescent="0.25">
      <c r="A277" s="54"/>
      <c r="B277" s="55"/>
      <c r="C277" s="55"/>
      <c r="D277" s="55"/>
      <c r="E277" s="56"/>
    </row>
    <row r="278" spans="1:10" s="33" customFormat="1" ht="15" x14ac:dyDescent="0.25">
      <c r="A278" s="54"/>
      <c r="B278" s="55"/>
      <c r="C278" s="55"/>
      <c r="D278" s="55"/>
      <c r="E278" s="56"/>
    </row>
    <row r="279" spans="1:10" s="33" customFormat="1" ht="15" x14ac:dyDescent="0.25">
      <c r="A279" s="54"/>
      <c r="B279" s="55"/>
      <c r="C279" s="55"/>
      <c r="D279" s="55"/>
      <c r="E279" s="56"/>
    </row>
    <row r="280" spans="1:10" s="33" customFormat="1" ht="15" x14ac:dyDescent="0.25">
      <c r="A280" s="54"/>
      <c r="B280" s="55"/>
      <c r="C280" s="55"/>
      <c r="D280" s="55"/>
      <c r="E280" s="56"/>
    </row>
    <row r="281" spans="1:10" s="33" customFormat="1" ht="15" x14ac:dyDescent="0.25">
      <c r="A281" s="54"/>
      <c r="B281" s="55"/>
      <c r="C281" s="55"/>
      <c r="D281" s="55"/>
      <c r="E281" s="56"/>
    </row>
    <row r="282" spans="1:10" s="33" customFormat="1" ht="15" x14ac:dyDescent="0.25">
      <c r="A282" s="54"/>
      <c r="B282" s="55"/>
      <c r="C282" s="55"/>
      <c r="D282" s="55"/>
      <c r="E282" s="56"/>
    </row>
    <row r="283" spans="1:10" s="33" customFormat="1" x14ac:dyDescent="0.25">
      <c r="A283" s="54"/>
      <c r="B283" s="55"/>
      <c r="C283" s="55"/>
      <c r="D283" s="55"/>
      <c r="E283" s="56"/>
      <c r="F283" s="29"/>
      <c r="G283" s="29"/>
      <c r="H283" s="29"/>
      <c r="I283" s="11"/>
      <c r="J283" s="11"/>
    </row>
    <row r="284" spans="1:10" s="33" customFormat="1" x14ac:dyDescent="0.25">
      <c r="A284" s="54"/>
      <c r="B284" s="55"/>
      <c r="C284" s="55"/>
      <c r="D284" s="55"/>
      <c r="E284" s="56"/>
      <c r="F284" s="29"/>
      <c r="G284" s="29"/>
      <c r="H284" s="29"/>
      <c r="I284" s="11"/>
      <c r="J284" s="11"/>
    </row>
    <row r="285" spans="1:10" s="33" customFormat="1" x14ac:dyDescent="0.25">
      <c r="A285" s="54"/>
      <c r="B285" s="55"/>
      <c r="C285" s="55"/>
      <c r="D285" s="55"/>
      <c r="E285" s="56"/>
      <c r="F285" s="29"/>
      <c r="G285" s="29"/>
      <c r="H285" s="29"/>
      <c r="I285" s="11"/>
      <c r="J285" s="11"/>
    </row>
    <row r="286" spans="1:10" s="33" customFormat="1" x14ac:dyDescent="0.25">
      <c r="A286" s="54"/>
      <c r="B286" s="55"/>
      <c r="C286" s="55"/>
      <c r="D286" s="55"/>
      <c r="E286" s="56"/>
      <c r="F286" s="29"/>
      <c r="G286" s="29"/>
      <c r="H286" s="29"/>
      <c r="I286" s="11"/>
      <c r="J286" s="11"/>
    </row>
    <row r="287" spans="1:10" s="33" customFormat="1" x14ac:dyDescent="0.25">
      <c r="A287" s="54"/>
      <c r="B287" s="55"/>
      <c r="C287" s="55"/>
      <c r="D287" s="55"/>
      <c r="E287" s="56"/>
      <c r="F287" s="29"/>
      <c r="G287" s="29"/>
      <c r="H287" s="29"/>
      <c r="I287" s="11"/>
      <c r="J287" s="11"/>
    </row>
    <row r="288" spans="1:10" s="33" customFormat="1" x14ac:dyDescent="0.25">
      <c r="A288" s="54"/>
      <c r="B288" s="55"/>
      <c r="C288" s="55"/>
      <c r="D288" s="55"/>
      <c r="E288" s="56"/>
      <c r="F288" s="29"/>
      <c r="G288" s="29"/>
      <c r="H288" s="29"/>
      <c r="I288" s="11"/>
      <c r="J288" s="11"/>
    </row>
    <row r="289" spans="1:10" s="33" customFormat="1" x14ac:dyDescent="0.25">
      <c r="A289" s="54"/>
      <c r="B289" s="55"/>
      <c r="C289" s="55"/>
      <c r="D289" s="55"/>
      <c r="E289" s="56"/>
      <c r="F289" s="29"/>
      <c r="G289" s="29"/>
      <c r="H289" s="29"/>
      <c r="I289" s="11"/>
      <c r="J289" s="11"/>
    </row>
    <row r="290" spans="1:10" s="33" customFormat="1" x14ac:dyDescent="0.25">
      <c r="A290" s="54"/>
      <c r="B290" s="55"/>
      <c r="C290" s="55"/>
      <c r="D290" s="55"/>
      <c r="E290" s="56"/>
      <c r="F290" s="29"/>
      <c r="G290" s="29"/>
      <c r="H290" s="29"/>
      <c r="I290" s="11"/>
      <c r="J290" s="11"/>
    </row>
    <row r="291" spans="1:10" s="33" customFormat="1" x14ac:dyDescent="0.25">
      <c r="A291" s="54"/>
      <c r="B291" s="55"/>
      <c r="C291" s="55"/>
      <c r="D291" s="55"/>
      <c r="E291" s="56"/>
      <c r="F291" s="29"/>
      <c r="G291" s="29"/>
      <c r="H291" s="29"/>
      <c r="I291" s="11"/>
      <c r="J291" s="11"/>
    </row>
    <row r="292" spans="1:10" s="33" customFormat="1" x14ac:dyDescent="0.25">
      <c r="A292" s="54"/>
      <c r="B292" s="55"/>
      <c r="C292" s="55"/>
      <c r="D292" s="55"/>
      <c r="E292" s="56"/>
      <c r="F292" s="29"/>
      <c r="G292" s="29"/>
      <c r="H292" s="29"/>
      <c r="I292" s="11"/>
      <c r="J292" s="11"/>
    </row>
    <row r="293" spans="1:10" s="33" customFormat="1" x14ac:dyDescent="0.25">
      <c r="A293" s="54"/>
      <c r="B293" s="55"/>
      <c r="C293" s="55"/>
      <c r="D293" s="55"/>
      <c r="E293" s="56"/>
      <c r="F293" s="29"/>
      <c r="G293" s="29"/>
      <c r="H293" s="29"/>
      <c r="I293" s="11"/>
      <c r="J293" s="11"/>
    </row>
    <row r="294" spans="1:10" s="33" customFormat="1" x14ac:dyDescent="0.25">
      <c r="A294" s="54"/>
      <c r="B294" s="55"/>
      <c r="C294" s="55"/>
      <c r="D294" s="55"/>
      <c r="E294" s="56"/>
      <c r="F294" s="29"/>
      <c r="G294" s="29"/>
      <c r="H294" s="29"/>
      <c r="I294" s="11"/>
      <c r="J294" s="11"/>
    </row>
    <row r="295" spans="1:10" s="33" customFormat="1" x14ac:dyDescent="0.25">
      <c r="A295" s="54"/>
      <c r="B295" s="55"/>
      <c r="C295" s="55"/>
      <c r="D295" s="55"/>
      <c r="E295" s="56"/>
      <c r="F295" s="29"/>
      <c r="G295" s="29"/>
      <c r="H295" s="29"/>
      <c r="I295" s="11"/>
      <c r="J295" s="11"/>
    </row>
    <row r="296" spans="1:10" s="33" customFormat="1" x14ac:dyDescent="0.25">
      <c r="A296" s="54"/>
      <c r="B296" s="55"/>
      <c r="C296" s="55"/>
      <c r="D296" s="55"/>
      <c r="E296" s="56"/>
      <c r="F296" s="29"/>
      <c r="G296" s="29"/>
      <c r="H296" s="29"/>
      <c r="I296" s="11"/>
      <c r="J296" s="11"/>
    </row>
    <row r="297" spans="1:10" s="33" customFormat="1" x14ac:dyDescent="0.25">
      <c r="A297" s="54"/>
      <c r="B297" s="55"/>
      <c r="C297" s="55"/>
      <c r="D297" s="55"/>
      <c r="E297" s="56"/>
      <c r="F297" s="29"/>
      <c r="G297" s="29"/>
      <c r="H297" s="29"/>
      <c r="I297" s="11"/>
      <c r="J297" s="11"/>
    </row>
    <row r="298" spans="1:10" s="33" customFormat="1" x14ac:dyDescent="0.25">
      <c r="A298" s="54"/>
      <c r="B298" s="55"/>
      <c r="C298" s="55"/>
      <c r="D298" s="55"/>
      <c r="E298" s="56"/>
      <c r="F298" s="29"/>
      <c r="G298" s="29"/>
      <c r="H298" s="29"/>
      <c r="I298" s="11"/>
      <c r="J298" s="11"/>
    </row>
    <row r="299" spans="1:10" s="33" customFormat="1" x14ac:dyDescent="0.25">
      <c r="A299" s="54"/>
      <c r="B299" s="55"/>
      <c r="C299" s="55"/>
      <c r="D299" s="55"/>
      <c r="E299" s="56"/>
      <c r="F299" s="29"/>
      <c r="G299" s="29"/>
      <c r="H299" s="29"/>
      <c r="I299" s="11"/>
      <c r="J299" s="11"/>
    </row>
    <row r="300" spans="1:10" s="33" customFormat="1" x14ac:dyDescent="0.25">
      <c r="A300" s="54"/>
      <c r="B300" s="55"/>
      <c r="C300" s="55"/>
      <c r="D300" s="55"/>
      <c r="E300" s="56"/>
      <c r="F300" s="29"/>
      <c r="G300" s="29"/>
      <c r="H300" s="29"/>
      <c r="I300" s="11"/>
      <c r="J300" s="11"/>
    </row>
    <row r="301" spans="1:10" s="33" customFormat="1" x14ac:dyDescent="0.25">
      <c r="A301" s="54"/>
      <c r="B301" s="55"/>
      <c r="C301" s="55"/>
      <c r="D301" s="55"/>
      <c r="E301" s="56"/>
      <c r="F301" s="29"/>
      <c r="G301" s="29"/>
      <c r="H301" s="29"/>
      <c r="I301" s="11"/>
      <c r="J301" s="11"/>
    </row>
    <row r="302" spans="1:10" s="33" customFormat="1" x14ac:dyDescent="0.25">
      <c r="A302" s="54"/>
      <c r="B302" s="55"/>
      <c r="C302" s="55"/>
      <c r="D302" s="55"/>
      <c r="E302" s="56"/>
      <c r="F302" s="29"/>
      <c r="G302" s="29"/>
      <c r="H302" s="29"/>
      <c r="I302" s="11"/>
      <c r="J302" s="11"/>
    </row>
    <row r="303" spans="1:10" s="33" customFormat="1" x14ac:dyDescent="0.25">
      <c r="A303" s="54"/>
      <c r="B303" s="55"/>
      <c r="C303" s="55"/>
      <c r="D303" s="55"/>
      <c r="E303" s="56"/>
      <c r="F303" s="29"/>
      <c r="G303" s="29"/>
      <c r="H303" s="29"/>
      <c r="I303" s="11"/>
      <c r="J303" s="11"/>
    </row>
    <row r="304" spans="1:10" s="33" customFormat="1" x14ac:dyDescent="0.25">
      <c r="A304" s="54"/>
      <c r="B304" s="55"/>
      <c r="C304" s="55"/>
      <c r="D304" s="55"/>
      <c r="E304" s="56"/>
      <c r="F304" s="29"/>
      <c r="G304" s="29"/>
      <c r="H304" s="29"/>
      <c r="I304" s="11"/>
      <c r="J304" s="11"/>
    </row>
    <row r="305" spans="1:10" s="33" customFormat="1" x14ac:dyDescent="0.25">
      <c r="A305" s="54"/>
      <c r="B305" s="55"/>
      <c r="C305" s="55"/>
      <c r="D305" s="55"/>
      <c r="E305" s="56"/>
      <c r="F305" s="29"/>
      <c r="G305" s="29"/>
      <c r="H305" s="29"/>
      <c r="I305" s="11"/>
      <c r="J305" s="11"/>
    </row>
    <row r="306" spans="1:10" s="33" customFormat="1" x14ac:dyDescent="0.25">
      <c r="A306" s="54"/>
      <c r="B306" s="55"/>
      <c r="C306" s="55"/>
      <c r="D306" s="55"/>
      <c r="E306" s="56"/>
      <c r="F306" s="29"/>
      <c r="G306" s="29"/>
      <c r="H306" s="29"/>
      <c r="I306" s="11"/>
      <c r="J306" s="11"/>
    </row>
    <row r="307" spans="1:10" s="33" customFormat="1" x14ac:dyDescent="0.25">
      <c r="A307" s="54"/>
      <c r="B307" s="55"/>
      <c r="C307" s="55"/>
      <c r="D307" s="55"/>
      <c r="E307" s="56"/>
      <c r="F307" s="29"/>
      <c r="G307" s="29"/>
      <c r="H307" s="29"/>
      <c r="I307" s="11"/>
      <c r="J307" s="11"/>
    </row>
    <row r="308" spans="1:10" s="33" customFormat="1" x14ac:dyDescent="0.25">
      <c r="A308" s="54"/>
      <c r="B308" s="55"/>
      <c r="C308" s="55"/>
      <c r="D308" s="55"/>
      <c r="E308" s="56"/>
      <c r="F308" s="29"/>
      <c r="G308" s="29"/>
      <c r="H308" s="29"/>
      <c r="I308" s="11"/>
      <c r="J308" s="11"/>
    </row>
    <row r="309" spans="1:10" s="33" customFormat="1" x14ac:dyDescent="0.25">
      <c r="A309" s="54"/>
      <c r="B309" s="55"/>
      <c r="C309" s="55"/>
      <c r="D309" s="55"/>
      <c r="E309" s="56"/>
      <c r="F309" s="29"/>
      <c r="G309" s="29"/>
      <c r="H309" s="29"/>
      <c r="I309" s="11"/>
      <c r="J309" s="11"/>
    </row>
    <row r="310" spans="1:10" s="33" customFormat="1" x14ac:dyDescent="0.25">
      <c r="A310" s="54"/>
      <c r="B310" s="55"/>
      <c r="C310" s="55"/>
      <c r="D310" s="55"/>
      <c r="E310" s="56"/>
      <c r="F310" s="29"/>
      <c r="G310" s="29"/>
      <c r="H310" s="29"/>
      <c r="I310" s="11"/>
      <c r="J310" s="11"/>
    </row>
    <row r="311" spans="1:10" s="33" customFormat="1" x14ac:dyDescent="0.25">
      <c r="A311" s="54"/>
      <c r="B311" s="55"/>
      <c r="C311" s="55"/>
      <c r="D311" s="55"/>
      <c r="E311" s="56"/>
      <c r="F311" s="29"/>
      <c r="G311" s="29"/>
      <c r="H311" s="29"/>
      <c r="I311" s="11"/>
      <c r="J311" s="11"/>
    </row>
    <row r="312" spans="1:10" s="33" customFormat="1" x14ac:dyDescent="0.25">
      <c r="A312" s="54"/>
      <c r="B312" s="55"/>
      <c r="C312" s="55"/>
      <c r="D312" s="55"/>
      <c r="E312" s="56"/>
      <c r="F312" s="29"/>
      <c r="G312" s="29"/>
      <c r="H312" s="29"/>
      <c r="I312" s="11"/>
      <c r="J312" s="11"/>
    </row>
    <row r="313" spans="1:10" s="33" customFormat="1" x14ac:dyDescent="0.25">
      <c r="A313" s="54"/>
      <c r="B313" s="55"/>
      <c r="C313" s="55"/>
      <c r="D313" s="55"/>
      <c r="E313" s="56"/>
      <c r="F313" s="29"/>
      <c r="G313" s="29"/>
      <c r="H313" s="29"/>
      <c r="I313" s="11"/>
      <c r="J313" s="11"/>
    </row>
    <row r="314" spans="1:10" s="33" customFormat="1" x14ac:dyDescent="0.25">
      <c r="A314" s="54"/>
      <c r="B314" s="55"/>
      <c r="C314" s="55"/>
      <c r="D314" s="55"/>
      <c r="E314" s="56"/>
      <c r="F314" s="29"/>
      <c r="G314" s="29"/>
      <c r="H314" s="29"/>
      <c r="I314" s="11"/>
      <c r="J314" s="11"/>
    </row>
    <row r="315" spans="1:10" s="33" customFormat="1" x14ac:dyDescent="0.25">
      <c r="A315" s="54"/>
      <c r="B315" s="55"/>
      <c r="C315" s="55"/>
      <c r="D315" s="55"/>
      <c r="E315" s="56"/>
      <c r="F315" s="29"/>
      <c r="G315" s="29"/>
      <c r="H315" s="29"/>
      <c r="I315" s="11"/>
      <c r="J315" s="11"/>
    </row>
    <row r="316" spans="1:10" s="33" customFormat="1" x14ac:dyDescent="0.25">
      <c r="A316" s="54"/>
      <c r="B316" s="55"/>
      <c r="C316" s="55"/>
      <c r="D316" s="55"/>
      <c r="E316" s="56"/>
      <c r="F316" s="29"/>
      <c r="G316" s="29"/>
      <c r="H316" s="29"/>
      <c r="I316" s="11"/>
      <c r="J316" s="11"/>
    </row>
    <row r="317" spans="1:10" s="33" customFormat="1" x14ac:dyDescent="0.25">
      <c r="A317" s="54"/>
      <c r="B317" s="55"/>
      <c r="C317" s="55"/>
      <c r="D317" s="55"/>
      <c r="E317" s="56"/>
      <c r="F317" s="29"/>
      <c r="G317" s="29"/>
      <c r="H317" s="29"/>
      <c r="I317" s="11"/>
      <c r="J317" s="11"/>
    </row>
    <row r="318" spans="1:10" s="33" customFormat="1" x14ac:dyDescent="0.25">
      <c r="A318" s="54"/>
      <c r="B318" s="55"/>
      <c r="C318" s="55"/>
      <c r="D318" s="55"/>
      <c r="E318" s="56"/>
      <c r="F318" s="29"/>
      <c r="G318" s="29"/>
      <c r="H318" s="29"/>
      <c r="I318" s="11"/>
      <c r="J318" s="11"/>
    </row>
    <row r="319" spans="1:10" s="33" customFormat="1" x14ac:dyDescent="0.25">
      <c r="A319" s="54"/>
      <c r="B319" s="55"/>
      <c r="C319" s="55"/>
      <c r="D319" s="55"/>
      <c r="E319" s="56"/>
      <c r="F319" s="29"/>
      <c r="G319" s="29"/>
      <c r="H319" s="29"/>
      <c r="I319" s="11"/>
      <c r="J319" s="11"/>
    </row>
    <row r="320" spans="1:10" s="33" customFormat="1" x14ac:dyDescent="0.25">
      <c r="A320" s="54"/>
      <c r="B320" s="55"/>
      <c r="C320" s="55"/>
      <c r="D320" s="55"/>
      <c r="E320" s="56"/>
      <c r="F320" s="29"/>
      <c r="G320" s="29"/>
      <c r="H320" s="29"/>
      <c r="I320" s="11"/>
      <c r="J320" s="11"/>
    </row>
    <row r="321" spans="1:10" s="33" customFormat="1" x14ac:dyDescent="0.25">
      <c r="A321" s="54"/>
      <c r="B321" s="55"/>
      <c r="C321" s="55"/>
      <c r="D321" s="55"/>
      <c r="E321" s="56"/>
      <c r="F321" s="29"/>
      <c r="G321" s="29"/>
      <c r="H321" s="29"/>
      <c r="I321" s="11"/>
      <c r="J321" s="11"/>
    </row>
    <row r="322" spans="1:10" s="33" customFormat="1" x14ac:dyDescent="0.25">
      <c r="A322" s="54"/>
      <c r="B322" s="55"/>
      <c r="C322" s="55"/>
      <c r="D322" s="55"/>
      <c r="E322" s="56"/>
      <c r="F322" s="29"/>
      <c r="G322" s="29"/>
      <c r="H322" s="29"/>
      <c r="I322" s="11"/>
      <c r="J322" s="11"/>
    </row>
    <row r="323" spans="1:10" s="33" customFormat="1" x14ac:dyDescent="0.25">
      <c r="A323" s="54"/>
      <c r="B323" s="55"/>
      <c r="C323" s="55"/>
      <c r="D323" s="55"/>
      <c r="E323" s="56"/>
      <c r="F323" s="29"/>
      <c r="G323" s="29"/>
      <c r="H323" s="29"/>
      <c r="I323" s="11"/>
      <c r="J323" s="11"/>
    </row>
    <row r="324" spans="1:10" s="33" customFormat="1" x14ac:dyDescent="0.25">
      <c r="A324" s="54"/>
      <c r="B324" s="55"/>
      <c r="C324" s="55"/>
      <c r="D324" s="55"/>
      <c r="E324" s="56"/>
      <c r="F324" s="29"/>
      <c r="G324" s="29"/>
      <c r="H324" s="29"/>
      <c r="I324" s="11"/>
      <c r="J324" s="11"/>
    </row>
    <row r="325" spans="1:10" s="33" customFormat="1" x14ac:dyDescent="0.25">
      <c r="A325" s="54"/>
      <c r="B325" s="55"/>
      <c r="C325" s="55"/>
      <c r="D325" s="55"/>
      <c r="E325" s="56"/>
      <c r="F325" s="29"/>
      <c r="G325" s="29"/>
      <c r="H325" s="29"/>
      <c r="I325" s="11"/>
      <c r="J325" s="11"/>
    </row>
    <row r="326" spans="1:10" s="33" customFormat="1" x14ac:dyDescent="0.25">
      <c r="A326" s="54"/>
      <c r="B326" s="55"/>
      <c r="C326" s="55"/>
      <c r="D326" s="55"/>
      <c r="E326" s="56"/>
      <c r="F326" s="29"/>
      <c r="G326" s="29"/>
      <c r="H326" s="29"/>
      <c r="I326" s="11"/>
      <c r="J326" s="11"/>
    </row>
    <row r="327" spans="1:10" s="33" customFormat="1" x14ac:dyDescent="0.25">
      <c r="A327" s="54"/>
      <c r="B327" s="55"/>
      <c r="C327" s="55"/>
      <c r="D327" s="55"/>
      <c r="E327" s="56"/>
      <c r="F327" s="29"/>
      <c r="G327" s="29"/>
      <c r="H327" s="29"/>
      <c r="I327" s="11"/>
      <c r="J327" s="11"/>
    </row>
    <row r="328" spans="1:10" s="33" customFormat="1" x14ac:dyDescent="0.25">
      <c r="A328" s="54"/>
      <c r="B328" s="55"/>
      <c r="C328" s="55"/>
      <c r="D328" s="55"/>
      <c r="E328" s="56"/>
      <c r="F328" s="29"/>
      <c r="G328" s="29"/>
      <c r="H328" s="29"/>
      <c r="I328" s="11"/>
      <c r="J328" s="11"/>
    </row>
    <row r="329" spans="1:10" s="33" customFormat="1" x14ac:dyDescent="0.25">
      <c r="A329" s="54"/>
      <c r="B329" s="55"/>
      <c r="C329" s="55"/>
      <c r="D329" s="55"/>
      <c r="E329" s="56"/>
      <c r="F329" s="29"/>
      <c r="G329" s="29"/>
      <c r="H329" s="29"/>
      <c r="I329" s="11"/>
      <c r="J329" s="11"/>
    </row>
    <row r="330" spans="1:10" s="33" customFormat="1" x14ac:dyDescent="0.25">
      <c r="A330" s="54"/>
      <c r="B330" s="55"/>
      <c r="C330" s="55"/>
      <c r="D330" s="55"/>
      <c r="E330" s="56"/>
      <c r="F330" s="29"/>
      <c r="G330" s="29"/>
      <c r="H330" s="29"/>
      <c r="I330" s="11"/>
      <c r="J330" s="11"/>
    </row>
    <row r="331" spans="1:10" s="33" customFormat="1" x14ac:dyDescent="0.25">
      <c r="A331" s="54"/>
      <c r="B331" s="55"/>
      <c r="C331" s="55"/>
      <c r="D331" s="55"/>
      <c r="E331" s="56"/>
      <c r="F331" s="29"/>
      <c r="G331" s="29"/>
      <c r="H331" s="29"/>
      <c r="I331" s="11"/>
      <c r="J331" s="11"/>
    </row>
    <row r="332" spans="1:10" s="33" customFormat="1" x14ac:dyDescent="0.25">
      <c r="A332" s="54"/>
      <c r="B332" s="55"/>
      <c r="C332" s="55"/>
      <c r="D332" s="55"/>
      <c r="E332" s="56"/>
      <c r="F332" s="29"/>
      <c r="G332" s="29"/>
      <c r="H332" s="29"/>
      <c r="I332" s="11"/>
      <c r="J332" s="11"/>
    </row>
    <row r="333" spans="1:10" s="33" customFormat="1" x14ac:dyDescent="0.25">
      <c r="A333" s="54"/>
      <c r="B333" s="55"/>
      <c r="C333" s="55"/>
      <c r="D333" s="55"/>
      <c r="E333" s="56"/>
      <c r="F333" s="29"/>
      <c r="G333" s="29"/>
      <c r="H333" s="29"/>
      <c r="I333" s="11"/>
      <c r="J333" s="11"/>
    </row>
    <row r="334" spans="1:10" s="33" customFormat="1" x14ac:dyDescent="0.25">
      <c r="A334" s="54"/>
      <c r="B334" s="55"/>
      <c r="C334" s="55"/>
      <c r="D334" s="55"/>
      <c r="E334" s="56"/>
      <c r="F334" s="29"/>
      <c r="G334" s="29"/>
      <c r="H334" s="29"/>
      <c r="I334" s="11"/>
      <c r="J334" s="11"/>
    </row>
    <row r="335" spans="1:10" s="33" customFormat="1" x14ac:dyDescent="0.25">
      <c r="A335" s="54"/>
      <c r="B335" s="55"/>
      <c r="C335" s="55"/>
      <c r="D335" s="55"/>
      <c r="E335" s="56"/>
      <c r="F335" s="29"/>
      <c r="G335" s="29"/>
      <c r="H335" s="29"/>
      <c r="I335" s="11"/>
      <c r="J335" s="11"/>
    </row>
    <row r="336" spans="1:10" s="33" customFormat="1" x14ac:dyDescent="0.25">
      <c r="A336" s="54"/>
      <c r="B336" s="55"/>
      <c r="C336" s="55"/>
      <c r="D336" s="55"/>
      <c r="E336" s="56"/>
      <c r="F336" s="29"/>
      <c r="G336" s="29"/>
      <c r="H336" s="29"/>
      <c r="I336" s="11"/>
      <c r="J336" s="11"/>
    </row>
    <row r="337" spans="1:10" s="33" customFormat="1" x14ac:dyDescent="0.25">
      <c r="A337" s="54"/>
      <c r="B337" s="55"/>
      <c r="C337" s="55"/>
      <c r="D337" s="55"/>
      <c r="E337" s="56"/>
      <c r="F337" s="29"/>
      <c r="G337" s="29"/>
      <c r="H337" s="29"/>
      <c r="I337" s="11"/>
      <c r="J337" s="11"/>
    </row>
    <row r="338" spans="1:10" s="33" customFormat="1" x14ac:dyDescent="0.25">
      <c r="A338" s="54"/>
      <c r="B338" s="55"/>
      <c r="C338" s="55"/>
      <c r="D338" s="55"/>
      <c r="E338" s="56"/>
      <c r="F338" s="29"/>
      <c r="G338" s="29"/>
      <c r="H338" s="29"/>
      <c r="I338" s="11"/>
      <c r="J338" s="11"/>
    </row>
    <row r="339" spans="1:10" s="33" customFormat="1" x14ac:dyDescent="0.25">
      <c r="A339" s="54"/>
      <c r="B339" s="55"/>
      <c r="C339" s="55"/>
      <c r="D339" s="55"/>
      <c r="E339" s="56"/>
      <c r="F339" s="29"/>
      <c r="G339" s="29"/>
      <c r="H339" s="29"/>
      <c r="I339" s="11"/>
      <c r="J339" s="11"/>
    </row>
    <row r="340" spans="1:10" s="33" customFormat="1" x14ac:dyDescent="0.25">
      <c r="A340" s="54"/>
      <c r="B340" s="55"/>
      <c r="C340" s="55"/>
      <c r="D340" s="55"/>
      <c r="E340" s="56"/>
      <c r="F340" s="29"/>
      <c r="G340" s="29"/>
      <c r="H340" s="29"/>
      <c r="I340" s="11"/>
      <c r="J340" s="11"/>
    </row>
    <row r="341" spans="1:10" s="33" customFormat="1" x14ac:dyDescent="0.25">
      <c r="A341" s="54"/>
      <c r="B341" s="55"/>
      <c r="C341" s="55"/>
      <c r="D341" s="55"/>
      <c r="E341" s="56"/>
      <c r="F341" s="29"/>
      <c r="G341" s="29"/>
      <c r="H341" s="29"/>
      <c r="I341" s="11"/>
      <c r="J341" s="11"/>
    </row>
    <row r="342" spans="1:10" s="33" customFormat="1" x14ac:dyDescent="0.25">
      <c r="A342" s="54"/>
      <c r="B342" s="55"/>
      <c r="C342" s="55"/>
      <c r="D342" s="55"/>
      <c r="E342" s="56"/>
      <c r="F342" s="29"/>
      <c r="G342" s="29"/>
      <c r="H342" s="29"/>
      <c r="I342" s="11"/>
      <c r="J342" s="11"/>
    </row>
    <row r="343" spans="1:10" s="33" customFormat="1" x14ac:dyDescent="0.25">
      <c r="A343" s="54"/>
      <c r="B343" s="55"/>
      <c r="C343" s="55"/>
      <c r="D343" s="55"/>
      <c r="E343" s="56"/>
      <c r="F343" s="29"/>
      <c r="G343" s="29"/>
      <c r="H343" s="29"/>
      <c r="I343" s="11"/>
      <c r="J343" s="11"/>
    </row>
    <row r="344" spans="1:10" s="33" customFormat="1" x14ac:dyDescent="0.25">
      <c r="A344" s="54"/>
      <c r="B344" s="55"/>
      <c r="C344" s="55"/>
      <c r="D344" s="55"/>
      <c r="E344" s="56"/>
      <c r="F344" s="29"/>
      <c r="G344" s="29"/>
      <c r="H344" s="29"/>
      <c r="I344" s="11"/>
      <c r="J344" s="11"/>
    </row>
    <row r="345" spans="1:10" s="33" customFormat="1" x14ac:dyDescent="0.25">
      <c r="A345" s="54"/>
      <c r="B345" s="55"/>
      <c r="C345" s="55"/>
      <c r="D345" s="55"/>
      <c r="E345" s="56"/>
      <c r="F345" s="29"/>
      <c r="G345" s="29"/>
      <c r="H345" s="29"/>
      <c r="I345" s="11"/>
      <c r="J345" s="11"/>
    </row>
    <row r="346" spans="1:10" s="33" customFormat="1" x14ac:dyDescent="0.25">
      <c r="A346" s="54"/>
      <c r="B346" s="55"/>
      <c r="C346" s="55"/>
      <c r="D346" s="55"/>
      <c r="E346" s="56"/>
      <c r="F346" s="29"/>
      <c r="G346" s="29"/>
      <c r="H346" s="29"/>
      <c r="I346" s="11"/>
      <c r="J346" s="11"/>
    </row>
    <row r="347" spans="1:10" s="33" customFormat="1" x14ac:dyDescent="0.25">
      <c r="A347" s="54"/>
      <c r="B347" s="55"/>
      <c r="C347" s="55"/>
      <c r="D347" s="55"/>
      <c r="E347" s="56"/>
      <c r="F347" s="29"/>
      <c r="G347" s="29"/>
      <c r="H347" s="29"/>
      <c r="I347" s="11"/>
      <c r="J347" s="11"/>
    </row>
    <row r="348" spans="1:10" s="33" customFormat="1" x14ac:dyDescent="0.25">
      <c r="A348" s="54"/>
      <c r="B348" s="55"/>
      <c r="C348" s="55"/>
      <c r="D348" s="55"/>
      <c r="E348" s="56"/>
      <c r="F348" s="29"/>
      <c r="G348" s="29"/>
      <c r="H348" s="29"/>
      <c r="I348" s="11"/>
      <c r="J348" s="11"/>
    </row>
    <row r="349" spans="1:10" s="33" customFormat="1" x14ac:dyDescent="0.25">
      <c r="A349" s="54"/>
      <c r="B349" s="55"/>
      <c r="C349" s="55"/>
      <c r="D349" s="55"/>
      <c r="E349" s="56"/>
      <c r="F349" s="29"/>
      <c r="G349" s="29"/>
      <c r="H349" s="29"/>
      <c r="I349" s="11"/>
      <c r="J349" s="11"/>
    </row>
    <row r="350" spans="1:10" s="33" customFormat="1" x14ac:dyDescent="0.25">
      <c r="A350" s="54"/>
      <c r="B350" s="55"/>
      <c r="C350" s="55"/>
      <c r="D350" s="55"/>
      <c r="E350" s="56"/>
      <c r="F350" s="29"/>
      <c r="G350" s="29"/>
      <c r="H350" s="29"/>
      <c r="I350" s="11"/>
      <c r="J350" s="11"/>
    </row>
    <row r="351" spans="1:10" s="33" customFormat="1" x14ac:dyDescent="0.25">
      <c r="A351" s="54"/>
      <c r="B351" s="55"/>
      <c r="C351" s="55"/>
      <c r="D351" s="55"/>
      <c r="E351" s="56"/>
      <c r="F351" s="29"/>
      <c r="G351" s="29"/>
      <c r="H351" s="29"/>
      <c r="I351" s="11"/>
      <c r="J351" s="11"/>
    </row>
    <row r="352" spans="1:10" s="33" customFormat="1" x14ac:dyDescent="0.25">
      <c r="A352" s="54"/>
      <c r="B352" s="55"/>
      <c r="C352" s="55"/>
      <c r="D352" s="55"/>
      <c r="E352" s="56"/>
      <c r="F352" s="29"/>
      <c r="G352" s="29"/>
      <c r="H352" s="29"/>
      <c r="I352" s="11"/>
      <c r="J352" s="11"/>
    </row>
    <row r="353" spans="1:10" s="33" customFormat="1" x14ac:dyDescent="0.25">
      <c r="A353" s="54"/>
      <c r="B353" s="55"/>
      <c r="C353" s="55"/>
      <c r="D353" s="55"/>
      <c r="E353" s="56"/>
      <c r="F353" s="29"/>
      <c r="G353" s="29"/>
      <c r="H353" s="29"/>
      <c r="I353" s="11"/>
      <c r="J353" s="11"/>
    </row>
    <row r="354" spans="1:10" s="33" customFormat="1" x14ac:dyDescent="0.25">
      <c r="A354" s="54"/>
      <c r="B354" s="55"/>
      <c r="C354" s="55"/>
      <c r="D354" s="55"/>
      <c r="E354" s="56"/>
      <c r="F354" s="29"/>
      <c r="G354" s="29"/>
      <c r="H354" s="29"/>
      <c r="I354" s="11"/>
      <c r="J354" s="11"/>
    </row>
    <row r="355" spans="1:10" s="33" customFormat="1" x14ac:dyDescent="0.25">
      <c r="A355" s="54"/>
      <c r="B355" s="55"/>
      <c r="C355" s="55"/>
      <c r="D355" s="55"/>
      <c r="E355" s="56"/>
      <c r="F355" s="29"/>
      <c r="G355" s="29"/>
      <c r="H355" s="29"/>
      <c r="I355" s="11"/>
      <c r="J355" s="11"/>
    </row>
    <row r="356" spans="1:10" s="33" customFormat="1" x14ac:dyDescent="0.25">
      <c r="A356" s="54"/>
      <c r="B356" s="55"/>
      <c r="C356" s="55"/>
      <c r="D356" s="55"/>
      <c r="E356" s="56"/>
      <c r="F356" s="29"/>
      <c r="G356" s="29"/>
      <c r="H356" s="29"/>
      <c r="I356" s="11"/>
      <c r="J356" s="11"/>
    </row>
    <row r="357" spans="1:10" s="33" customFormat="1" x14ac:dyDescent="0.25">
      <c r="A357" s="54"/>
      <c r="B357" s="55"/>
      <c r="C357" s="55"/>
      <c r="D357" s="55"/>
      <c r="E357" s="56"/>
      <c r="F357" s="29"/>
      <c r="G357" s="29"/>
      <c r="H357" s="29"/>
      <c r="I357" s="11"/>
      <c r="J357" s="11"/>
    </row>
    <row r="358" spans="1:10" s="33" customFormat="1" x14ac:dyDescent="0.25">
      <c r="A358" s="54"/>
      <c r="B358" s="55"/>
      <c r="C358" s="55"/>
      <c r="D358" s="55"/>
      <c r="E358" s="56"/>
      <c r="F358" s="29"/>
      <c r="G358" s="29"/>
      <c r="H358" s="29"/>
      <c r="I358" s="11"/>
      <c r="J358" s="11"/>
    </row>
    <row r="359" spans="1:10" s="33" customFormat="1" x14ac:dyDescent="0.25">
      <c r="A359" s="54"/>
      <c r="B359" s="55"/>
      <c r="C359" s="55"/>
      <c r="D359" s="55"/>
      <c r="E359" s="56"/>
      <c r="F359" s="29"/>
      <c r="G359" s="29"/>
      <c r="H359" s="29"/>
      <c r="I359" s="11"/>
      <c r="J359" s="11"/>
    </row>
    <row r="360" spans="1:10" s="33" customFormat="1" x14ac:dyDescent="0.25">
      <c r="A360" s="54"/>
      <c r="B360" s="55"/>
      <c r="C360" s="55"/>
      <c r="D360" s="55"/>
      <c r="E360" s="56"/>
      <c r="F360" s="29"/>
      <c r="G360" s="29"/>
      <c r="H360" s="29"/>
      <c r="I360" s="11"/>
      <c r="J360" s="11"/>
    </row>
    <row r="361" spans="1:10" s="33" customFormat="1" x14ac:dyDescent="0.25">
      <c r="A361" s="54"/>
      <c r="B361" s="55"/>
      <c r="C361" s="55"/>
      <c r="D361" s="55"/>
      <c r="E361" s="56"/>
      <c r="F361" s="29"/>
      <c r="G361" s="29"/>
      <c r="H361" s="29"/>
      <c r="I361" s="11"/>
      <c r="J361" s="11"/>
    </row>
    <row r="362" spans="1:10" s="33" customFormat="1" x14ac:dyDescent="0.25">
      <c r="A362" s="54"/>
      <c r="B362" s="55"/>
      <c r="C362" s="55"/>
      <c r="D362" s="55"/>
      <c r="E362" s="56"/>
      <c r="F362" s="29"/>
      <c r="G362" s="29"/>
      <c r="H362" s="29"/>
      <c r="I362" s="11"/>
      <c r="J362" s="11"/>
    </row>
    <row r="363" spans="1:10" s="33" customFormat="1" x14ac:dyDescent="0.25">
      <c r="A363" s="54"/>
      <c r="B363" s="55"/>
      <c r="C363" s="55"/>
      <c r="D363" s="55"/>
      <c r="E363" s="56"/>
      <c r="F363" s="29"/>
      <c r="G363" s="29"/>
      <c r="H363" s="29"/>
      <c r="I363" s="11"/>
      <c r="J363" s="11"/>
    </row>
    <row r="364" spans="1:10" s="33" customFormat="1" x14ac:dyDescent="0.25">
      <c r="A364" s="54"/>
      <c r="B364" s="55"/>
      <c r="C364" s="55"/>
      <c r="D364" s="55"/>
      <c r="E364" s="56"/>
      <c r="F364" s="29"/>
      <c r="G364" s="29"/>
      <c r="H364" s="29"/>
      <c r="I364" s="11"/>
      <c r="J364" s="11"/>
    </row>
    <row r="365" spans="1:10" s="33" customFormat="1" x14ac:dyDescent="0.25">
      <c r="A365" s="54"/>
      <c r="B365" s="55"/>
      <c r="C365" s="55"/>
      <c r="D365" s="55"/>
      <c r="E365" s="56"/>
      <c r="F365" s="29"/>
      <c r="G365" s="29"/>
      <c r="H365" s="29"/>
      <c r="I365" s="11"/>
      <c r="J365" s="11"/>
    </row>
    <row r="366" spans="1:10" s="33" customFormat="1" x14ac:dyDescent="0.25">
      <c r="A366" s="54"/>
      <c r="B366" s="55"/>
      <c r="C366" s="55"/>
      <c r="D366" s="55"/>
      <c r="E366" s="56"/>
      <c r="F366" s="29"/>
      <c r="G366" s="29"/>
      <c r="H366" s="29"/>
      <c r="I366" s="11"/>
      <c r="J366" s="11"/>
    </row>
    <row r="367" spans="1:10" s="33" customFormat="1" x14ac:dyDescent="0.25">
      <c r="A367" s="54"/>
      <c r="B367" s="55"/>
      <c r="C367" s="55"/>
      <c r="D367" s="55"/>
      <c r="E367" s="56"/>
      <c r="F367" s="29"/>
      <c r="G367" s="29"/>
      <c r="H367" s="29"/>
      <c r="I367" s="11"/>
      <c r="J367" s="11"/>
    </row>
    <row r="368" spans="1:10" s="33" customFormat="1" x14ac:dyDescent="0.25">
      <c r="A368" s="54"/>
      <c r="B368" s="55"/>
      <c r="C368" s="55"/>
      <c r="D368" s="55"/>
      <c r="E368" s="56"/>
      <c r="F368" s="29"/>
      <c r="G368" s="29"/>
      <c r="H368" s="29"/>
      <c r="I368" s="11"/>
      <c r="J368" s="11"/>
    </row>
    <row r="369" spans="1:10" s="33" customFormat="1" x14ac:dyDescent="0.25">
      <c r="A369" s="54"/>
      <c r="B369" s="55"/>
      <c r="C369" s="55"/>
      <c r="D369" s="55"/>
      <c r="E369" s="56"/>
      <c r="F369" s="29"/>
      <c r="G369" s="29"/>
      <c r="H369" s="29"/>
      <c r="I369" s="11"/>
      <c r="J369" s="11"/>
    </row>
    <row r="370" spans="1:10" s="33" customFormat="1" x14ac:dyDescent="0.25">
      <c r="A370" s="54"/>
      <c r="B370" s="55"/>
      <c r="C370" s="55"/>
      <c r="D370" s="55"/>
      <c r="E370" s="56"/>
      <c r="F370" s="29"/>
      <c r="G370" s="29"/>
      <c r="H370" s="29"/>
      <c r="I370" s="11"/>
      <c r="J370" s="11"/>
    </row>
    <row r="371" spans="1:10" s="33" customFormat="1" x14ac:dyDescent="0.25">
      <c r="A371" s="54"/>
      <c r="B371" s="55"/>
      <c r="C371" s="55"/>
      <c r="D371" s="55"/>
      <c r="E371" s="56"/>
      <c r="F371" s="29"/>
      <c r="G371" s="29"/>
      <c r="H371" s="29"/>
      <c r="I371" s="11"/>
      <c r="J371" s="11"/>
    </row>
    <row r="372" spans="1:10" s="33" customFormat="1" x14ac:dyDescent="0.25">
      <c r="A372" s="54"/>
      <c r="B372" s="55"/>
      <c r="C372" s="55"/>
      <c r="D372" s="55"/>
      <c r="E372" s="56"/>
      <c r="F372" s="29"/>
      <c r="G372" s="29"/>
      <c r="H372" s="29"/>
      <c r="I372" s="11"/>
      <c r="J372" s="11"/>
    </row>
    <row r="373" spans="1:10" s="33" customFormat="1" x14ac:dyDescent="0.25">
      <c r="A373" s="54"/>
      <c r="B373" s="55"/>
      <c r="C373" s="55"/>
      <c r="D373" s="55"/>
      <c r="E373" s="56"/>
      <c r="F373" s="29"/>
      <c r="G373" s="29"/>
      <c r="H373" s="29"/>
      <c r="I373" s="11"/>
      <c r="J373" s="11"/>
    </row>
    <row r="374" spans="1:10" s="33" customFormat="1" x14ac:dyDescent="0.25">
      <c r="A374" s="54"/>
      <c r="B374" s="55"/>
      <c r="C374" s="55"/>
      <c r="D374" s="55"/>
      <c r="E374" s="56"/>
      <c r="F374" s="29"/>
      <c r="G374" s="29"/>
      <c r="H374" s="29"/>
      <c r="I374" s="11"/>
      <c r="J374" s="11"/>
    </row>
    <row r="375" spans="1:10" s="33" customFormat="1" x14ac:dyDescent="0.25">
      <c r="A375" s="54"/>
      <c r="B375" s="55"/>
      <c r="C375" s="55"/>
      <c r="D375" s="55"/>
      <c r="E375" s="56"/>
      <c r="F375" s="29"/>
      <c r="G375" s="29"/>
      <c r="H375" s="29"/>
      <c r="I375" s="11"/>
      <c r="J375" s="11"/>
    </row>
    <row r="376" spans="1:10" s="33" customFormat="1" x14ac:dyDescent="0.25">
      <c r="A376" s="54"/>
      <c r="B376" s="55"/>
      <c r="C376" s="55"/>
      <c r="D376" s="55"/>
      <c r="E376" s="56"/>
      <c r="F376" s="29"/>
      <c r="G376" s="29"/>
      <c r="H376" s="29"/>
      <c r="I376" s="11"/>
      <c r="J376" s="11"/>
    </row>
    <row r="377" spans="1:10" s="33" customFormat="1" x14ac:dyDescent="0.25">
      <c r="A377" s="54"/>
      <c r="B377" s="55"/>
      <c r="C377" s="55"/>
      <c r="D377" s="55"/>
      <c r="E377" s="56"/>
      <c r="F377" s="29"/>
      <c r="G377" s="29"/>
      <c r="H377" s="29"/>
      <c r="I377" s="11"/>
      <c r="J377" s="11"/>
    </row>
    <row r="378" spans="1:10" s="33" customFormat="1" x14ac:dyDescent="0.25">
      <c r="A378" s="54"/>
      <c r="B378" s="55"/>
      <c r="C378" s="55"/>
      <c r="D378" s="55"/>
      <c r="E378" s="56"/>
      <c r="F378" s="29"/>
      <c r="G378" s="29"/>
      <c r="H378" s="29"/>
      <c r="I378" s="11"/>
      <c r="J378" s="11"/>
    </row>
    <row r="379" spans="1:10" s="33" customFormat="1" x14ac:dyDescent="0.25">
      <c r="A379" s="54"/>
      <c r="B379" s="55"/>
      <c r="C379" s="55"/>
      <c r="D379" s="55"/>
      <c r="E379" s="56"/>
      <c r="F379" s="29"/>
      <c r="G379" s="29"/>
      <c r="H379" s="29"/>
      <c r="I379" s="11"/>
      <c r="J379" s="11"/>
    </row>
    <row r="380" spans="1:10" s="33" customFormat="1" x14ac:dyDescent="0.25">
      <c r="A380" s="54"/>
      <c r="B380" s="55"/>
      <c r="C380" s="55"/>
      <c r="D380" s="55"/>
      <c r="E380" s="56"/>
      <c r="F380" s="29"/>
      <c r="G380" s="29"/>
      <c r="H380" s="29"/>
      <c r="I380" s="11"/>
      <c r="J380" s="11"/>
    </row>
    <row r="381" spans="1:10" s="33" customFormat="1" x14ac:dyDescent="0.25">
      <c r="A381" s="54"/>
      <c r="B381" s="55"/>
      <c r="C381" s="55"/>
      <c r="D381" s="55"/>
      <c r="E381" s="56"/>
      <c r="F381" s="29"/>
      <c r="G381" s="29"/>
      <c r="H381" s="29"/>
      <c r="I381" s="11"/>
      <c r="J381" s="11"/>
    </row>
    <row r="382" spans="1:10" s="33" customFormat="1" x14ac:dyDescent="0.25">
      <c r="A382" s="54"/>
      <c r="B382" s="55"/>
      <c r="C382" s="55"/>
      <c r="D382" s="55"/>
      <c r="E382" s="56"/>
      <c r="F382" s="29"/>
      <c r="G382" s="29"/>
      <c r="H382" s="29"/>
      <c r="I382" s="11"/>
      <c r="J382" s="11"/>
    </row>
    <row r="383" spans="1:10" s="33" customFormat="1" x14ac:dyDescent="0.25">
      <c r="A383" s="54"/>
      <c r="B383" s="55"/>
      <c r="C383" s="55"/>
      <c r="D383" s="55"/>
      <c r="E383" s="56"/>
      <c r="F383" s="29"/>
      <c r="G383" s="29"/>
      <c r="H383" s="29"/>
      <c r="I383" s="11"/>
      <c r="J383" s="11"/>
    </row>
    <row r="384" spans="1:10" s="33" customFormat="1" x14ac:dyDescent="0.25">
      <c r="A384" s="54"/>
      <c r="B384" s="55"/>
      <c r="C384" s="55"/>
      <c r="D384" s="55"/>
      <c r="E384" s="56"/>
      <c r="F384" s="29"/>
      <c r="G384" s="29"/>
      <c r="H384" s="29"/>
      <c r="I384" s="11"/>
      <c r="J384" s="11"/>
    </row>
    <row r="385" spans="1:10" s="33" customFormat="1" x14ac:dyDescent="0.25">
      <c r="A385" s="54"/>
      <c r="B385" s="55"/>
      <c r="C385" s="55"/>
      <c r="D385" s="55"/>
      <c r="E385" s="56"/>
      <c r="F385" s="29"/>
      <c r="G385" s="29"/>
      <c r="H385" s="29"/>
      <c r="I385" s="11"/>
      <c r="J385" s="11"/>
    </row>
    <row r="386" spans="1:10" s="33" customFormat="1" x14ac:dyDescent="0.25">
      <c r="A386" s="54"/>
      <c r="B386" s="55"/>
      <c r="C386" s="55"/>
      <c r="D386" s="55"/>
      <c r="E386" s="56"/>
      <c r="F386" s="29"/>
      <c r="G386" s="29"/>
      <c r="H386" s="29"/>
      <c r="I386" s="11"/>
      <c r="J386" s="11"/>
    </row>
    <row r="387" spans="1:10" s="33" customFormat="1" x14ac:dyDescent="0.25">
      <c r="A387" s="54"/>
      <c r="B387" s="55"/>
      <c r="C387" s="55"/>
      <c r="D387" s="55"/>
      <c r="E387" s="56"/>
      <c r="F387" s="29"/>
      <c r="G387" s="29"/>
      <c r="H387" s="29"/>
      <c r="I387" s="11"/>
      <c r="J387" s="11"/>
    </row>
    <row r="388" spans="1:10" s="33" customFormat="1" x14ac:dyDescent="0.25">
      <c r="A388" s="54"/>
      <c r="B388" s="55"/>
      <c r="C388" s="55"/>
      <c r="D388" s="55"/>
      <c r="E388" s="56"/>
      <c r="F388" s="29"/>
      <c r="G388" s="29"/>
      <c r="H388" s="29"/>
      <c r="I388" s="11"/>
      <c r="J388" s="11"/>
    </row>
    <row r="389" spans="1:10" s="33" customFormat="1" x14ac:dyDescent="0.25">
      <c r="A389" s="54"/>
      <c r="B389" s="55"/>
      <c r="C389" s="55"/>
      <c r="D389" s="55"/>
      <c r="E389" s="56"/>
      <c r="F389" s="29"/>
      <c r="G389" s="29"/>
      <c r="H389" s="29"/>
      <c r="I389" s="11"/>
      <c r="J389" s="11"/>
    </row>
    <row r="390" spans="1:10" s="33" customFormat="1" x14ac:dyDescent="0.25">
      <c r="A390" s="54"/>
      <c r="B390" s="55"/>
      <c r="C390" s="55"/>
      <c r="D390" s="55"/>
      <c r="E390" s="56"/>
      <c r="F390" s="29"/>
      <c r="G390" s="29"/>
      <c r="H390" s="29"/>
      <c r="I390" s="11"/>
      <c r="J390" s="11"/>
    </row>
    <row r="391" spans="1:10" s="33" customFormat="1" x14ac:dyDescent="0.25">
      <c r="A391" s="54"/>
      <c r="B391" s="55"/>
      <c r="C391" s="55"/>
      <c r="D391" s="55"/>
      <c r="E391" s="56"/>
      <c r="F391" s="29"/>
      <c r="G391" s="29"/>
      <c r="H391" s="29"/>
      <c r="I391" s="11"/>
      <c r="J391" s="11"/>
    </row>
    <row r="392" spans="1:10" s="33" customFormat="1" x14ac:dyDescent="0.25">
      <c r="A392" s="54"/>
      <c r="B392" s="55"/>
      <c r="C392" s="55"/>
      <c r="D392" s="55"/>
      <c r="E392" s="56"/>
      <c r="F392" s="29"/>
      <c r="G392" s="29"/>
      <c r="H392" s="29"/>
      <c r="I392" s="11"/>
      <c r="J392" s="11"/>
    </row>
    <row r="393" spans="1:10" s="33" customFormat="1" x14ac:dyDescent="0.25">
      <c r="A393" s="54"/>
      <c r="B393" s="55"/>
      <c r="C393" s="55"/>
      <c r="D393" s="55"/>
      <c r="E393" s="56"/>
      <c r="F393" s="29"/>
      <c r="G393" s="29"/>
      <c r="H393" s="29"/>
      <c r="I393" s="11"/>
      <c r="J393" s="11"/>
    </row>
    <row r="394" spans="1:10" s="33" customFormat="1" x14ac:dyDescent="0.25">
      <c r="A394" s="54"/>
      <c r="B394" s="55"/>
      <c r="C394" s="55"/>
      <c r="D394" s="55"/>
      <c r="E394" s="56"/>
      <c r="F394" s="29"/>
      <c r="G394" s="29"/>
      <c r="H394" s="29"/>
      <c r="I394" s="11"/>
      <c r="J394" s="11"/>
    </row>
    <row r="395" spans="1:10" s="33" customFormat="1" x14ac:dyDescent="0.25">
      <c r="A395" s="54"/>
      <c r="B395" s="55"/>
      <c r="C395" s="55"/>
      <c r="D395" s="55"/>
      <c r="E395" s="56"/>
      <c r="F395" s="29"/>
      <c r="G395" s="29"/>
      <c r="H395" s="29"/>
      <c r="I395" s="11"/>
      <c r="J395" s="11"/>
    </row>
    <row r="396" spans="1:10" s="33" customFormat="1" x14ac:dyDescent="0.25">
      <c r="A396" s="54"/>
      <c r="B396" s="55"/>
      <c r="C396" s="55"/>
      <c r="D396" s="55"/>
      <c r="E396" s="56"/>
      <c r="F396" s="29"/>
      <c r="G396" s="29"/>
      <c r="H396" s="29"/>
      <c r="I396" s="11"/>
      <c r="J396" s="11"/>
    </row>
    <row r="397" spans="1:10" s="33" customFormat="1" x14ac:dyDescent="0.25">
      <c r="A397" s="54"/>
      <c r="B397" s="55"/>
      <c r="C397" s="55"/>
      <c r="D397" s="55"/>
      <c r="E397" s="56"/>
      <c r="F397" s="29"/>
      <c r="G397" s="29"/>
      <c r="H397" s="29"/>
      <c r="I397" s="11"/>
      <c r="J397" s="11"/>
    </row>
    <row r="398" spans="1:10" s="33" customFormat="1" x14ac:dyDescent="0.25">
      <c r="A398" s="54"/>
      <c r="B398" s="55"/>
      <c r="C398" s="55"/>
      <c r="D398" s="55"/>
      <c r="E398" s="56"/>
      <c r="F398" s="29"/>
      <c r="G398" s="29"/>
      <c r="H398" s="29"/>
      <c r="I398" s="11"/>
      <c r="J398" s="11"/>
    </row>
    <row r="399" spans="1:10" s="33" customFormat="1" x14ac:dyDescent="0.25">
      <c r="A399" s="54"/>
      <c r="B399" s="55"/>
      <c r="C399" s="55"/>
      <c r="D399" s="55"/>
      <c r="E399" s="56"/>
      <c r="F399" s="29"/>
      <c r="G399" s="29"/>
      <c r="H399" s="29"/>
      <c r="I399" s="11"/>
      <c r="J399" s="11"/>
    </row>
    <row r="400" spans="1:10" s="33" customFormat="1" x14ac:dyDescent="0.25">
      <c r="A400" s="54"/>
      <c r="B400" s="55"/>
      <c r="C400" s="55"/>
      <c r="D400" s="55"/>
      <c r="E400" s="56"/>
      <c r="F400" s="29"/>
      <c r="G400" s="29"/>
      <c r="H400" s="29"/>
      <c r="I400" s="11"/>
      <c r="J400" s="11"/>
    </row>
    <row r="401" spans="1:10" s="33" customFormat="1" x14ac:dyDescent="0.25">
      <c r="A401" s="54"/>
      <c r="B401" s="55"/>
      <c r="C401" s="55"/>
      <c r="D401" s="55"/>
      <c r="E401" s="56"/>
      <c r="F401" s="29"/>
      <c r="G401" s="29"/>
      <c r="H401" s="29"/>
      <c r="I401" s="11"/>
      <c r="J401" s="11"/>
    </row>
    <row r="402" spans="1:10" s="33" customFormat="1" x14ac:dyDescent="0.25">
      <c r="A402" s="54"/>
      <c r="B402" s="55"/>
      <c r="C402" s="55"/>
      <c r="D402" s="55"/>
      <c r="E402" s="56"/>
      <c r="F402" s="29"/>
      <c r="G402" s="29"/>
      <c r="H402" s="29"/>
      <c r="I402" s="11"/>
      <c r="J402" s="11"/>
    </row>
    <row r="403" spans="1:10" s="33" customFormat="1" x14ac:dyDescent="0.25">
      <c r="A403" s="54"/>
      <c r="B403" s="55"/>
      <c r="C403" s="55"/>
      <c r="D403" s="55"/>
      <c r="E403" s="56"/>
      <c r="F403" s="29"/>
      <c r="G403" s="29"/>
      <c r="H403" s="29"/>
      <c r="I403" s="11"/>
      <c r="J403" s="11"/>
    </row>
    <row r="404" spans="1:10" s="33" customFormat="1" x14ac:dyDescent="0.25">
      <c r="A404" s="54"/>
      <c r="B404" s="55"/>
      <c r="C404" s="55"/>
      <c r="D404" s="55"/>
      <c r="E404" s="56"/>
      <c r="F404" s="29"/>
      <c r="G404" s="29"/>
      <c r="H404" s="29"/>
      <c r="I404" s="11"/>
      <c r="J404" s="11"/>
    </row>
    <row r="405" spans="1:10" s="33" customFormat="1" x14ac:dyDescent="0.25">
      <c r="A405" s="54"/>
      <c r="B405" s="55"/>
      <c r="C405" s="55"/>
      <c r="D405" s="55"/>
      <c r="E405" s="56"/>
      <c r="F405" s="29"/>
      <c r="G405" s="29"/>
      <c r="H405" s="29"/>
      <c r="I405" s="11"/>
      <c r="J405" s="11"/>
    </row>
    <row r="406" spans="1:10" s="33" customFormat="1" x14ac:dyDescent="0.25">
      <c r="A406" s="54"/>
      <c r="B406" s="55"/>
      <c r="C406" s="55"/>
      <c r="D406" s="55"/>
      <c r="E406" s="56"/>
      <c r="F406" s="29"/>
      <c r="G406" s="29"/>
      <c r="H406" s="29"/>
      <c r="I406" s="11"/>
      <c r="J406" s="11"/>
    </row>
    <row r="407" spans="1:10" s="33" customFormat="1" x14ac:dyDescent="0.25">
      <c r="A407" s="54"/>
      <c r="B407" s="55"/>
      <c r="C407" s="55"/>
      <c r="D407" s="55"/>
      <c r="E407" s="56"/>
      <c r="F407" s="29"/>
      <c r="G407" s="29"/>
      <c r="H407" s="29"/>
      <c r="I407" s="11"/>
      <c r="J407" s="11"/>
    </row>
    <row r="408" spans="1:10" s="33" customFormat="1" x14ac:dyDescent="0.25">
      <c r="A408" s="54"/>
      <c r="B408" s="55"/>
      <c r="C408" s="55"/>
      <c r="D408" s="55"/>
      <c r="E408" s="56"/>
      <c r="F408" s="29"/>
      <c r="G408" s="29"/>
      <c r="H408" s="29"/>
      <c r="I408" s="11"/>
      <c r="J408" s="11"/>
    </row>
    <row r="409" spans="1:10" s="33" customFormat="1" x14ac:dyDescent="0.25">
      <c r="A409" s="54"/>
      <c r="B409" s="55"/>
      <c r="C409" s="55"/>
      <c r="D409" s="55"/>
      <c r="E409" s="56"/>
      <c r="F409" s="29"/>
      <c r="G409" s="29"/>
      <c r="H409" s="29"/>
      <c r="I409" s="11"/>
      <c r="J409" s="11"/>
    </row>
    <row r="410" spans="1:10" s="33" customFormat="1" x14ac:dyDescent="0.25">
      <c r="A410" s="54"/>
      <c r="B410" s="55"/>
      <c r="C410" s="55"/>
      <c r="D410" s="55"/>
      <c r="E410" s="56"/>
      <c r="F410" s="29"/>
      <c r="G410" s="29"/>
      <c r="H410" s="29"/>
      <c r="I410" s="11"/>
      <c r="J410" s="11"/>
    </row>
    <row r="411" spans="1:10" s="33" customFormat="1" x14ac:dyDescent="0.25">
      <c r="A411" s="54"/>
      <c r="B411" s="55"/>
      <c r="C411" s="55"/>
      <c r="D411" s="55"/>
      <c r="E411" s="56"/>
      <c r="F411" s="29"/>
      <c r="G411" s="29"/>
      <c r="H411" s="29"/>
      <c r="I411" s="11"/>
      <c r="J411" s="11"/>
    </row>
    <row r="412" spans="1:10" s="33" customFormat="1" x14ac:dyDescent="0.25">
      <c r="A412" s="54"/>
      <c r="B412" s="55"/>
      <c r="C412" s="55"/>
      <c r="D412" s="55"/>
      <c r="E412" s="56"/>
      <c r="F412" s="29"/>
      <c r="G412" s="29"/>
      <c r="H412" s="29"/>
      <c r="I412" s="11"/>
      <c r="J412" s="11"/>
    </row>
    <row r="413" spans="1:10" s="33" customFormat="1" x14ac:dyDescent="0.25">
      <c r="A413" s="54"/>
      <c r="B413" s="55"/>
      <c r="C413" s="55"/>
      <c r="D413" s="55"/>
      <c r="E413" s="56"/>
      <c r="F413" s="29"/>
      <c r="G413" s="29"/>
      <c r="H413" s="29"/>
      <c r="I413" s="11"/>
      <c r="J413" s="11"/>
    </row>
    <row r="414" spans="1:10" s="33" customFormat="1" x14ac:dyDescent="0.25">
      <c r="A414" s="54"/>
      <c r="B414" s="55"/>
      <c r="C414" s="55"/>
      <c r="D414" s="55"/>
      <c r="E414" s="56"/>
      <c r="F414" s="29"/>
      <c r="G414" s="29"/>
      <c r="H414" s="29"/>
      <c r="I414" s="11"/>
      <c r="J414" s="11"/>
    </row>
    <row r="415" spans="1:10" s="33" customFormat="1" x14ac:dyDescent="0.25">
      <c r="A415" s="54"/>
      <c r="B415" s="55"/>
      <c r="C415" s="55"/>
      <c r="D415" s="55"/>
      <c r="E415" s="56"/>
      <c r="F415" s="29"/>
      <c r="G415" s="29"/>
      <c r="H415" s="29"/>
      <c r="I415" s="11"/>
      <c r="J415" s="11"/>
    </row>
    <row r="416" spans="1:10" s="33" customFormat="1" x14ac:dyDescent="0.25">
      <c r="A416" s="54"/>
      <c r="B416" s="55"/>
      <c r="C416" s="55"/>
      <c r="D416" s="55"/>
      <c r="E416" s="56"/>
      <c r="F416" s="29"/>
      <c r="G416" s="29"/>
      <c r="H416" s="29"/>
      <c r="I416" s="11"/>
      <c r="J416" s="11"/>
    </row>
    <row r="417" spans="1:10" s="33" customFormat="1" x14ac:dyDescent="0.25">
      <c r="A417" s="54"/>
      <c r="B417" s="55"/>
      <c r="C417" s="55"/>
      <c r="D417" s="55"/>
      <c r="E417" s="56"/>
      <c r="F417" s="29"/>
      <c r="G417" s="29"/>
      <c r="H417" s="29"/>
      <c r="I417" s="11"/>
      <c r="J417" s="11"/>
    </row>
    <row r="418" spans="1:10" s="33" customFormat="1" x14ac:dyDescent="0.25">
      <c r="A418" s="54"/>
      <c r="B418" s="55"/>
      <c r="C418" s="55"/>
      <c r="D418" s="55"/>
      <c r="E418" s="56"/>
      <c r="F418" s="29"/>
      <c r="G418" s="29"/>
      <c r="H418" s="29"/>
      <c r="I418" s="11"/>
      <c r="J418" s="11"/>
    </row>
    <row r="419" spans="1:10" s="33" customFormat="1" x14ac:dyDescent="0.25">
      <c r="A419" s="54"/>
      <c r="B419" s="55"/>
      <c r="C419" s="55"/>
      <c r="D419" s="55"/>
      <c r="E419" s="56"/>
      <c r="F419" s="29"/>
      <c r="G419" s="29"/>
      <c r="H419" s="29"/>
      <c r="I419" s="11"/>
      <c r="J419" s="11"/>
    </row>
    <row r="420" spans="1:10" s="33" customFormat="1" x14ac:dyDescent="0.25">
      <c r="A420" s="54"/>
      <c r="B420" s="55"/>
      <c r="C420" s="55"/>
      <c r="D420" s="55"/>
      <c r="E420" s="56"/>
      <c r="F420" s="29"/>
      <c r="G420" s="29"/>
      <c r="H420" s="29"/>
      <c r="I420" s="11"/>
      <c r="J420" s="11"/>
    </row>
    <row r="421" spans="1:10" s="33" customFormat="1" x14ac:dyDescent="0.25">
      <c r="A421" s="54"/>
      <c r="B421" s="55"/>
      <c r="C421" s="55"/>
      <c r="D421" s="55"/>
      <c r="E421" s="56"/>
      <c r="F421" s="29"/>
      <c r="G421" s="29"/>
      <c r="H421" s="29"/>
      <c r="I421" s="11"/>
      <c r="J421" s="11"/>
    </row>
    <row r="422" spans="1:10" s="33" customFormat="1" x14ac:dyDescent="0.25">
      <c r="A422" s="54"/>
      <c r="B422" s="55"/>
      <c r="C422" s="55"/>
      <c r="D422" s="55"/>
      <c r="E422" s="56"/>
      <c r="F422" s="29"/>
      <c r="G422" s="29"/>
      <c r="H422" s="29"/>
      <c r="I422" s="11"/>
      <c r="J422" s="11"/>
    </row>
    <row r="423" spans="1:10" s="33" customFormat="1" x14ac:dyDescent="0.25">
      <c r="A423" s="54"/>
      <c r="B423" s="55"/>
      <c r="C423" s="55"/>
      <c r="D423" s="55"/>
      <c r="E423" s="56"/>
      <c r="F423" s="29"/>
      <c r="G423" s="29"/>
      <c r="H423" s="29"/>
      <c r="I423" s="11"/>
      <c r="J423" s="11"/>
    </row>
    <row r="424" spans="1:10" s="33" customFormat="1" x14ac:dyDescent="0.25">
      <c r="A424" s="54"/>
      <c r="B424" s="55"/>
      <c r="C424" s="55"/>
      <c r="D424" s="55"/>
      <c r="E424" s="56"/>
      <c r="F424" s="29"/>
      <c r="G424" s="29"/>
      <c r="H424" s="29"/>
      <c r="I424" s="11"/>
      <c r="J424" s="11"/>
    </row>
    <row r="425" spans="1:10" s="33" customFormat="1" x14ac:dyDescent="0.25">
      <c r="A425" s="54"/>
      <c r="B425" s="55"/>
      <c r="C425" s="55"/>
      <c r="D425" s="55"/>
      <c r="E425" s="56"/>
      <c r="F425" s="29"/>
      <c r="G425" s="29"/>
      <c r="H425" s="29"/>
      <c r="I425" s="11"/>
      <c r="J425" s="11"/>
    </row>
    <row r="426" spans="1:10" s="33" customFormat="1" x14ac:dyDescent="0.25">
      <c r="A426" s="54"/>
      <c r="B426" s="55"/>
      <c r="C426" s="55"/>
      <c r="D426" s="55"/>
      <c r="E426" s="56"/>
      <c r="F426" s="29"/>
      <c r="G426" s="29"/>
      <c r="H426" s="29"/>
      <c r="I426" s="11"/>
      <c r="J426" s="11"/>
    </row>
    <row r="427" spans="1:10" s="33" customFormat="1" x14ac:dyDescent="0.25">
      <c r="A427" s="54"/>
      <c r="B427" s="55"/>
      <c r="C427" s="55"/>
      <c r="D427" s="55"/>
      <c r="E427" s="56"/>
      <c r="F427" s="29"/>
      <c r="G427" s="29"/>
      <c r="H427" s="29"/>
      <c r="I427" s="11"/>
      <c r="J427" s="11"/>
    </row>
    <row r="428" spans="1:10" s="33" customFormat="1" x14ac:dyDescent="0.25">
      <c r="A428" s="54"/>
      <c r="B428" s="55"/>
      <c r="C428" s="55"/>
      <c r="D428" s="55"/>
      <c r="E428" s="56"/>
      <c r="F428" s="29"/>
      <c r="G428" s="29"/>
      <c r="H428" s="29"/>
      <c r="I428" s="11"/>
      <c r="J428" s="11"/>
    </row>
    <row r="429" spans="1:10" s="33" customFormat="1" x14ac:dyDescent="0.25">
      <c r="A429" s="54"/>
      <c r="B429" s="55"/>
      <c r="C429" s="55"/>
      <c r="D429" s="55"/>
      <c r="E429" s="56"/>
      <c r="F429" s="29"/>
      <c r="G429" s="29"/>
      <c r="H429" s="29"/>
      <c r="I429" s="11"/>
      <c r="J429" s="11"/>
    </row>
    <row r="430" spans="1:10" s="33" customFormat="1" x14ac:dyDescent="0.25">
      <c r="A430" s="54"/>
      <c r="B430" s="55"/>
      <c r="C430" s="55"/>
      <c r="D430" s="55"/>
      <c r="E430" s="56"/>
      <c r="F430" s="29"/>
      <c r="G430" s="29"/>
      <c r="H430" s="29"/>
      <c r="I430" s="11"/>
      <c r="J430" s="11"/>
    </row>
    <row r="431" spans="1:10" s="33" customFormat="1" x14ac:dyDescent="0.25">
      <c r="A431" s="54"/>
      <c r="B431" s="55"/>
      <c r="C431" s="55"/>
      <c r="D431" s="55"/>
      <c r="E431" s="56"/>
      <c r="F431" s="29"/>
      <c r="G431" s="29"/>
      <c r="H431" s="29"/>
      <c r="I431" s="11"/>
      <c r="J431" s="11"/>
    </row>
    <row r="432" spans="1:10" s="33" customFormat="1" x14ac:dyDescent="0.25">
      <c r="A432" s="54"/>
      <c r="B432" s="55"/>
      <c r="C432" s="55"/>
      <c r="D432" s="55"/>
      <c r="E432" s="56"/>
      <c r="F432" s="29"/>
      <c r="G432" s="29"/>
      <c r="H432" s="29"/>
      <c r="I432" s="11"/>
      <c r="J432" s="11"/>
    </row>
    <row r="433" spans="1:10" s="33" customFormat="1" x14ac:dyDescent="0.25">
      <c r="A433" s="54"/>
      <c r="B433" s="55"/>
      <c r="C433" s="55"/>
      <c r="D433" s="55"/>
      <c r="E433" s="56"/>
      <c r="F433" s="29"/>
      <c r="G433" s="29"/>
      <c r="H433" s="29"/>
      <c r="I433" s="11"/>
      <c r="J433" s="11"/>
    </row>
    <row r="434" spans="1:10" s="33" customFormat="1" x14ac:dyDescent="0.25">
      <c r="A434" s="54"/>
      <c r="B434" s="55"/>
      <c r="C434" s="55"/>
      <c r="D434" s="55"/>
      <c r="E434" s="56"/>
      <c r="F434" s="29"/>
      <c r="G434" s="29"/>
      <c r="H434" s="29"/>
      <c r="I434" s="11"/>
      <c r="J434" s="11"/>
    </row>
    <row r="435" spans="1:10" s="33" customFormat="1" x14ac:dyDescent="0.25">
      <c r="A435" s="54"/>
      <c r="B435" s="55"/>
      <c r="C435" s="55"/>
      <c r="D435" s="55"/>
      <c r="E435" s="56"/>
      <c r="F435" s="29"/>
      <c r="G435" s="29"/>
      <c r="H435" s="29"/>
      <c r="I435" s="11"/>
      <c r="J435" s="11"/>
    </row>
    <row r="436" spans="1:10" s="33" customFormat="1" x14ac:dyDescent="0.25">
      <c r="A436" s="54"/>
      <c r="B436" s="55"/>
      <c r="C436" s="55"/>
      <c r="D436" s="55"/>
      <c r="E436" s="56"/>
      <c r="F436" s="29"/>
      <c r="G436" s="29"/>
      <c r="H436" s="29"/>
      <c r="I436" s="11"/>
      <c r="J436" s="11"/>
    </row>
    <row r="437" spans="1:10" s="33" customFormat="1" x14ac:dyDescent="0.25">
      <c r="A437" s="54"/>
      <c r="B437" s="55"/>
      <c r="C437" s="55"/>
      <c r="D437" s="55"/>
      <c r="E437" s="56"/>
      <c r="F437" s="29"/>
      <c r="G437" s="29"/>
      <c r="H437" s="29"/>
      <c r="I437" s="11"/>
      <c r="J437" s="11"/>
    </row>
    <row r="438" spans="1:10" s="33" customFormat="1" x14ac:dyDescent="0.25">
      <c r="A438" s="54"/>
      <c r="B438" s="55"/>
      <c r="C438" s="55"/>
      <c r="D438" s="55"/>
      <c r="E438" s="56"/>
      <c r="F438" s="29"/>
      <c r="G438" s="29"/>
      <c r="H438" s="29"/>
      <c r="I438" s="11"/>
      <c r="J438" s="11"/>
    </row>
    <row r="439" spans="1:10" s="33" customFormat="1" x14ac:dyDescent="0.25">
      <c r="A439" s="54"/>
      <c r="B439" s="55"/>
      <c r="C439" s="55"/>
      <c r="D439" s="55"/>
      <c r="E439" s="56"/>
      <c r="F439" s="29"/>
      <c r="G439" s="29"/>
      <c r="H439" s="29"/>
      <c r="I439" s="11"/>
      <c r="J439" s="11"/>
    </row>
    <row r="440" spans="1:10" s="33" customFormat="1" x14ac:dyDescent="0.25">
      <c r="A440" s="54"/>
      <c r="B440" s="55"/>
      <c r="C440" s="55"/>
      <c r="D440" s="55"/>
      <c r="E440" s="56"/>
      <c r="F440" s="29"/>
      <c r="G440" s="29"/>
      <c r="H440" s="29"/>
      <c r="I440" s="11"/>
      <c r="J440" s="11"/>
    </row>
    <row r="441" spans="1:10" s="33" customFormat="1" x14ac:dyDescent="0.25">
      <c r="A441" s="54"/>
      <c r="B441" s="55"/>
      <c r="C441" s="55"/>
      <c r="D441" s="55"/>
      <c r="E441" s="56"/>
      <c r="F441" s="29"/>
      <c r="G441" s="29"/>
      <c r="H441" s="29"/>
      <c r="I441" s="11"/>
      <c r="J441" s="11"/>
    </row>
    <row r="442" spans="1:10" s="33" customFormat="1" x14ac:dyDescent="0.25">
      <c r="A442" s="54"/>
      <c r="B442" s="55"/>
      <c r="C442" s="55"/>
      <c r="D442" s="55"/>
      <c r="E442" s="56"/>
      <c r="F442" s="29"/>
      <c r="G442" s="29"/>
      <c r="H442" s="29"/>
      <c r="I442" s="11"/>
      <c r="J442" s="11"/>
    </row>
    <row r="443" spans="1:10" s="33" customFormat="1" x14ac:dyDescent="0.25">
      <c r="A443" s="54"/>
      <c r="B443" s="55"/>
      <c r="C443" s="55"/>
      <c r="D443" s="55"/>
      <c r="E443" s="56"/>
      <c r="F443" s="29"/>
      <c r="G443" s="29"/>
      <c r="H443" s="29"/>
      <c r="I443" s="11"/>
      <c r="J443" s="11"/>
    </row>
    <row r="444" spans="1:10" s="33" customFormat="1" x14ac:dyDescent="0.25">
      <c r="A444" s="54"/>
      <c r="B444" s="55"/>
      <c r="C444" s="55"/>
      <c r="D444" s="55"/>
      <c r="E444" s="56"/>
      <c r="F444" s="29"/>
      <c r="G444" s="29"/>
      <c r="H444" s="29"/>
      <c r="I444" s="11"/>
      <c r="J444" s="11"/>
    </row>
    <row r="445" spans="1:10" s="33" customFormat="1" x14ac:dyDescent="0.25">
      <c r="A445" s="54"/>
      <c r="B445" s="55"/>
      <c r="C445" s="55"/>
      <c r="D445" s="55"/>
      <c r="E445" s="56"/>
      <c r="F445" s="29"/>
      <c r="G445" s="29"/>
      <c r="H445" s="29"/>
      <c r="I445" s="11"/>
      <c r="J445" s="11"/>
    </row>
    <row r="446" spans="1:10" s="33" customFormat="1" x14ac:dyDescent="0.25">
      <c r="A446" s="54"/>
      <c r="B446" s="55"/>
      <c r="C446" s="55"/>
      <c r="D446" s="55"/>
      <c r="E446" s="56"/>
      <c r="F446" s="29"/>
      <c r="G446" s="29"/>
      <c r="H446" s="29"/>
      <c r="I446" s="11"/>
      <c r="J446" s="11"/>
    </row>
    <row r="447" spans="1:10" s="33" customFormat="1" x14ac:dyDescent="0.25">
      <c r="A447" s="54"/>
      <c r="B447" s="55"/>
      <c r="C447" s="55"/>
      <c r="D447" s="55"/>
      <c r="E447" s="56"/>
      <c r="F447" s="29"/>
      <c r="G447" s="29"/>
      <c r="H447" s="29"/>
      <c r="I447" s="11"/>
      <c r="J447" s="11"/>
    </row>
    <row r="448" spans="1:10" s="33" customFormat="1" x14ac:dyDescent="0.25">
      <c r="A448" s="54"/>
      <c r="B448" s="55"/>
      <c r="C448" s="55"/>
      <c r="D448" s="55"/>
      <c r="E448" s="56"/>
      <c r="F448" s="29"/>
      <c r="G448" s="29"/>
      <c r="H448" s="29"/>
      <c r="I448" s="11"/>
      <c r="J448" s="11"/>
    </row>
    <row r="449" spans="1:10" s="33" customFormat="1" x14ac:dyDescent="0.25">
      <c r="A449" s="54"/>
      <c r="B449" s="55"/>
      <c r="C449" s="55"/>
      <c r="D449" s="55"/>
      <c r="E449" s="56"/>
      <c r="F449" s="29"/>
      <c r="G449" s="29"/>
      <c r="H449" s="29"/>
      <c r="I449" s="11"/>
      <c r="J449" s="11"/>
    </row>
    <row r="450" spans="1:10" s="33" customFormat="1" x14ac:dyDescent="0.25">
      <c r="A450" s="54"/>
      <c r="B450" s="55"/>
      <c r="C450" s="55"/>
      <c r="D450" s="55"/>
      <c r="E450" s="56"/>
      <c r="F450" s="29"/>
      <c r="G450" s="29"/>
      <c r="H450" s="29"/>
      <c r="I450" s="11"/>
      <c r="J450" s="11"/>
    </row>
    <row r="451" spans="1:10" s="33" customFormat="1" x14ac:dyDescent="0.25">
      <c r="A451" s="54"/>
      <c r="B451" s="55"/>
      <c r="C451" s="55"/>
      <c r="D451" s="55"/>
      <c r="E451" s="56"/>
      <c r="F451" s="29"/>
      <c r="G451" s="29"/>
      <c r="H451" s="29"/>
      <c r="I451" s="11"/>
      <c r="J451" s="11"/>
    </row>
    <row r="452" spans="1:10" s="33" customFormat="1" x14ac:dyDescent="0.25">
      <c r="A452" s="54"/>
      <c r="B452" s="55"/>
      <c r="C452" s="55"/>
      <c r="D452" s="55"/>
      <c r="E452" s="56"/>
      <c r="F452" s="29"/>
      <c r="G452" s="29"/>
      <c r="H452" s="29"/>
      <c r="I452" s="11"/>
      <c r="J452" s="11"/>
    </row>
    <row r="453" spans="1:10" s="33" customFormat="1" x14ac:dyDescent="0.25">
      <c r="A453" s="54"/>
      <c r="B453" s="55"/>
      <c r="C453" s="55"/>
      <c r="D453" s="55"/>
      <c r="E453" s="56"/>
      <c r="F453" s="29"/>
      <c r="G453" s="29"/>
      <c r="H453" s="29"/>
      <c r="I453" s="11"/>
      <c r="J453" s="11"/>
    </row>
    <row r="454" spans="1:10" s="33" customFormat="1" x14ac:dyDescent="0.25">
      <c r="A454" s="54"/>
      <c r="B454" s="55"/>
      <c r="C454" s="55"/>
      <c r="D454" s="55"/>
      <c r="E454" s="56"/>
      <c r="F454" s="29"/>
      <c r="G454" s="29"/>
      <c r="H454" s="29"/>
      <c r="I454" s="11"/>
      <c r="J454" s="11"/>
    </row>
    <row r="455" spans="1:10" s="33" customFormat="1" x14ac:dyDescent="0.25">
      <c r="A455" s="54"/>
      <c r="B455" s="55"/>
      <c r="C455" s="55"/>
      <c r="D455" s="55"/>
      <c r="E455" s="56"/>
      <c r="F455" s="29"/>
      <c r="G455" s="29"/>
      <c r="H455" s="29"/>
      <c r="I455" s="11"/>
      <c r="J455" s="11"/>
    </row>
    <row r="456" spans="1:10" s="33" customFormat="1" x14ac:dyDescent="0.25">
      <c r="A456" s="54"/>
      <c r="B456" s="55"/>
      <c r="C456" s="55"/>
      <c r="D456" s="55"/>
      <c r="E456" s="56"/>
      <c r="F456" s="29"/>
      <c r="G456" s="29"/>
      <c r="H456" s="29"/>
      <c r="I456" s="11"/>
      <c r="J456" s="11"/>
    </row>
    <row r="457" spans="1:10" s="33" customFormat="1" x14ac:dyDescent="0.25">
      <c r="A457" s="54"/>
      <c r="B457" s="55"/>
      <c r="C457" s="55"/>
      <c r="D457" s="55"/>
      <c r="E457" s="56"/>
      <c r="F457" s="29"/>
      <c r="G457" s="29"/>
      <c r="H457" s="29"/>
      <c r="I457" s="11"/>
      <c r="J457" s="11"/>
    </row>
    <row r="458" spans="1:10" s="33" customFormat="1" x14ac:dyDescent="0.25">
      <c r="A458" s="54"/>
      <c r="B458" s="55"/>
      <c r="C458" s="55"/>
      <c r="D458" s="55"/>
      <c r="E458" s="56"/>
      <c r="F458" s="29"/>
      <c r="G458" s="29"/>
      <c r="H458" s="29"/>
      <c r="I458" s="11"/>
      <c r="J458" s="11"/>
    </row>
    <row r="459" spans="1:10" s="33" customFormat="1" x14ac:dyDescent="0.25">
      <c r="A459" s="54"/>
      <c r="B459" s="55"/>
      <c r="C459" s="55"/>
      <c r="D459" s="55"/>
      <c r="E459" s="56"/>
      <c r="F459" s="29"/>
      <c r="G459" s="29"/>
      <c r="H459" s="29"/>
      <c r="I459" s="11"/>
      <c r="J459" s="11"/>
    </row>
    <row r="460" spans="1:10" s="33" customFormat="1" x14ac:dyDescent="0.25">
      <c r="A460" s="54"/>
      <c r="B460" s="55"/>
      <c r="C460" s="55"/>
      <c r="D460" s="55"/>
      <c r="E460" s="56"/>
      <c r="F460" s="29"/>
      <c r="G460" s="29"/>
      <c r="H460" s="29"/>
      <c r="I460" s="11"/>
      <c r="J460" s="11"/>
    </row>
    <row r="461" spans="1:10" s="33" customFormat="1" x14ac:dyDescent="0.25">
      <c r="A461" s="54"/>
      <c r="B461" s="55"/>
      <c r="C461" s="55"/>
      <c r="D461" s="55"/>
      <c r="E461" s="56"/>
      <c r="F461" s="29"/>
      <c r="G461" s="29"/>
      <c r="H461" s="29"/>
      <c r="I461" s="11"/>
      <c r="J461" s="11"/>
    </row>
    <row r="462" spans="1:10" s="33" customFormat="1" x14ac:dyDescent="0.25">
      <c r="A462" s="54"/>
      <c r="B462" s="55"/>
      <c r="C462" s="55"/>
      <c r="D462" s="55"/>
      <c r="E462" s="56"/>
      <c r="F462" s="29"/>
      <c r="G462" s="29"/>
      <c r="H462" s="29"/>
      <c r="I462" s="11"/>
      <c r="J462" s="11"/>
    </row>
    <row r="463" spans="1:10" s="33" customFormat="1" x14ac:dyDescent="0.25">
      <c r="A463" s="54"/>
      <c r="B463" s="55"/>
      <c r="C463" s="55"/>
      <c r="D463" s="55"/>
      <c r="E463" s="56"/>
      <c r="F463" s="29"/>
      <c r="G463" s="29"/>
      <c r="H463" s="29"/>
      <c r="I463" s="11"/>
      <c r="J463" s="11"/>
    </row>
    <row r="464" spans="1:10" s="33" customFormat="1" x14ac:dyDescent="0.25">
      <c r="A464" s="54"/>
      <c r="B464" s="55"/>
      <c r="C464" s="55"/>
      <c r="D464" s="55"/>
      <c r="E464" s="56"/>
      <c r="F464" s="29"/>
      <c r="G464" s="29"/>
      <c r="H464" s="29"/>
      <c r="I464" s="11"/>
      <c r="J464" s="11"/>
    </row>
    <row r="465" spans="1:10" s="33" customFormat="1" x14ac:dyDescent="0.25">
      <c r="A465" s="54"/>
      <c r="B465" s="55"/>
      <c r="C465" s="55"/>
      <c r="D465" s="55"/>
      <c r="E465" s="56"/>
      <c r="F465" s="29"/>
      <c r="G465" s="29"/>
      <c r="H465" s="29"/>
      <c r="I465" s="11"/>
      <c r="J465" s="11"/>
    </row>
    <row r="466" spans="1:10" s="33" customFormat="1" x14ac:dyDescent="0.25">
      <c r="A466" s="54"/>
      <c r="B466" s="55"/>
      <c r="C466" s="55"/>
      <c r="D466" s="55"/>
      <c r="E466" s="56"/>
      <c r="F466" s="29"/>
      <c r="G466" s="29"/>
      <c r="H466" s="29"/>
      <c r="I466" s="11"/>
      <c r="J466" s="11"/>
    </row>
    <row r="467" spans="1:10" s="33" customFormat="1" x14ac:dyDescent="0.25">
      <c r="A467" s="54"/>
      <c r="B467" s="55"/>
      <c r="C467" s="55"/>
      <c r="D467" s="55"/>
      <c r="E467" s="56"/>
      <c r="F467" s="29"/>
      <c r="G467" s="29"/>
      <c r="H467" s="29"/>
      <c r="I467" s="11"/>
      <c r="J467" s="11"/>
    </row>
    <row r="468" spans="1:10" s="33" customFormat="1" x14ac:dyDescent="0.25">
      <c r="A468" s="54"/>
      <c r="B468" s="55"/>
      <c r="C468" s="55"/>
      <c r="D468" s="55"/>
      <c r="E468" s="56"/>
      <c r="F468" s="29"/>
      <c r="G468" s="29"/>
      <c r="H468" s="29"/>
      <c r="I468" s="11"/>
      <c r="J468" s="11"/>
    </row>
    <row r="469" spans="1:10" s="33" customFormat="1" x14ac:dyDescent="0.25">
      <c r="A469" s="54"/>
      <c r="B469" s="55"/>
      <c r="C469" s="55"/>
      <c r="D469" s="55"/>
      <c r="E469" s="56"/>
      <c r="F469" s="29"/>
      <c r="G469" s="29"/>
      <c r="H469" s="29"/>
      <c r="I469" s="11"/>
      <c r="J469" s="11"/>
    </row>
    <row r="470" spans="1:10" s="33" customFormat="1" x14ac:dyDescent="0.25">
      <c r="A470" s="54"/>
      <c r="B470" s="55"/>
      <c r="C470" s="55"/>
      <c r="D470" s="55"/>
      <c r="E470" s="56"/>
      <c r="F470" s="29"/>
      <c r="G470" s="29"/>
      <c r="H470" s="29"/>
      <c r="I470" s="11"/>
      <c r="J470" s="11"/>
    </row>
    <row r="471" spans="1:10" s="33" customFormat="1" x14ac:dyDescent="0.25">
      <c r="A471" s="54"/>
      <c r="B471" s="55"/>
      <c r="C471" s="55"/>
      <c r="D471" s="55"/>
      <c r="E471" s="56"/>
      <c r="F471" s="29"/>
      <c r="G471" s="29"/>
      <c r="H471" s="29"/>
      <c r="I471" s="11"/>
      <c r="J471" s="11"/>
    </row>
    <row r="472" spans="1:10" s="33" customFormat="1" x14ac:dyDescent="0.25">
      <c r="A472" s="54"/>
      <c r="B472" s="55"/>
      <c r="C472" s="55"/>
      <c r="D472" s="55"/>
      <c r="E472" s="56"/>
      <c r="F472" s="29"/>
      <c r="G472" s="29"/>
      <c r="H472" s="29"/>
      <c r="I472" s="11"/>
      <c r="J472" s="11"/>
    </row>
    <row r="473" spans="1:10" s="33" customFormat="1" x14ac:dyDescent="0.25">
      <c r="A473" s="54"/>
      <c r="B473" s="55"/>
      <c r="C473" s="55"/>
      <c r="D473" s="55"/>
      <c r="E473" s="56"/>
      <c r="F473" s="29"/>
      <c r="G473" s="29"/>
      <c r="H473" s="29"/>
      <c r="I473" s="11"/>
      <c r="J473" s="11"/>
    </row>
    <row r="474" spans="1:10" s="33" customFormat="1" x14ac:dyDescent="0.25">
      <c r="A474" s="54"/>
      <c r="B474" s="55"/>
      <c r="C474" s="55"/>
      <c r="D474" s="55"/>
      <c r="E474" s="56"/>
      <c r="F474" s="29"/>
      <c r="G474" s="29"/>
      <c r="H474" s="29"/>
      <c r="I474" s="11"/>
      <c r="J474" s="11"/>
    </row>
    <row r="475" spans="1:10" s="33" customFormat="1" x14ac:dyDescent="0.25">
      <c r="A475" s="54"/>
      <c r="B475" s="55"/>
      <c r="C475" s="55"/>
      <c r="D475" s="55"/>
      <c r="E475" s="56"/>
      <c r="F475" s="29"/>
      <c r="G475" s="29"/>
      <c r="H475" s="29"/>
      <c r="I475" s="11"/>
      <c r="J475" s="11"/>
    </row>
    <row r="476" spans="1:10" s="33" customFormat="1" x14ac:dyDescent="0.25">
      <c r="A476" s="54"/>
      <c r="B476" s="55"/>
      <c r="C476" s="55"/>
      <c r="D476" s="55"/>
      <c r="E476" s="56"/>
      <c r="F476" s="29"/>
      <c r="G476" s="29"/>
      <c r="H476" s="29"/>
      <c r="I476" s="11"/>
      <c r="J476" s="11"/>
    </row>
    <row r="477" spans="1:10" s="33" customFormat="1" x14ac:dyDescent="0.25">
      <c r="A477" s="54"/>
      <c r="B477" s="55"/>
      <c r="C477" s="55"/>
      <c r="D477" s="55"/>
      <c r="E477" s="56"/>
      <c r="F477" s="29"/>
      <c r="G477" s="29"/>
      <c r="H477" s="29"/>
      <c r="I477" s="11"/>
      <c r="J477" s="11"/>
    </row>
    <row r="478" spans="1:10" s="33" customFormat="1" x14ac:dyDescent="0.25">
      <c r="A478" s="54"/>
      <c r="B478" s="55"/>
      <c r="C478" s="55"/>
      <c r="D478" s="55"/>
      <c r="E478" s="56"/>
      <c r="F478" s="29"/>
      <c r="G478" s="29"/>
      <c r="H478" s="29"/>
      <c r="I478" s="11"/>
      <c r="J478" s="11"/>
    </row>
    <row r="479" spans="1:10" s="33" customFormat="1" x14ac:dyDescent="0.25">
      <c r="A479" s="54"/>
      <c r="B479" s="55"/>
      <c r="C479" s="55"/>
      <c r="D479" s="55"/>
      <c r="E479" s="56"/>
      <c r="F479" s="29"/>
      <c r="G479" s="29"/>
      <c r="H479" s="29"/>
      <c r="I479" s="11"/>
      <c r="J479" s="11"/>
    </row>
    <row r="480" spans="1:10" s="33" customFormat="1" x14ac:dyDescent="0.25">
      <c r="A480" s="54"/>
      <c r="B480" s="55"/>
      <c r="C480" s="55"/>
      <c r="D480" s="55"/>
      <c r="E480" s="56"/>
      <c r="F480" s="29"/>
      <c r="G480" s="29"/>
      <c r="H480" s="29"/>
      <c r="I480" s="11"/>
      <c r="J480" s="11"/>
    </row>
    <row r="481" spans="1:10" s="33" customFormat="1" x14ac:dyDescent="0.25">
      <c r="A481" s="54"/>
      <c r="B481" s="55"/>
      <c r="C481" s="55"/>
      <c r="D481" s="55"/>
      <c r="E481" s="56"/>
      <c r="F481" s="29"/>
      <c r="G481" s="29"/>
      <c r="H481" s="29"/>
      <c r="I481" s="11"/>
      <c r="J481" s="11"/>
    </row>
    <row r="482" spans="1:10" s="33" customFormat="1" x14ac:dyDescent="0.25">
      <c r="A482" s="54"/>
      <c r="B482" s="55"/>
      <c r="C482" s="55"/>
      <c r="D482" s="55"/>
      <c r="E482" s="56"/>
      <c r="F482" s="29"/>
      <c r="G482" s="29"/>
      <c r="H482" s="29"/>
      <c r="I482" s="11"/>
      <c r="J482" s="11"/>
    </row>
    <row r="483" spans="1:10" s="33" customFormat="1" x14ac:dyDescent="0.25">
      <c r="A483" s="54"/>
      <c r="B483" s="55"/>
      <c r="C483" s="55"/>
      <c r="D483" s="55"/>
      <c r="E483" s="56"/>
      <c r="F483" s="29"/>
      <c r="G483" s="29"/>
      <c r="H483" s="29"/>
      <c r="I483" s="11"/>
      <c r="J483" s="11"/>
    </row>
    <row r="484" spans="1:10" s="33" customFormat="1" x14ac:dyDescent="0.25">
      <c r="A484" s="54"/>
      <c r="B484" s="55"/>
      <c r="C484" s="55"/>
      <c r="D484" s="55"/>
      <c r="E484" s="56"/>
      <c r="F484" s="29"/>
      <c r="G484" s="29"/>
      <c r="H484" s="29"/>
      <c r="I484" s="11"/>
      <c r="J484" s="11"/>
    </row>
    <row r="485" spans="1:10" s="33" customFormat="1" x14ac:dyDescent="0.25">
      <c r="A485" s="54"/>
      <c r="B485" s="55"/>
      <c r="C485" s="55"/>
      <c r="D485" s="55"/>
      <c r="E485" s="56"/>
      <c r="F485" s="29"/>
      <c r="G485" s="29"/>
      <c r="H485" s="29"/>
      <c r="I485" s="11"/>
      <c r="J485" s="11"/>
    </row>
    <row r="486" spans="1:10" s="33" customFormat="1" x14ac:dyDescent="0.25">
      <c r="A486" s="54"/>
      <c r="B486" s="55"/>
      <c r="C486" s="55"/>
      <c r="D486" s="55"/>
      <c r="E486" s="56"/>
      <c r="F486" s="29"/>
      <c r="G486" s="29"/>
      <c r="H486" s="29"/>
      <c r="I486" s="11"/>
      <c r="J486" s="11"/>
    </row>
    <row r="487" spans="1:10" s="33" customFormat="1" x14ac:dyDescent="0.25">
      <c r="A487" s="54"/>
      <c r="B487" s="55"/>
      <c r="C487" s="55"/>
      <c r="D487" s="55"/>
      <c r="E487" s="56"/>
      <c r="F487" s="29"/>
      <c r="G487" s="29"/>
      <c r="H487" s="29"/>
      <c r="I487" s="11"/>
      <c r="J487" s="11"/>
    </row>
    <row r="488" spans="1:10" s="33" customFormat="1" x14ac:dyDescent="0.25">
      <c r="A488" s="54"/>
      <c r="B488" s="55"/>
      <c r="C488" s="55"/>
      <c r="D488" s="55"/>
      <c r="E488" s="56"/>
      <c r="F488" s="29"/>
      <c r="G488" s="29"/>
      <c r="H488" s="29"/>
      <c r="I488" s="11"/>
      <c r="J488" s="11"/>
    </row>
    <row r="489" spans="1:10" s="33" customFormat="1" x14ac:dyDescent="0.25">
      <c r="A489" s="54"/>
      <c r="B489" s="55"/>
      <c r="C489" s="55"/>
      <c r="D489" s="55"/>
      <c r="E489" s="56"/>
      <c r="F489" s="29"/>
      <c r="G489" s="29"/>
      <c r="H489" s="29"/>
      <c r="I489" s="11"/>
      <c r="J489" s="11"/>
    </row>
    <row r="490" spans="1:10" s="33" customFormat="1" x14ac:dyDescent="0.25">
      <c r="A490" s="54"/>
      <c r="B490" s="55"/>
      <c r="C490" s="55"/>
      <c r="D490" s="55"/>
      <c r="E490" s="56"/>
      <c r="F490" s="29"/>
      <c r="G490" s="29"/>
      <c r="H490" s="29"/>
      <c r="I490" s="11"/>
      <c r="J490" s="11"/>
    </row>
    <row r="491" spans="1:10" s="33" customFormat="1" x14ac:dyDescent="0.25">
      <c r="A491" s="54"/>
      <c r="B491" s="55"/>
      <c r="C491" s="55"/>
      <c r="D491" s="55"/>
      <c r="E491" s="56"/>
      <c r="F491" s="29"/>
      <c r="G491" s="29"/>
      <c r="H491" s="29"/>
      <c r="I491" s="11"/>
      <c r="J491" s="11"/>
    </row>
    <row r="492" spans="1:10" s="33" customFormat="1" x14ac:dyDescent="0.25">
      <c r="A492" s="54"/>
      <c r="B492" s="55"/>
      <c r="C492" s="55"/>
      <c r="D492" s="55"/>
      <c r="E492" s="56"/>
      <c r="F492" s="29"/>
      <c r="G492" s="29"/>
      <c r="H492" s="29"/>
      <c r="I492" s="11"/>
      <c r="J492" s="11"/>
    </row>
    <row r="493" spans="1:10" s="33" customFormat="1" x14ac:dyDescent="0.25">
      <c r="A493" s="54"/>
      <c r="B493" s="55"/>
      <c r="C493" s="55"/>
      <c r="D493" s="55"/>
      <c r="E493" s="56"/>
      <c r="F493" s="29"/>
      <c r="G493" s="29"/>
      <c r="H493" s="29"/>
      <c r="I493" s="11"/>
      <c r="J493" s="11"/>
    </row>
    <row r="494" spans="1:10" s="33" customFormat="1" x14ac:dyDescent="0.25">
      <c r="A494" s="54"/>
      <c r="B494" s="55"/>
      <c r="C494" s="55"/>
      <c r="D494" s="55"/>
      <c r="E494" s="56"/>
      <c r="F494" s="29"/>
      <c r="G494" s="29"/>
      <c r="H494" s="29"/>
      <c r="I494" s="11"/>
      <c r="J494" s="11"/>
    </row>
    <row r="495" spans="1:10" s="33" customFormat="1" x14ac:dyDescent="0.25">
      <c r="A495" s="54"/>
      <c r="B495" s="55"/>
      <c r="C495" s="55"/>
      <c r="D495" s="55"/>
      <c r="E495" s="56"/>
      <c r="F495" s="29"/>
      <c r="G495" s="29"/>
      <c r="H495" s="29"/>
      <c r="I495" s="11"/>
      <c r="J495" s="11"/>
    </row>
    <row r="496" spans="1:10" s="33" customFormat="1" x14ac:dyDescent="0.25">
      <c r="A496" s="54"/>
      <c r="B496" s="55"/>
      <c r="C496" s="55"/>
      <c r="D496" s="55"/>
      <c r="E496" s="56"/>
      <c r="F496" s="29"/>
      <c r="G496" s="29"/>
      <c r="H496" s="29"/>
      <c r="I496" s="11"/>
      <c r="J496" s="11"/>
    </row>
  </sheetData>
  <mergeCells count="84">
    <mergeCell ref="A51:A57"/>
    <mergeCell ref="B51:B57"/>
    <mergeCell ref="C51:C57"/>
    <mergeCell ref="C102:C108"/>
    <mergeCell ref="A87:A93"/>
    <mergeCell ref="B87:B93"/>
    <mergeCell ref="C87:C93"/>
    <mergeCell ref="A58:A64"/>
    <mergeCell ref="B58:B64"/>
    <mergeCell ref="B30:B50"/>
    <mergeCell ref="C30:C36"/>
    <mergeCell ref="A30:A50"/>
    <mergeCell ref="B131:B137"/>
    <mergeCell ref="C131:C137"/>
    <mergeCell ref="C116:C122"/>
    <mergeCell ref="A131:A137"/>
    <mergeCell ref="A116:A122"/>
    <mergeCell ref="A123:C129"/>
    <mergeCell ref="B116:B122"/>
    <mergeCell ref="B109:B115"/>
    <mergeCell ref="C109:C115"/>
    <mergeCell ref="A102:A108"/>
    <mergeCell ref="A72:J72"/>
    <mergeCell ref="A94:C100"/>
    <mergeCell ref="B102:B108"/>
    <mergeCell ref="C145:C151"/>
    <mergeCell ref="B138:B144"/>
    <mergeCell ref="A274:I274"/>
    <mergeCell ref="A152:C158"/>
    <mergeCell ref="A196:C196"/>
    <mergeCell ref="A197:C203"/>
    <mergeCell ref="A166:C166"/>
    <mergeCell ref="A182:C188"/>
    <mergeCell ref="A189:C195"/>
    <mergeCell ref="A174:C180"/>
    <mergeCell ref="A181:C181"/>
    <mergeCell ref="A167:C173"/>
    <mergeCell ref="A246:C252"/>
    <mergeCell ref="A253:C259"/>
    <mergeCell ref="A232:C238"/>
    <mergeCell ref="A275:I275"/>
    <mergeCell ref="A101:I101"/>
    <mergeCell ref="A130:I130"/>
    <mergeCell ref="C37:C43"/>
    <mergeCell ref="A109:A115"/>
    <mergeCell ref="C58:C64"/>
    <mergeCell ref="A260:C266"/>
    <mergeCell ref="A218:C224"/>
    <mergeCell ref="A225:C231"/>
    <mergeCell ref="A204:C210"/>
    <mergeCell ref="A211:C217"/>
    <mergeCell ref="A239:C245"/>
    <mergeCell ref="C138:C144"/>
    <mergeCell ref="A138:A144"/>
    <mergeCell ref="A145:A151"/>
    <mergeCell ref="B145:B151"/>
    <mergeCell ref="A2:I2"/>
    <mergeCell ref="A267:C273"/>
    <mergeCell ref="C44:C50"/>
    <mergeCell ref="A65:C71"/>
    <mergeCell ref="A73:A79"/>
    <mergeCell ref="B73:B79"/>
    <mergeCell ref="C73:C79"/>
    <mergeCell ref="A80:A86"/>
    <mergeCell ref="B80:B86"/>
    <mergeCell ref="C80:C86"/>
    <mergeCell ref="A159:C165"/>
    <mergeCell ref="A4:A6"/>
    <mergeCell ref="A16:A22"/>
    <mergeCell ref="B16:B22"/>
    <mergeCell ref="B4:B6"/>
    <mergeCell ref="C4:C6"/>
    <mergeCell ref="A23:A29"/>
    <mergeCell ref="B23:B29"/>
    <mergeCell ref="C23:C29"/>
    <mergeCell ref="D4:D6"/>
    <mergeCell ref="E5:E6"/>
    <mergeCell ref="C16:C22"/>
    <mergeCell ref="E4:J4"/>
    <mergeCell ref="F5:J5"/>
    <mergeCell ref="A8:I8"/>
    <mergeCell ref="A9:A15"/>
    <mergeCell ref="B9:B15"/>
    <mergeCell ref="C9:C15"/>
  </mergeCells>
  <phoneticPr fontId="0" type="noConversion"/>
  <pageMargins left="0.7" right="0.7" top="0.75" bottom="0.75" header="0.3" footer="0.3"/>
  <pageSetup paperSize="9" scale="41" fitToHeight="0" orientation="landscape" r:id="rId1"/>
  <rowBreaks count="6" manualBreakCount="6">
    <brk id="36" max="9" man="1"/>
    <brk id="71" max="9" man="1"/>
    <brk id="108" max="9" man="1"/>
    <brk id="144" max="9" man="1"/>
    <brk id="188" max="9" man="1"/>
    <brk id="2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Мероприятия</vt:lpstr>
      <vt:lpstr>Мероприятия!Заголовки_для_печати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Голубова Яна Александровна</cp:lastModifiedBy>
  <cp:lastPrinted>2022-09-21T04:05:41Z</cp:lastPrinted>
  <dcterms:created xsi:type="dcterms:W3CDTF">2013-07-02T09:58:10Z</dcterms:created>
  <dcterms:modified xsi:type="dcterms:W3CDTF">2022-09-26T06:24:13Z</dcterms:modified>
</cp:coreProperties>
</file>