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10" yWindow="240" windowWidth="21840" windowHeight="13575" tabRatio="562" firstSheet="1" activeTab="1"/>
  </bookViews>
  <sheets>
    <sheet name="МП 6" sheetId="10" state="hidden" r:id="rId1"/>
    <sheet name="МП " sheetId="1" r:id="rId2"/>
  </sheets>
  <definedNames>
    <definedName name="_xlnm.Print_Area" localSheetId="1">'МП '!$A$1:$M$122</definedName>
  </definedNames>
  <calcPr calcId="145621"/>
</workbook>
</file>

<file path=xl/calcChain.xml><?xml version="1.0" encoding="utf-8"?>
<calcChain xmlns="http://schemas.openxmlformats.org/spreadsheetml/2006/main">
  <c r="L121" i="1" l="1"/>
  <c r="K121" i="1"/>
  <c r="J121" i="1"/>
  <c r="I121" i="1"/>
  <c r="H121" i="1"/>
  <c r="G121" i="1"/>
  <c r="F121" i="1"/>
  <c r="F120" i="1"/>
  <c r="G120" i="1"/>
  <c r="J43" i="1" l="1"/>
  <c r="I31" i="1" l="1"/>
  <c r="L142" i="1" l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F141" i="1"/>
  <c r="H142" i="1"/>
  <c r="H141" i="1"/>
  <c r="H140" i="1"/>
  <c r="H139" i="1"/>
  <c r="G140" i="1"/>
  <c r="G139" i="1"/>
  <c r="F140" i="1"/>
  <c r="F139" i="1"/>
  <c r="L137" i="1" l="1"/>
  <c r="L136" i="1"/>
  <c r="L135" i="1"/>
  <c r="L134" i="1"/>
  <c r="K137" i="1"/>
  <c r="K136" i="1"/>
  <c r="K135" i="1"/>
  <c r="K134" i="1"/>
  <c r="J137" i="1"/>
  <c r="J136" i="1"/>
  <c r="J135" i="1"/>
  <c r="J134" i="1"/>
  <c r="I137" i="1"/>
  <c r="I136" i="1"/>
  <c r="I135" i="1"/>
  <c r="I134" i="1"/>
  <c r="H137" i="1"/>
  <c r="H136" i="1"/>
  <c r="H135" i="1"/>
  <c r="H134" i="1"/>
  <c r="F137" i="1"/>
  <c r="F136" i="1"/>
  <c r="F135" i="1"/>
  <c r="F134" i="1"/>
  <c r="G135" i="1"/>
  <c r="G134" i="1"/>
  <c r="G137" i="1"/>
  <c r="G136" i="1"/>
  <c r="L132" i="1"/>
  <c r="L131" i="1"/>
  <c r="L130" i="1"/>
  <c r="L129" i="1"/>
  <c r="K132" i="1"/>
  <c r="K131" i="1"/>
  <c r="K130" i="1"/>
  <c r="K129" i="1"/>
  <c r="J132" i="1"/>
  <c r="J131" i="1"/>
  <c r="J130" i="1"/>
  <c r="J129" i="1"/>
  <c r="I132" i="1"/>
  <c r="I131" i="1"/>
  <c r="I130" i="1"/>
  <c r="I129" i="1"/>
  <c r="H132" i="1"/>
  <c r="H131" i="1"/>
  <c r="H130" i="1"/>
  <c r="H129" i="1"/>
  <c r="G132" i="1"/>
  <c r="G131" i="1"/>
  <c r="G130" i="1"/>
  <c r="G129" i="1"/>
  <c r="F132" i="1"/>
  <c r="F131" i="1"/>
  <c r="F130" i="1"/>
  <c r="F129" i="1"/>
  <c r="L127" i="1"/>
  <c r="L126" i="1"/>
  <c r="L115" i="1" s="1"/>
  <c r="L125" i="1"/>
  <c r="L124" i="1"/>
  <c r="K127" i="1"/>
  <c r="K126" i="1"/>
  <c r="K115" i="1" s="1"/>
  <c r="K125" i="1"/>
  <c r="K124" i="1"/>
  <c r="K123" i="1"/>
  <c r="J127" i="1"/>
  <c r="J126" i="1"/>
  <c r="J115" i="1" s="1"/>
  <c r="J125" i="1"/>
  <c r="J124" i="1"/>
  <c r="I127" i="1"/>
  <c r="I126" i="1"/>
  <c r="I115" i="1" s="1"/>
  <c r="I125" i="1"/>
  <c r="I124" i="1"/>
  <c r="H124" i="1"/>
  <c r="H127" i="1"/>
  <c r="H126" i="1"/>
  <c r="H115" i="1" s="1"/>
  <c r="H125" i="1"/>
  <c r="G127" i="1"/>
  <c r="G126" i="1"/>
  <c r="G125" i="1"/>
  <c r="G114" i="1" s="1"/>
  <c r="G124" i="1"/>
  <c r="F127" i="1"/>
  <c r="F126" i="1"/>
  <c r="F115" i="1" s="1"/>
  <c r="F125" i="1"/>
  <c r="F114" i="1" s="1"/>
  <c r="F124" i="1"/>
  <c r="I123" i="1"/>
  <c r="L110" i="1" l="1"/>
  <c r="K110" i="1"/>
  <c r="J110" i="1"/>
  <c r="I110" i="1"/>
  <c r="H110" i="1"/>
  <c r="G110" i="1"/>
  <c r="L109" i="1"/>
  <c r="K109" i="1"/>
  <c r="J109" i="1"/>
  <c r="I109" i="1"/>
  <c r="H109" i="1"/>
  <c r="L108" i="1"/>
  <c r="K108" i="1"/>
  <c r="J108" i="1"/>
  <c r="I108" i="1"/>
  <c r="H108" i="1"/>
  <c r="G108" i="1"/>
  <c r="L122" i="1"/>
  <c r="L116" i="1" s="1"/>
  <c r="L120" i="1"/>
  <c r="L114" i="1" s="1"/>
  <c r="L119" i="1"/>
  <c r="L113" i="1" s="1"/>
  <c r="K122" i="1"/>
  <c r="K116" i="1" s="1"/>
  <c r="K120" i="1"/>
  <c r="K114" i="1" s="1"/>
  <c r="K119" i="1"/>
  <c r="K113" i="1" s="1"/>
  <c r="J122" i="1"/>
  <c r="J116" i="1" s="1"/>
  <c r="J120" i="1"/>
  <c r="J114" i="1" s="1"/>
  <c r="J119" i="1"/>
  <c r="J113" i="1" s="1"/>
  <c r="I122" i="1"/>
  <c r="I116" i="1" s="1"/>
  <c r="I120" i="1"/>
  <c r="I114" i="1" s="1"/>
  <c r="I119" i="1"/>
  <c r="I113" i="1" s="1"/>
  <c r="H122" i="1"/>
  <c r="H116" i="1" s="1"/>
  <c r="H120" i="1"/>
  <c r="H114" i="1" s="1"/>
  <c r="H119" i="1"/>
  <c r="H113" i="1" s="1"/>
  <c r="G122" i="1"/>
  <c r="G119" i="1"/>
  <c r="G113" i="1" s="1"/>
  <c r="F122" i="1"/>
  <c r="F119" i="1"/>
  <c r="F113" i="1" s="1"/>
  <c r="I95" i="1" l="1"/>
  <c r="I100" i="1" s="1"/>
  <c r="L95" i="1"/>
  <c r="L94" i="1"/>
  <c r="L93" i="1"/>
  <c r="L92" i="1"/>
  <c r="L97" i="1" s="1"/>
  <c r="K95" i="1"/>
  <c r="K94" i="1"/>
  <c r="K93" i="1"/>
  <c r="K92" i="1"/>
  <c r="K97" i="1" s="1"/>
  <c r="J95" i="1"/>
  <c r="J100" i="1" s="1"/>
  <c r="J94" i="1"/>
  <c r="J99" i="1" s="1"/>
  <c r="J93" i="1"/>
  <c r="J98" i="1" s="1"/>
  <c r="J92" i="1"/>
  <c r="J97" i="1" s="1"/>
  <c r="I94" i="1"/>
  <c r="I99" i="1" s="1"/>
  <c r="I93" i="1"/>
  <c r="I98" i="1" s="1"/>
  <c r="I92" i="1"/>
  <c r="I97" i="1" s="1"/>
  <c r="H95" i="1"/>
  <c r="H100" i="1" s="1"/>
  <c r="H94" i="1"/>
  <c r="H99" i="1" s="1"/>
  <c r="H93" i="1"/>
  <c r="H98" i="1" s="1"/>
  <c r="H92" i="1"/>
  <c r="H97" i="1" s="1"/>
  <c r="G95" i="1"/>
  <c r="G94" i="1"/>
  <c r="G99" i="1" s="1"/>
  <c r="G93" i="1"/>
  <c r="G92" i="1"/>
  <c r="G97" i="1" s="1"/>
  <c r="F95" i="1"/>
  <c r="F94" i="1"/>
  <c r="F93" i="1"/>
  <c r="F92" i="1"/>
  <c r="F97" i="1" s="1"/>
  <c r="F86" i="1"/>
  <c r="F91" i="1" s="1"/>
  <c r="F96" i="1" s="1"/>
  <c r="F99" i="1" l="1"/>
  <c r="L98" i="1"/>
  <c r="K98" i="1"/>
  <c r="L100" i="1"/>
  <c r="K100" i="1"/>
  <c r="G98" i="1"/>
  <c r="F98" i="1"/>
  <c r="G100" i="1"/>
  <c r="F100" i="1"/>
  <c r="L99" i="1"/>
  <c r="K99" i="1"/>
  <c r="J10" i="1" l="1"/>
  <c r="L77" i="1" l="1"/>
  <c r="K77" i="1"/>
  <c r="J77" i="1"/>
  <c r="I77" i="1"/>
  <c r="L76" i="1"/>
  <c r="K76" i="1"/>
  <c r="J76" i="1"/>
  <c r="I76" i="1"/>
  <c r="H76" i="1"/>
  <c r="G76" i="1"/>
  <c r="F76" i="1"/>
  <c r="L75" i="1"/>
  <c r="K75" i="1"/>
  <c r="J75" i="1"/>
  <c r="I75" i="1"/>
  <c r="H75" i="1"/>
  <c r="G75" i="1"/>
  <c r="F75" i="1"/>
  <c r="L74" i="1"/>
  <c r="K74" i="1"/>
  <c r="J74" i="1"/>
  <c r="I74" i="1"/>
  <c r="H74" i="1"/>
  <c r="G74" i="1"/>
  <c r="F74" i="1"/>
  <c r="G56" i="1"/>
  <c r="G141" i="1" s="1"/>
  <c r="G115" i="1" s="1"/>
  <c r="G55" i="1"/>
  <c r="G54" i="1"/>
  <c r="L56" i="1"/>
  <c r="K56" i="1"/>
  <c r="J56" i="1"/>
  <c r="I56" i="1"/>
  <c r="H56" i="1"/>
  <c r="L55" i="1"/>
  <c r="K55" i="1"/>
  <c r="J55" i="1"/>
  <c r="I55" i="1"/>
  <c r="H55" i="1"/>
  <c r="L54" i="1"/>
  <c r="K54" i="1"/>
  <c r="J54" i="1"/>
  <c r="I54" i="1"/>
  <c r="H54" i="1"/>
  <c r="L53" i="1"/>
  <c r="K53" i="1"/>
  <c r="J53" i="1"/>
  <c r="I53" i="1"/>
  <c r="H53" i="1"/>
  <c r="G53" i="1"/>
  <c r="F56" i="1"/>
  <c r="F55" i="1"/>
  <c r="F54" i="1"/>
  <c r="F53" i="1"/>
  <c r="L45" i="1"/>
  <c r="K45" i="1"/>
  <c r="J45" i="1"/>
  <c r="I45" i="1"/>
  <c r="L44" i="1"/>
  <c r="K44" i="1"/>
  <c r="J44" i="1"/>
  <c r="I44" i="1"/>
  <c r="L43" i="1"/>
  <c r="K43" i="1"/>
  <c r="I43" i="1"/>
  <c r="L42" i="1"/>
  <c r="K42" i="1"/>
  <c r="J42" i="1"/>
  <c r="I42" i="1"/>
  <c r="H43" i="1"/>
  <c r="H42" i="1"/>
  <c r="G42" i="1"/>
  <c r="L20" i="1"/>
  <c r="L133" i="1" s="1"/>
  <c r="K20" i="1"/>
  <c r="K133" i="1" s="1"/>
  <c r="J20" i="1"/>
  <c r="J133" i="1" s="1"/>
  <c r="I20" i="1"/>
  <c r="I133" i="1" s="1"/>
  <c r="H20" i="1"/>
  <c r="H133" i="1" s="1"/>
  <c r="G20" i="1"/>
  <c r="G133" i="1" s="1"/>
  <c r="F20" i="1"/>
  <c r="F133" i="1" s="1"/>
  <c r="E19" i="1"/>
  <c r="E18" i="1"/>
  <c r="E17" i="1"/>
  <c r="E16" i="1"/>
  <c r="L15" i="1"/>
  <c r="L118" i="1" s="1"/>
  <c r="K15" i="1"/>
  <c r="K118" i="1" s="1"/>
  <c r="J15" i="1"/>
  <c r="J118" i="1" s="1"/>
  <c r="I15" i="1"/>
  <c r="I118" i="1" s="1"/>
  <c r="H15" i="1"/>
  <c r="H118" i="1" s="1"/>
  <c r="G15" i="1"/>
  <c r="G118" i="1" s="1"/>
  <c r="F15" i="1"/>
  <c r="F118" i="1" s="1"/>
  <c r="E14" i="1"/>
  <c r="E13" i="1"/>
  <c r="E12" i="1"/>
  <c r="E11" i="1"/>
  <c r="L10" i="1"/>
  <c r="K10" i="1"/>
  <c r="I10" i="1"/>
  <c r="H10" i="1"/>
  <c r="K25" i="1" l="1"/>
  <c r="J25" i="1"/>
  <c r="L25" i="1"/>
  <c r="I25" i="1"/>
  <c r="H25" i="1"/>
  <c r="E122" i="1"/>
  <c r="E120" i="1"/>
  <c r="E119" i="1"/>
  <c r="E15" i="1"/>
  <c r="E10" i="1"/>
  <c r="G142" i="1" l="1"/>
  <c r="G116" i="1" s="1"/>
  <c r="F142" i="1"/>
  <c r="F116" i="1" s="1"/>
  <c r="G109" i="1"/>
  <c r="F109" i="1"/>
  <c r="F110" i="1"/>
  <c r="L111" i="1"/>
  <c r="K111" i="1"/>
  <c r="J111" i="1"/>
  <c r="I111" i="1"/>
  <c r="H111" i="1"/>
  <c r="G111" i="1"/>
  <c r="F111" i="1"/>
  <c r="H77" i="1"/>
  <c r="G77" i="1"/>
  <c r="F77" i="1"/>
  <c r="H45" i="1"/>
  <c r="H44" i="1"/>
  <c r="G45" i="1"/>
  <c r="G44" i="1"/>
  <c r="G43" i="1"/>
  <c r="F45" i="1"/>
  <c r="F44" i="1"/>
  <c r="F43" i="1"/>
  <c r="F42" i="1"/>
  <c r="L29" i="1"/>
  <c r="L82" i="1" s="1"/>
  <c r="L105" i="1" s="1"/>
  <c r="L28" i="1"/>
  <c r="L81" i="1" s="1"/>
  <c r="L104" i="1" s="1"/>
  <c r="L27" i="1"/>
  <c r="L80" i="1" s="1"/>
  <c r="L103" i="1" s="1"/>
  <c r="L26" i="1"/>
  <c r="L79" i="1" s="1"/>
  <c r="L102" i="1" s="1"/>
  <c r="K29" i="1"/>
  <c r="K82" i="1" s="1"/>
  <c r="K105" i="1" s="1"/>
  <c r="K28" i="1"/>
  <c r="K81" i="1" s="1"/>
  <c r="K104" i="1" s="1"/>
  <c r="K27" i="1"/>
  <c r="K80" i="1" s="1"/>
  <c r="K103" i="1" s="1"/>
  <c r="K26" i="1"/>
  <c r="K79" i="1" s="1"/>
  <c r="K102" i="1" s="1"/>
  <c r="J29" i="1"/>
  <c r="J82" i="1" s="1"/>
  <c r="J105" i="1" s="1"/>
  <c r="J28" i="1"/>
  <c r="J81" i="1" s="1"/>
  <c r="J104" i="1" s="1"/>
  <c r="J27" i="1"/>
  <c r="J80" i="1" s="1"/>
  <c r="J103" i="1" s="1"/>
  <c r="J26" i="1"/>
  <c r="J79" i="1" s="1"/>
  <c r="J102" i="1" s="1"/>
  <c r="I29" i="1"/>
  <c r="I82" i="1" s="1"/>
  <c r="I105" i="1" s="1"/>
  <c r="I28" i="1"/>
  <c r="I81" i="1" s="1"/>
  <c r="I104" i="1" s="1"/>
  <c r="I27" i="1"/>
  <c r="I80" i="1" s="1"/>
  <c r="I103" i="1" s="1"/>
  <c r="I26" i="1"/>
  <c r="I79" i="1" s="1"/>
  <c r="I102" i="1" s="1"/>
  <c r="H29" i="1"/>
  <c r="H28" i="1"/>
  <c r="H27" i="1"/>
  <c r="H80" i="1" s="1"/>
  <c r="H103" i="1" s="1"/>
  <c r="H26" i="1"/>
  <c r="H79" i="1" s="1"/>
  <c r="H102" i="1" s="1"/>
  <c r="G29" i="1"/>
  <c r="G28" i="1"/>
  <c r="G27" i="1"/>
  <c r="G26" i="1"/>
  <c r="G79" i="1" s="1"/>
  <c r="G102" i="1" s="1"/>
  <c r="F29" i="1"/>
  <c r="F28" i="1"/>
  <c r="F27" i="1"/>
  <c r="F80" i="1" s="1"/>
  <c r="F103" i="1" s="1"/>
  <c r="F26" i="1"/>
  <c r="F79" i="1" s="1"/>
  <c r="F102" i="1" s="1"/>
  <c r="G80" i="1" l="1"/>
  <c r="G103" i="1" s="1"/>
  <c r="G81" i="1"/>
  <c r="G104" i="1" s="1"/>
  <c r="H81" i="1"/>
  <c r="H104" i="1" s="1"/>
  <c r="F81" i="1"/>
  <c r="F104" i="1" s="1"/>
  <c r="G82" i="1"/>
  <c r="G105" i="1" s="1"/>
  <c r="F82" i="1"/>
  <c r="F105" i="1" s="1"/>
  <c r="H82" i="1"/>
  <c r="H105" i="1" s="1"/>
  <c r="E90" i="1"/>
  <c r="E95" i="1" s="1"/>
  <c r="E100" i="1" s="1"/>
  <c r="E89" i="1"/>
  <c r="E88" i="1"/>
  <c r="E93" i="1" s="1"/>
  <c r="E98" i="1" s="1"/>
  <c r="E87" i="1"/>
  <c r="L86" i="1"/>
  <c r="L91" i="1" s="1"/>
  <c r="L96" i="1" s="1"/>
  <c r="K86" i="1"/>
  <c r="K91" i="1" s="1"/>
  <c r="K96" i="1" s="1"/>
  <c r="J86" i="1"/>
  <c r="J91" i="1" s="1"/>
  <c r="J96" i="1" s="1"/>
  <c r="I86" i="1"/>
  <c r="I91" i="1" s="1"/>
  <c r="I96" i="1" s="1"/>
  <c r="H86" i="1"/>
  <c r="H91" i="1" s="1"/>
  <c r="H96" i="1" s="1"/>
  <c r="G86" i="1"/>
  <c r="G91" i="1" s="1"/>
  <c r="G96" i="1" s="1"/>
  <c r="E72" i="1"/>
  <c r="E71" i="1"/>
  <c r="E70" i="1"/>
  <c r="E69" i="1"/>
  <c r="L68" i="1"/>
  <c r="K68" i="1"/>
  <c r="J68" i="1"/>
  <c r="I68" i="1"/>
  <c r="H68" i="1"/>
  <c r="G68" i="1"/>
  <c r="F68" i="1"/>
  <c r="E67" i="1"/>
  <c r="E66" i="1"/>
  <c r="E65" i="1"/>
  <c r="E64" i="1"/>
  <c r="L63" i="1"/>
  <c r="K63" i="1"/>
  <c r="J63" i="1"/>
  <c r="I63" i="1"/>
  <c r="H63" i="1"/>
  <c r="G63" i="1"/>
  <c r="F63" i="1"/>
  <c r="E62" i="1"/>
  <c r="E61" i="1"/>
  <c r="E60" i="1"/>
  <c r="E59" i="1"/>
  <c r="L58" i="1"/>
  <c r="K58" i="1"/>
  <c r="J58" i="1"/>
  <c r="I58" i="1"/>
  <c r="H58" i="1"/>
  <c r="G58" i="1"/>
  <c r="F58" i="1"/>
  <c r="E51" i="1"/>
  <c r="E50" i="1"/>
  <c r="E49" i="1"/>
  <c r="E48" i="1"/>
  <c r="L47" i="1"/>
  <c r="K47" i="1"/>
  <c r="J47" i="1"/>
  <c r="I47" i="1"/>
  <c r="H47" i="1"/>
  <c r="G47" i="1"/>
  <c r="F47" i="1"/>
  <c r="F52" i="1" s="1"/>
  <c r="E40" i="1"/>
  <c r="E132" i="1" s="1"/>
  <c r="E39" i="1"/>
  <c r="E131" i="1" s="1"/>
  <c r="E38" i="1"/>
  <c r="E130" i="1" s="1"/>
  <c r="E37" i="1"/>
  <c r="L36" i="1"/>
  <c r="L128" i="1" s="1"/>
  <c r="K36" i="1"/>
  <c r="K128" i="1" s="1"/>
  <c r="J36" i="1"/>
  <c r="J128" i="1" s="1"/>
  <c r="I36" i="1"/>
  <c r="H36" i="1"/>
  <c r="H128" i="1" s="1"/>
  <c r="G36" i="1"/>
  <c r="G128" i="1" s="1"/>
  <c r="F36" i="1"/>
  <c r="F128" i="1" s="1"/>
  <c r="E35" i="1"/>
  <c r="E34" i="1"/>
  <c r="E33" i="1"/>
  <c r="E32" i="1"/>
  <c r="L31" i="1"/>
  <c r="K31" i="1"/>
  <c r="J31" i="1"/>
  <c r="H31" i="1"/>
  <c r="G31" i="1"/>
  <c r="F31" i="1"/>
  <c r="E24" i="1"/>
  <c r="E23" i="1"/>
  <c r="E22" i="1"/>
  <c r="E21" i="1"/>
  <c r="G10" i="1"/>
  <c r="G25" i="1" s="1"/>
  <c r="F10" i="1"/>
  <c r="E94" i="1" l="1"/>
  <c r="E99" i="1" s="1"/>
  <c r="E121" i="1"/>
  <c r="E118" i="1"/>
  <c r="E68" i="1"/>
  <c r="K41" i="1"/>
  <c r="E63" i="1"/>
  <c r="F107" i="1"/>
  <c r="F25" i="1"/>
  <c r="E134" i="1"/>
  <c r="E26" i="1"/>
  <c r="E20" i="1"/>
  <c r="E136" i="1"/>
  <c r="E28" i="1"/>
  <c r="G123" i="1"/>
  <c r="G41" i="1"/>
  <c r="J123" i="1"/>
  <c r="J41" i="1"/>
  <c r="L123" i="1"/>
  <c r="L41" i="1"/>
  <c r="E127" i="1"/>
  <c r="E45" i="1"/>
  <c r="I128" i="1"/>
  <c r="I41" i="1"/>
  <c r="E36" i="1"/>
  <c r="E128" i="1" s="1"/>
  <c r="E129" i="1"/>
  <c r="H52" i="1"/>
  <c r="H107" i="1"/>
  <c r="J107" i="1"/>
  <c r="J52" i="1"/>
  <c r="L52" i="1"/>
  <c r="L107" i="1"/>
  <c r="G138" i="1"/>
  <c r="G73" i="1"/>
  <c r="I138" i="1"/>
  <c r="I73" i="1"/>
  <c r="K138" i="1"/>
  <c r="K112" i="1" s="1"/>
  <c r="K73" i="1"/>
  <c r="E139" i="1"/>
  <c r="E74" i="1"/>
  <c r="E58" i="1"/>
  <c r="E76" i="1"/>
  <c r="E141" i="1"/>
  <c r="E92" i="1"/>
  <c r="E97" i="1" s="1"/>
  <c r="E86" i="1"/>
  <c r="E91" i="1" s="1"/>
  <c r="E96" i="1" s="1"/>
  <c r="E27" i="1"/>
  <c r="E135" i="1"/>
  <c r="E29" i="1"/>
  <c r="E137" i="1"/>
  <c r="F123" i="1"/>
  <c r="F41" i="1"/>
  <c r="H123" i="1"/>
  <c r="H112" i="1" s="1"/>
  <c r="H41" i="1"/>
  <c r="E124" i="1"/>
  <c r="E42" i="1"/>
  <c r="E44" i="1"/>
  <c r="E126" i="1"/>
  <c r="I52" i="1"/>
  <c r="I107" i="1"/>
  <c r="K52" i="1"/>
  <c r="K107" i="1"/>
  <c r="F108" i="1"/>
  <c r="E53" i="1"/>
  <c r="E108" i="1"/>
  <c r="E110" i="1"/>
  <c r="E55" i="1"/>
  <c r="F138" i="1"/>
  <c r="F73" i="1"/>
  <c r="H138" i="1"/>
  <c r="H73" i="1"/>
  <c r="J138" i="1"/>
  <c r="J73" i="1"/>
  <c r="L138" i="1"/>
  <c r="L73" i="1"/>
  <c r="E140" i="1"/>
  <c r="E75" i="1"/>
  <c r="E142" i="1"/>
  <c r="E77" i="1"/>
  <c r="E111" i="1"/>
  <c r="E56" i="1"/>
  <c r="E109" i="1"/>
  <c r="E47" i="1"/>
  <c r="E54" i="1"/>
  <c r="G107" i="1"/>
  <c r="G52" i="1"/>
  <c r="E125" i="1"/>
  <c r="E43" i="1"/>
  <c r="E31" i="1"/>
  <c r="I112" i="1" l="1"/>
  <c r="L112" i="1"/>
  <c r="G112" i="1"/>
  <c r="E115" i="1"/>
  <c r="E113" i="1"/>
  <c r="F112" i="1"/>
  <c r="E114" i="1"/>
  <c r="E116" i="1"/>
  <c r="J112" i="1"/>
  <c r="E82" i="1"/>
  <c r="E105" i="1" s="1"/>
  <c r="K78" i="1"/>
  <c r="K101" i="1" s="1"/>
  <c r="E80" i="1"/>
  <c r="E103" i="1" s="1"/>
  <c r="G78" i="1"/>
  <c r="G101" i="1" s="1"/>
  <c r="H78" i="1"/>
  <c r="H101" i="1" s="1"/>
  <c r="E138" i="1"/>
  <c r="E73" i="1"/>
  <c r="E79" i="1"/>
  <c r="E102" i="1" s="1"/>
  <c r="F78" i="1"/>
  <c r="F101" i="1" s="1"/>
  <c r="I78" i="1"/>
  <c r="I101" i="1" s="1"/>
  <c r="L78" i="1"/>
  <c r="L101" i="1" s="1"/>
  <c r="J78" i="1"/>
  <c r="J101" i="1" s="1"/>
  <c r="E81" i="1"/>
  <c r="E104" i="1" s="1"/>
  <c r="E133" i="1"/>
  <c r="E25" i="1"/>
  <c r="E52" i="1"/>
  <c r="E107" i="1"/>
  <c r="E123" i="1"/>
  <c r="E112" i="1" s="1"/>
  <c r="E41" i="1"/>
  <c r="E78" i="1" l="1"/>
  <c r="E101" i="1" s="1"/>
</calcChain>
</file>

<file path=xl/sharedStrings.xml><?xml version="1.0" encoding="utf-8"?>
<sst xmlns="http://schemas.openxmlformats.org/spreadsheetml/2006/main" count="233" uniqueCount="105">
  <si>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</si>
  <si>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</si>
  <si>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</si>
  <si>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</si>
  <si>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</si>
  <si>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</si>
  <si>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</si>
  <si>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</si>
  <si>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</si>
  <si>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</si>
  <si>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</si>
  <si>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</si>
  <si>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</si>
  <si>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</si>
  <si>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</si>
  <si>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</si>
  <si>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</si>
  <si>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</si>
  <si>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</si>
  <si>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</si>
  <si>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</si>
  <si>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</si>
  <si>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</si>
  <si>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</si>
  <si>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</si>
  <si>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</si>
  <si>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</si>
  <si>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</si>
  <si>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</si>
  <si>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</si>
  <si>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</si>
  <si>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</si>
  <si>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</si>
  <si>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</si>
  <si>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</si>
  <si>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</si>
  <si>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таблица 2</t>
  </si>
  <si>
    <t>мероприятия муниципальной программы</t>
  </si>
  <si>
    <t>источник финансирования</t>
  </si>
  <si>
    <t>финансовые затраты на реализацию (тыс.руб.)</t>
  </si>
  <si>
    <t>всего</t>
  </si>
  <si>
    <t>в том числе</t>
  </si>
  <si>
    <t>ответственный исполнитель/соисполнитель</t>
  </si>
  <si>
    <t>1.1.</t>
  </si>
  <si>
    <t>1.2.</t>
  </si>
  <si>
    <t>1.3.</t>
  </si>
  <si>
    <t>Итого по задаче 1</t>
  </si>
  <si>
    <t>2.1.</t>
  </si>
  <si>
    <t>2.2.</t>
  </si>
  <si>
    <t>Итого по задаче 2</t>
  </si>
  <si>
    <t>3.1.</t>
  </si>
  <si>
    <t>Итого по задаче 3</t>
  </si>
  <si>
    <t>4.1.</t>
  </si>
  <si>
    <t>4.2.</t>
  </si>
  <si>
    <t>4.3.</t>
  </si>
  <si>
    <t>Итого по задаче 4</t>
  </si>
  <si>
    <t>Итого по Подпрограмме 1</t>
  </si>
  <si>
    <t>5.1.</t>
  </si>
  <si>
    <t>Итого по задаче 5</t>
  </si>
  <si>
    <t>Итого по Подпрограмме 2</t>
  </si>
  <si>
    <t>федеральный бюджет</t>
  </si>
  <si>
    <t>местный бюджет</t>
  </si>
  <si>
    <t>иные внебюджетные источники</t>
  </si>
  <si>
    <t>Перечень програмных мероприятий</t>
  </si>
  <si>
    <t xml:space="preserve">Задача 2. Профилактика административных правонарушений, предусмотренных Законом Ханты-Мансийского автономного округа - Югры 
от 11.06.2010 № 102-оз «Об административных правонарушениях»
</t>
  </si>
  <si>
    <t xml:space="preserve">Задача 3. Создание и совершенствование условий для обеспечения общественного порядка </t>
  </si>
  <si>
    <t>Задача 4. Профилактика правонарушений в сфере безопасности дорожного движения</t>
  </si>
  <si>
    <t>Цель II. Создание условий для сокращения распространения наркомании и связанных с ней преступлений и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</si>
  <si>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</si>
  <si>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Задача 5. Развитие профилактической антинаркотической деятельности</t>
  </si>
  <si>
    <t xml:space="preserve">Создание цикла теле- и радио передач для детей, подростков, молодежи, родителей </t>
  </si>
  <si>
    <t>Подпрограмма I. Профилактика правонарушений</t>
  </si>
  <si>
    <t>Цель I. Совершенствование системы социальной профилактики правонарушений, снижение уровня преступности в Нефтеюганском районе</t>
  </si>
  <si>
    <t>Задача 1. Профилактика правонарушений в общественных местах, в том числе с участием граждан</t>
  </si>
  <si>
    <t>Устройство элементов принудительного снижения скорости на улично-дорожной сети в сп.Салым</t>
  </si>
  <si>
    <t>Приобретение автобуса для выполнения внутрипоселковых маршрутов жителей сп.Салым</t>
  </si>
  <si>
    <t>Строительство в сельских населенных пунктах одноэтажных строений для размещения участковых пунктов полиции, преду-сматривающих служебные жилые помещения для участковых уполно-моченных полиции (сп.Салым, сп.Сентябрский)</t>
  </si>
  <si>
    <t>Осуществление полномочий по созданию и обеспечению деятельности административной ко-миссии</t>
  </si>
  <si>
    <t>Обеспечение составления (изменения) списков кандидатов в присяжные заседатели федеральных судов юрисдикции</t>
  </si>
  <si>
    <t>Создание общественных формирований правоохранительной направленности (общественные формирования, добровольные народные дружины, родительские патрули, молодежные отряды и т.д.), материальное стимулирование граждан, участвующих в охране общественного порядка, пресечении преступлений и иных правонарушений</t>
  </si>
  <si>
    <t xml:space="preserve">Размещение в наиболее 
криминогенных общественных местах и на улицах, а также местах массового пребывания граждан в гп.Пойковский систем видеообзора с установкой мониторов в дежурной части поселкового отделения милиции
</t>
  </si>
  <si>
    <t>Приобретение и размещение (в том числе разработка проектов, приоб-ретение, установка, монтаж, подключение) в населенных пунктах, систем видеообзора, модернизация имеющихся систем видеонаблюдения, проведения работ, обеспечивающих функциони-рование систем по направлению безопасности дорожного движения и информирование населения о системах, необходимости соблюдения правил дорожного движения (в том числе санкциях за их нарушение) с целью избежания детского дорожно-транспортного травматизма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</si>
  <si>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
</t>
  </si>
  <si>
    <t xml:space="preserve">Администрация Нефтеюганского района
(Административная комиссия администрации Нефтеюганского района), МКУ «Управление по делам администрации
Нефтеюганского района»
</t>
  </si>
  <si>
    <t xml:space="preserve">Администрация Нефтеюганского района
(Юридический комитет), МКУ «Управление по делам администрации
Нефтеюганского района»
</t>
  </si>
  <si>
    <t xml:space="preserve">Администрация Нефтеюганского района
(Отдел по делам несовершеннолетних, защите их прав администрации Нефтеюганского района), МКУ «Управление по делам администрации
Нефтеюганского района»
</t>
  </si>
  <si>
    <t xml:space="preserve">Администрация Нефтеюганского района
(Департамент строительства и жилищно-коммунального комплекса  Нефтеюганского района)
</t>
  </si>
  <si>
    <t>Администрация Нефтеюганского района (Департамент строительства и жилищно-коммунального комплекса  Нефтеюганского района)</t>
  </si>
  <si>
    <t>Администрация Нефтеюганского района
(Департамент строительства и жилищно-коммунального комплекса  Нефтеюганского района)</t>
  </si>
  <si>
    <t xml:space="preserve">Департамент строительства и жилищно-коммунального комплекса  Нефтеюганского района
</t>
  </si>
  <si>
    <t>Департамент строительства и жилищно-коммунального комплекса  Нефтеюганского района</t>
  </si>
  <si>
    <t>бюджет автономного округа *</t>
  </si>
  <si>
    <t>в том числе:</t>
  </si>
  <si>
    <t>ВCЕГО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</si>
  <si>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</si>
  <si>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</si>
  <si>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 xml:space="preserve">
</t>
  </si>
  <si>
    <t xml:space="preserve">
</t>
  </si>
  <si>
    <r>
      <t xml:space="preserve">Соисполнитель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Отдел по делам несовершеннолетних, за
щите их прав администрации Нефтеюганского района</t>
    </r>
  </si>
  <si>
    <r>
      <rPr>
        <sz val="11"/>
        <color theme="1"/>
        <rFont val="Calibri"/>
        <family val="2"/>
        <charset val="204"/>
        <scheme val="minor"/>
      </rPr>
      <t>Соисполнитель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Департамент строительства и жилищно-коммунального комплекса  Нефтеюганского района</t>
    </r>
  </si>
  <si>
    <r>
      <rPr>
        <sz val="11"/>
        <color theme="1"/>
        <rFont val="Calibri"/>
        <family val="2"/>
        <charset val="204"/>
        <scheme val="minor"/>
      </rPr>
      <t>Соисполнитель</t>
    </r>
    <r>
      <rPr>
        <b/>
        <sz val="11"/>
        <color theme="1"/>
        <rFont val="Calibri"/>
        <family val="2"/>
        <charset val="204"/>
        <scheme val="minor"/>
      </rPr>
      <t xml:space="preserve">                       Административная комиссия администрации Нефтеюганского 
района</t>
    </r>
  </si>
  <si>
    <r>
      <t xml:space="preserve">Соисполнитель                                           </t>
    </r>
    <r>
      <rPr>
        <b/>
        <sz val="11"/>
        <color theme="1"/>
        <rFont val="Calibri"/>
        <family val="2"/>
        <charset val="204"/>
        <scheme val="minor"/>
      </rPr>
      <t>Юридический комитет администрации Нефтеюганского 
района</t>
    </r>
  </si>
  <si>
    <r>
      <rPr>
        <sz val="11"/>
        <color theme="1"/>
        <rFont val="Calibri"/>
        <family val="2"/>
        <charset val="204"/>
        <scheme val="minor"/>
      </rPr>
      <t>Ответственный исполнитель</t>
    </r>
    <r>
      <rPr>
        <b/>
        <sz val="11"/>
        <color theme="1"/>
        <rFont val="Calibri"/>
        <family val="2"/>
        <charset val="204"/>
        <scheme val="minor"/>
      </rPr>
      <t xml:space="preserve"> Администрация Нефтеюганского района                                          (Межведомственная комиссия по профилактике правонарушений муниципального образования Нефтеюганский район),                                МКУ «Управление по делам администрации
Нефтеюганского района»</t>
    </r>
  </si>
  <si>
    <r>
      <t xml:space="preserve">* Иные межбюджетные трансферты предусмотреные в бюджетах поселений - </t>
    </r>
    <r>
      <rPr>
        <b/>
        <sz val="11"/>
        <color theme="1"/>
        <rFont val="Calibri"/>
        <family val="2"/>
        <charset val="204"/>
        <scheme val="minor"/>
      </rPr>
      <t>239,26 тыс. рублей</t>
    </r>
    <r>
      <rPr>
        <sz val="11"/>
        <color theme="1"/>
        <rFont val="Calibri"/>
        <family val="2"/>
        <scheme val="minor"/>
      </rPr>
      <t xml:space="preserve"> (по мероприятию п. 1.1. "Размещение в наиболее криминогенных общественных местах и на улицах, а также местах массового пребывания граждан в гп.Пойковский систем видеообзора с установкой мониторов в дежурной части поселкового отделения милиции")</t>
    </r>
  </si>
  <si>
    <t>Мероприятия, направленные на правовую тематику, законопослушное поведение и здоровый образ жизни учащихся школ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</si>
</sst>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#,##0.0_ ;\-#,##0.0\ 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71">
    <xf numFmtId="0" fontId="0" fillId="0" borderId="0" xfId="0"/>
    <xf numFmtId="0" fontId="14" fillId="0" borderId="0" xfId="2"/>
    <xf numFmtId="0" fontId="3" fillId="2" borderId="1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textRotation="90" wrapText="1"/>
    </xf>
    <xf numFmtId="165" fontId="5" fillId="4" borderId="2" xfId="10" applyNumberFormat="1" applyFont="1" applyFill="1" applyBorder="1" applyAlignment="1">
      <alignment horizontal="center" vertical="center"/>
    </xf>
    <xf numFmtId="166" fontId="5" fillId="4" borderId="2" xfId="10" applyNumberFormat="1" applyFont="1" applyFill="1" applyBorder="1" applyAlignment="1">
      <alignment horizontal="center" vertical="center" wrapText="1"/>
    </xf>
    <xf numFmtId="2" fontId="5" fillId="4" borderId="2" xfId="10" applyNumberFormat="1" applyFont="1" applyFill="1" applyBorder="1" applyAlignment="1">
      <alignment horizontal="center" vertical="center"/>
    </xf>
    <xf numFmtId="16" fontId="4" fillId="3" borderId="2" xfId="2" applyNumberFormat="1" applyFont="1" applyFill="1" applyBorder="1" applyAlignment="1">
      <alignment horizontal="center" vertical="center" textRotation="90" wrapText="1"/>
    </xf>
    <xf numFmtId="165" fontId="4" fillId="3" borderId="2" xfId="10" applyNumberFormat="1" applyFont="1" applyFill="1" applyBorder="1" applyAlignment="1">
      <alignment horizontal="center" vertical="center" wrapText="1"/>
    </xf>
    <xf numFmtId="165" fontId="4" fillId="0" borderId="2" xfId="10" applyNumberFormat="1" applyFont="1" applyBorder="1" applyAlignment="1">
      <alignment horizontal="center" vertical="center" wrapText="1"/>
    </xf>
    <xf numFmtId="166" fontId="5" fillId="3" borderId="2" xfId="10" applyNumberFormat="1" applyFont="1" applyFill="1" applyBorder="1" applyAlignment="1">
      <alignment horizontal="center" vertical="center" wrapText="1"/>
    </xf>
    <xf numFmtId="2" fontId="5" fillId="3" borderId="2" xfId="10" applyNumberFormat="1" applyFont="1" applyFill="1" applyBorder="1" applyAlignment="1">
      <alignment horizontal="center" vertical="center"/>
    </xf>
    <xf numFmtId="165" fontId="4" fillId="0" borderId="2" xfId="10" applyNumberFormat="1" applyFont="1" applyBorder="1" applyAlignment="1">
      <alignment horizontal="center" vertical="center"/>
    </xf>
    <xf numFmtId="2" fontId="4" fillId="3" borderId="2" xfId="10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wrapText="1"/>
    </xf>
    <xf numFmtId="2" fontId="5" fillId="3" borderId="3" xfId="10" applyNumberFormat="1" applyFont="1" applyFill="1" applyBorder="1" applyAlignment="1">
      <alignment horizontal="center" vertical="center"/>
    </xf>
    <xf numFmtId="2" fontId="5" fillId="3" borderId="4" xfId="10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2" fontId="5" fillId="3" borderId="1" xfId="10" applyNumberFormat="1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13" fillId="0" borderId="0" xfId="0" applyFont="1"/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2" fontId="15" fillId="0" borderId="2" xfId="0" applyNumberFormat="1" applyFont="1" applyBorder="1"/>
    <xf numFmtId="2" fontId="0" fillId="0" borderId="2" xfId="0" applyNumberFormat="1" applyBorder="1"/>
    <xf numFmtId="2" fontId="2" fillId="0" borderId="2" xfId="0" applyNumberFormat="1" applyFont="1" applyBorder="1"/>
    <xf numFmtId="2" fontId="17" fillId="0" borderId="2" xfId="0" applyNumberFormat="1" applyFont="1" applyBorder="1"/>
    <xf numFmtId="2" fontId="18" fillId="0" borderId="2" xfId="0" applyNumberFormat="1" applyFont="1" applyBorder="1"/>
    <xf numFmtId="2" fontId="19" fillId="0" borderId="2" xfId="0" applyNumberFormat="1" applyFont="1" applyBorder="1"/>
    <xf numFmtId="0" fontId="19" fillId="0" borderId="2" xfId="0" applyFont="1" applyBorder="1" applyAlignment="1">
      <alignment horizontal="left" vertical="center" wrapText="1"/>
    </xf>
    <xf numFmtId="2" fontId="20" fillId="0" borderId="2" xfId="0" applyNumberFormat="1" applyFont="1" applyBorder="1"/>
    <xf numFmtId="0" fontId="2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9" fillId="0" borderId="2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0" fillId="0" borderId="0" xfId="0" applyBorder="1" applyAlignment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2" fontId="15" fillId="0" borderId="0" xfId="0" applyNumberFormat="1" applyFont="1" applyBorder="1"/>
    <xf numFmtId="2" fontId="0" fillId="0" borderId="0" xfId="0" applyNumberFormat="1" applyBorder="1"/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165" fontId="4" fillId="0" borderId="1" xfId="10" applyNumberFormat="1" applyFont="1" applyFill="1" applyBorder="1" applyAlignment="1">
      <alignment horizontal="center" vertical="center" wrapText="1"/>
    </xf>
    <xf numFmtId="165" fontId="4" fillId="0" borderId="3" xfId="10" applyNumberFormat="1" applyFont="1" applyFill="1" applyBorder="1" applyAlignment="1">
      <alignment horizontal="center" vertical="center" wrapText="1"/>
    </xf>
    <xf numFmtId="165" fontId="4" fillId="0" borderId="4" xfId="10" applyNumberFormat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left" vertical="top" wrapText="1"/>
    </xf>
    <xf numFmtId="166" fontId="7" fillId="0" borderId="3" xfId="2" applyNumberFormat="1" applyFont="1" applyFill="1" applyBorder="1" applyAlignment="1">
      <alignment horizontal="left" vertical="top" wrapText="1"/>
    </xf>
    <xf numFmtId="166" fontId="7" fillId="0" borderId="4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0" fillId="0" borderId="2" xfId="0" applyBorder="1" applyAlignment="1">
      <alignment horizontal="center"/>
    </xf>
    <xf numFmtId="0" fontId="15" fillId="0" borderId="8" xfId="0" applyFont="1" applyBorder="1" applyAlignment="1">
      <alignment horizontal="left" vertical="top"/>
    </xf>
    <xf numFmtId="0" fontId="15" fillId="0" borderId="9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11" xfId="0" applyFont="1" applyBorder="1" applyAlignment="1">
      <alignment horizontal="left" vertical="top"/>
    </xf>
    <xf numFmtId="0" fontId="15" fillId="0" borderId="12" xfId="0" applyFont="1" applyBorder="1" applyAlignment="1">
      <alignment horizontal="left" vertical="top"/>
    </xf>
    <xf numFmtId="0" fontId="15" fillId="0" borderId="13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11" xfId="0" applyFont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3" xfId="0" applyFont="1" applyBorder="1" applyAlignment="1">
      <alignment horizontal="left" vertical="top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 vertical="top"/>
    </xf>
    <xf numFmtId="0" fontId="15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5" fillId="0" borderId="5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44" fontId="15" fillId="0" borderId="5" xfId="0" applyNumberFormat="1" applyFont="1" applyBorder="1" applyAlignment="1">
      <alignment horizontal="center" wrapText="1"/>
    </xf>
    <xf numFmtId="44" fontId="15" fillId="0" borderId="6" xfId="0" applyNumberFormat="1" applyFont="1" applyBorder="1" applyAlignment="1">
      <alignment horizontal="center" wrapText="1"/>
    </xf>
    <xf numFmtId="44" fontId="15" fillId="0" borderId="7" xfId="0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</cellXfs>
  <cellStyles count="15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2 2" xfId="6"/>
    <cellStyle name="Процентный 3" xfId="7"/>
    <cellStyle name="Процентный 4" xfId="8"/>
    <cellStyle name="Финансовый 2" xfId="9"/>
    <cellStyle name="Финансовый 2 2" xfId="10"/>
    <cellStyle name="Финансовый 3" xfId="11"/>
    <cellStyle name="Финансовый 3 2" xfId="12"/>
    <cellStyle name="Финансовый 4" xfId="13"/>
    <cellStyle name="Финансовый 5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77" t="s">
        <v>32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</row>
    <row r="6" spans="1:16" ht="23.45" customHeight="1" x14ac:dyDescent="0.25"/>
    <row r="7" spans="1:16" s="1" customFormat="1" ht="45.6" customHeight="1" x14ac:dyDescent="0.25">
      <c r="A7" s="78" t="s">
        <v>0</v>
      </c>
      <c r="B7" s="78" t="s">
        <v>12</v>
      </c>
      <c r="C7" s="58" t="s">
        <v>13</v>
      </c>
      <c r="D7" s="58" t="s">
        <v>3</v>
      </c>
      <c r="E7" s="58" t="s">
        <v>18</v>
      </c>
      <c r="F7" s="79" t="s">
        <v>15</v>
      </c>
      <c r="G7" s="80"/>
      <c r="H7" s="80"/>
      <c r="I7" s="80"/>
      <c r="J7" s="80"/>
      <c r="K7" s="81"/>
      <c r="L7" s="82" t="s">
        <v>17</v>
      </c>
      <c r="M7" s="84" t="s">
        <v>1</v>
      </c>
      <c r="N7" s="85"/>
      <c r="O7" s="58" t="s">
        <v>33</v>
      </c>
      <c r="P7" s="58" t="s">
        <v>2</v>
      </c>
    </row>
    <row r="8" spans="1:16" s="1" customFormat="1" ht="77.45" customHeight="1" x14ac:dyDescent="0.25">
      <c r="A8" s="58"/>
      <c r="B8" s="58"/>
      <c r="C8" s="59"/>
      <c r="D8" s="59"/>
      <c r="E8" s="59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83"/>
      <c r="M8" s="24" t="s">
        <v>5</v>
      </c>
      <c r="N8" s="24" t="s">
        <v>23</v>
      </c>
      <c r="O8" s="59"/>
      <c r="P8" s="59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60">
        <v>1</v>
      </c>
      <c r="B10" s="63"/>
      <c r="C10" s="63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66"/>
      <c r="N10" s="66"/>
      <c r="O10" s="71"/>
      <c r="P10" s="74"/>
    </row>
    <row r="11" spans="1:16" ht="87" customHeight="1" x14ac:dyDescent="0.25">
      <c r="A11" s="61"/>
      <c r="B11" s="64"/>
      <c r="C11" s="64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67"/>
      <c r="N11" s="69"/>
      <c r="O11" s="72"/>
      <c r="P11" s="75"/>
    </row>
    <row r="12" spans="1:16" ht="64.900000000000006" customHeight="1" x14ac:dyDescent="0.25">
      <c r="A12" s="61"/>
      <c r="B12" s="64"/>
      <c r="C12" s="64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67"/>
      <c r="N12" s="69"/>
      <c r="O12" s="72"/>
      <c r="P12" s="75"/>
    </row>
    <row r="13" spans="1:16" ht="93.6" customHeight="1" x14ac:dyDescent="0.25">
      <c r="A13" s="61"/>
      <c r="B13" s="64"/>
      <c r="C13" s="64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67"/>
      <c r="N13" s="69"/>
      <c r="O13" s="72"/>
      <c r="P13" s="75"/>
    </row>
    <row r="14" spans="1:16" ht="73.150000000000006" customHeight="1" x14ac:dyDescent="0.25">
      <c r="A14" s="61"/>
      <c r="B14" s="64"/>
      <c r="C14" s="64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67"/>
      <c r="N14" s="69"/>
      <c r="O14" s="72"/>
      <c r="P14" s="75"/>
    </row>
    <row r="15" spans="1:16" ht="51" customHeight="1" x14ac:dyDescent="0.25">
      <c r="A15" s="62"/>
      <c r="B15" s="65"/>
      <c r="C15" s="65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68"/>
      <c r="N15" s="70"/>
      <c r="O15" s="73"/>
      <c r="P15" s="76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  <mergeCell ref="P7:P8"/>
    <mergeCell ref="A10:A15"/>
    <mergeCell ref="B10:B15"/>
    <mergeCell ref="C10:C15"/>
    <mergeCell ref="M10:M15"/>
    <mergeCell ref="N10:N15"/>
    <mergeCell ref="O10:O15"/>
    <mergeCell ref="P10:P15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zoomScaleNormal="100" workbookViewId="0">
      <selection activeCell="B3" sqref="B3:B5"/>
    </sheetView>
  </sheetViews>
  <sheetFormatPr defaultRowHeight="15" x14ac:dyDescent="0.25"/>
  <cols>
    <col min="1" max="1" width="6.140625" customWidth="1"/>
    <col min="2" max="2" width="35.28515625" customWidth="1"/>
    <col min="3" max="3" width="25.28515625" customWidth="1"/>
    <col min="4" max="4" width="16.28515625" customWidth="1"/>
    <col min="5" max="5" width="14.85546875" customWidth="1"/>
    <col min="6" max="6" width="13.140625" customWidth="1"/>
    <col min="7" max="8" width="13" bestFit="1" customWidth="1"/>
    <col min="9" max="9" width="11.5703125" bestFit="1" customWidth="1"/>
    <col min="10" max="10" width="11.85546875" bestFit="1" customWidth="1"/>
    <col min="11" max="11" width="12.7109375" bestFit="1" customWidth="1"/>
    <col min="12" max="12" width="12.85546875" customWidth="1"/>
  </cols>
  <sheetData>
    <row r="1" spans="1:12" x14ac:dyDescent="0.25">
      <c r="A1" s="146" t="s">
        <v>36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x14ac:dyDescent="0.25">
      <c r="A2" s="147" t="s">
        <v>63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x14ac:dyDescent="0.25">
      <c r="A3" s="153" t="s">
        <v>0</v>
      </c>
      <c r="B3" s="153" t="s">
        <v>37</v>
      </c>
      <c r="C3" s="153" t="s">
        <v>42</v>
      </c>
      <c r="D3" s="153" t="s">
        <v>38</v>
      </c>
      <c r="E3" s="148" t="s">
        <v>39</v>
      </c>
      <c r="F3" s="149"/>
      <c r="G3" s="149"/>
      <c r="H3" s="149"/>
      <c r="I3" s="149"/>
      <c r="J3" s="149"/>
      <c r="K3" s="149"/>
      <c r="L3" s="150"/>
    </row>
    <row r="4" spans="1:12" x14ac:dyDescent="0.25">
      <c r="A4" s="154"/>
      <c r="B4" s="154"/>
      <c r="C4" s="154"/>
      <c r="D4" s="154"/>
      <c r="E4" s="151" t="s">
        <v>40</v>
      </c>
      <c r="F4" s="148" t="s">
        <v>41</v>
      </c>
      <c r="G4" s="149"/>
      <c r="H4" s="149"/>
      <c r="I4" s="149"/>
      <c r="J4" s="149"/>
      <c r="K4" s="149"/>
      <c r="L4" s="150"/>
    </row>
    <row r="5" spans="1:12" x14ac:dyDescent="0.25">
      <c r="A5" s="155"/>
      <c r="B5" s="155"/>
      <c r="C5" s="155"/>
      <c r="D5" s="155"/>
      <c r="E5" s="152"/>
      <c r="F5" s="27">
        <v>2014</v>
      </c>
      <c r="G5" s="27">
        <v>2015</v>
      </c>
      <c r="H5" s="27">
        <v>2016</v>
      </c>
      <c r="I5" s="27">
        <v>2017</v>
      </c>
      <c r="J5" s="27">
        <v>2018</v>
      </c>
      <c r="K5" s="27">
        <v>2019</v>
      </c>
      <c r="L5" s="27">
        <v>2020</v>
      </c>
    </row>
    <row r="6" spans="1:12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26">
        <v>11</v>
      </c>
      <c r="L6" s="26">
        <v>12</v>
      </c>
    </row>
    <row r="7" spans="1:12" x14ac:dyDescent="0.25">
      <c r="A7" s="156" t="s">
        <v>72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8"/>
    </row>
    <row r="8" spans="1:12" x14ac:dyDescent="0.25">
      <c r="A8" s="159" t="s">
        <v>71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1"/>
    </row>
    <row r="9" spans="1:12" x14ac:dyDescent="0.25">
      <c r="A9" s="156" t="s">
        <v>73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8"/>
    </row>
    <row r="10" spans="1:12" ht="15" customHeight="1" x14ac:dyDescent="0.25">
      <c r="A10" s="143" t="s">
        <v>43</v>
      </c>
      <c r="B10" s="93" t="s">
        <v>80</v>
      </c>
      <c r="C10" s="93" t="s">
        <v>89</v>
      </c>
      <c r="D10" s="32" t="s">
        <v>40</v>
      </c>
      <c r="E10" s="39">
        <f t="shared" ref="E10:L10" si="0">E11+E12+E13+E14</f>
        <v>85440.688900000008</v>
      </c>
      <c r="F10" s="39">
        <f t="shared" si="0"/>
        <v>12638.758900000001</v>
      </c>
      <c r="G10" s="36">
        <f t="shared" si="0"/>
        <v>12133.655000000001</v>
      </c>
      <c r="H10" s="36">
        <f t="shared" si="0"/>
        <v>12133.655000000001</v>
      </c>
      <c r="I10" s="36">
        <f t="shared" si="0"/>
        <v>12133.655000000001</v>
      </c>
      <c r="J10" s="36">
        <f t="shared" si="0"/>
        <v>12133.655000000001</v>
      </c>
      <c r="K10" s="36">
        <f t="shared" si="0"/>
        <v>12133.655000000001</v>
      </c>
      <c r="L10" s="36">
        <f t="shared" si="0"/>
        <v>12133.655000000001</v>
      </c>
    </row>
    <row r="11" spans="1:12" ht="30" customHeight="1" x14ac:dyDescent="0.25">
      <c r="A11" s="144"/>
      <c r="B11" s="94"/>
      <c r="C11" s="94"/>
      <c r="D11" s="29" t="s">
        <v>60</v>
      </c>
      <c r="E11" s="39">
        <f>F11+G11+H11+I11+J11+K11+L11</f>
        <v>0</v>
      </c>
      <c r="F11" s="40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</row>
    <row r="12" spans="1:12" ht="45" customHeight="1" x14ac:dyDescent="0.25">
      <c r="A12" s="144"/>
      <c r="B12" s="94"/>
      <c r="C12" s="94"/>
      <c r="D12" s="29" t="s">
        <v>91</v>
      </c>
      <c r="E12" s="39">
        <f>F12+G12+H12+I12+J12+K12+L12</f>
        <v>478.52</v>
      </c>
      <c r="F12" s="40">
        <v>478.52</v>
      </c>
      <c r="G12" s="41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</row>
    <row r="13" spans="1:12" ht="30" customHeight="1" x14ac:dyDescent="0.25">
      <c r="A13" s="144"/>
      <c r="B13" s="94"/>
      <c r="C13" s="94"/>
      <c r="D13" s="42" t="s">
        <v>61</v>
      </c>
      <c r="E13" s="43">
        <f>F13+G13+H13+I13+J13+K13+L13</f>
        <v>26.5839</v>
      </c>
      <c r="F13" s="41">
        <v>26.5839</v>
      </c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</row>
    <row r="14" spans="1:12" ht="45" customHeight="1" x14ac:dyDescent="0.25">
      <c r="A14" s="145"/>
      <c r="B14" s="95"/>
      <c r="C14" s="95"/>
      <c r="D14" s="42" t="s">
        <v>62</v>
      </c>
      <c r="E14" s="43">
        <f>F14+G14+H14+I14+J14+K14+L14</f>
        <v>84935.585000000006</v>
      </c>
      <c r="F14" s="41">
        <v>12133.655000000001</v>
      </c>
      <c r="G14" s="41">
        <v>12133.655000000001</v>
      </c>
      <c r="H14" s="41">
        <v>12133.655000000001</v>
      </c>
      <c r="I14" s="41">
        <v>12133.655000000001</v>
      </c>
      <c r="J14" s="41">
        <v>12133.655000000001</v>
      </c>
      <c r="K14" s="41">
        <v>12133.655000000001</v>
      </c>
      <c r="L14" s="41">
        <v>12133.655000000001</v>
      </c>
    </row>
    <row r="15" spans="1:12" ht="15" customHeight="1" x14ac:dyDescent="0.25">
      <c r="A15" s="140" t="s">
        <v>44</v>
      </c>
      <c r="B15" s="93" t="s">
        <v>79</v>
      </c>
      <c r="C15" s="93" t="s">
        <v>82</v>
      </c>
      <c r="D15" s="44" t="s">
        <v>40</v>
      </c>
      <c r="E15" s="43">
        <f t="shared" ref="E15:L15" si="1">E16+E17+E18+E19</f>
        <v>533.6</v>
      </c>
      <c r="F15" s="43">
        <f t="shared" si="1"/>
        <v>100</v>
      </c>
      <c r="G15" s="43">
        <f t="shared" si="1"/>
        <v>155</v>
      </c>
      <c r="H15" s="43">
        <f t="shared" si="1"/>
        <v>139.30000000000001</v>
      </c>
      <c r="I15" s="43">
        <f t="shared" si="1"/>
        <v>139.30000000000001</v>
      </c>
      <c r="J15" s="43">
        <f t="shared" si="1"/>
        <v>0</v>
      </c>
      <c r="K15" s="43">
        <f t="shared" si="1"/>
        <v>0</v>
      </c>
      <c r="L15" s="43">
        <f t="shared" si="1"/>
        <v>0</v>
      </c>
    </row>
    <row r="16" spans="1:12" ht="30" x14ac:dyDescent="0.25">
      <c r="A16" s="141"/>
      <c r="B16" s="94"/>
      <c r="C16" s="94"/>
      <c r="D16" s="45" t="s">
        <v>60</v>
      </c>
      <c r="E16" s="43">
        <f>F16+G16+H16+I16+J16+K16+L16</f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</row>
    <row r="17" spans="1:12" ht="45" x14ac:dyDescent="0.25">
      <c r="A17" s="141"/>
      <c r="B17" s="94"/>
      <c r="C17" s="94"/>
      <c r="D17" s="45" t="s">
        <v>8</v>
      </c>
      <c r="E17" s="43">
        <f>F17+G17+H17+I17+J17+K17+L17</f>
        <v>373.5</v>
      </c>
      <c r="F17" s="41">
        <v>70</v>
      </c>
      <c r="G17" s="41">
        <v>108.5</v>
      </c>
      <c r="H17" s="41">
        <v>97.5</v>
      </c>
      <c r="I17" s="41">
        <v>97.5</v>
      </c>
      <c r="J17" s="41">
        <v>0</v>
      </c>
      <c r="K17" s="41">
        <v>0</v>
      </c>
      <c r="L17" s="41">
        <v>0</v>
      </c>
    </row>
    <row r="18" spans="1:12" ht="27.75" customHeight="1" x14ac:dyDescent="0.25">
      <c r="A18" s="141"/>
      <c r="B18" s="94"/>
      <c r="C18" s="94"/>
      <c r="D18" s="45" t="s">
        <v>61</v>
      </c>
      <c r="E18" s="43">
        <f>F18+G18+H18+I18+J18+K18+L18</f>
        <v>160.1</v>
      </c>
      <c r="F18" s="41">
        <v>30</v>
      </c>
      <c r="G18" s="41">
        <v>46.5</v>
      </c>
      <c r="H18" s="41">
        <v>41.8</v>
      </c>
      <c r="I18" s="41">
        <v>41.8</v>
      </c>
      <c r="J18" s="41">
        <v>0</v>
      </c>
      <c r="K18" s="41">
        <v>0</v>
      </c>
      <c r="L18" s="41">
        <v>0</v>
      </c>
    </row>
    <row r="19" spans="1:12" ht="60.75" customHeight="1" x14ac:dyDescent="0.25">
      <c r="A19" s="142"/>
      <c r="B19" s="95"/>
      <c r="C19" s="95"/>
      <c r="D19" s="45" t="s">
        <v>62</v>
      </c>
      <c r="E19" s="43">
        <f>F19+G19+H19+I19+J19+K19+L19</f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</row>
    <row r="20" spans="1:12" x14ac:dyDescent="0.25">
      <c r="A20" s="143" t="s">
        <v>45</v>
      </c>
      <c r="B20" s="93" t="s">
        <v>104</v>
      </c>
      <c r="C20" s="93" t="s">
        <v>85</v>
      </c>
      <c r="D20" s="45" t="s">
        <v>40</v>
      </c>
      <c r="E20" s="43">
        <f t="shared" ref="E20:L20" si="2">E21+E22+E23+E24</f>
        <v>450</v>
      </c>
      <c r="F20" s="43">
        <f t="shared" si="2"/>
        <v>50</v>
      </c>
      <c r="G20" s="43">
        <f t="shared" si="2"/>
        <v>50</v>
      </c>
      <c r="H20" s="43">
        <f t="shared" si="2"/>
        <v>100</v>
      </c>
      <c r="I20" s="43">
        <f t="shared" si="2"/>
        <v>50</v>
      </c>
      <c r="J20" s="43">
        <f t="shared" si="2"/>
        <v>50</v>
      </c>
      <c r="K20" s="43">
        <f t="shared" si="2"/>
        <v>100</v>
      </c>
      <c r="L20" s="43">
        <f t="shared" si="2"/>
        <v>50</v>
      </c>
    </row>
    <row r="21" spans="1:12" ht="30" x14ac:dyDescent="0.25">
      <c r="A21" s="144"/>
      <c r="B21" s="94"/>
      <c r="C21" s="94"/>
      <c r="D21" s="45" t="s">
        <v>60</v>
      </c>
      <c r="E21" s="43">
        <f>F21+G21+H21+I21+J21+K21+L21</f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</row>
    <row r="22" spans="1:12" ht="45" x14ac:dyDescent="0.25">
      <c r="A22" s="144"/>
      <c r="B22" s="94"/>
      <c r="C22" s="94"/>
      <c r="D22" s="45" t="s">
        <v>8</v>
      </c>
      <c r="E22" s="43">
        <f>F22+G22+H22+I22+J22+K22+L22</f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</row>
    <row r="23" spans="1:12" ht="30" x14ac:dyDescent="0.25">
      <c r="A23" s="144"/>
      <c r="B23" s="94"/>
      <c r="C23" s="94"/>
      <c r="D23" s="45" t="s">
        <v>61</v>
      </c>
      <c r="E23" s="43">
        <f>F23+G23+H23+I23+J23+K23+L23</f>
        <v>450</v>
      </c>
      <c r="F23" s="41">
        <v>50</v>
      </c>
      <c r="G23" s="41">
        <v>50</v>
      </c>
      <c r="H23" s="41">
        <v>100</v>
      </c>
      <c r="I23" s="41">
        <v>50</v>
      </c>
      <c r="J23" s="41">
        <v>50</v>
      </c>
      <c r="K23" s="41">
        <v>100</v>
      </c>
      <c r="L23" s="41">
        <v>50</v>
      </c>
    </row>
    <row r="24" spans="1:12" ht="41.25" customHeight="1" x14ac:dyDescent="0.25">
      <c r="A24" s="145"/>
      <c r="B24" s="95"/>
      <c r="C24" s="94"/>
      <c r="D24" s="45" t="s">
        <v>62</v>
      </c>
      <c r="E24" s="43">
        <f>F24+G24+H24+I24+J24+K24+L24</f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</row>
    <row r="25" spans="1:12" ht="15" customHeight="1" x14ac:dyDescent="0.25">
      <c r="A25" s="137"/>
      <c r="B25" s="121" t="s">
        <v>46</v>
      </c>
      <c r="C25" s="122"/>
      <c r="D25" s="44" t="s">
        <v>40</v>
      </c>
      <c r="E25" s="43">
        <f t="shared" ref="E25:L29" si="3">E10+E15+E20</f>
        <v>86424.288900000014</v>
      </c>
      <c r="F25" s="43">
        <f t="shared" si="3"/>
        <v>12788.758900000001</v>
      </c>
      <c r="G25" s="43">
        <f t="shared" si="3"/>
        <v>12338.655000000001</v>
      </c>
      <c r="H25" s="43">
        <f t="shared" si="3"/>
        <v>12372.955</v>
      </c>
      <c r="I25" s="43">
        <f t="shared" si="3"/>
        <v>12322.955</v>
      </c>
      <c r="J25" s="43">
        <f t="shared" si="3"/>
        <v>12183.655000000001</v>
      </c>
      <c r="K25" s="43">
        <f t="shared" si="3"/>
        <v>12233.655000000001</v>
      </c>
      <c r="L25" s="43">
        <f t="shared" si="3"/>
        <v>12183.655000000001</v>
      </c>
    </row>
    <row r="26" spans="1:12" ht="30" x14ac:dyDescent="0.25">
      <c r="A26" s="138"/>
      <c r="B26" s="123"/>
      <c r="C26" s="124"/>
      <c r="D26" s="45" t="s">
        <v>60</v>
      </c>
      <c r="E26" s="43">
        <f t="shared" si="3"/>
        <v>0</v>
      </c>
      <c r="F26" s="41">
        <f t="shared" si="3"/>
        <v>0</v>
      </c>
      <c r="G26" s="41">
        <f t="shared" si="3"/>
        <v>0</v>
      </c>
      <c r="H26" s="41">
        <f t="shared" si="3"/>
        <v>0</v>
      </c>
      <c r="I26" s="41">
        <f t="shared" si="3"/>
        <v>0</v>
      </c>
      <c r="J26" s="41">
        <f t="shared" si="3"/>
        <v>0</v>
      </c>
      <c r="K26" s="41">
        <f t="shared" si="3"/>
        <v>0</v>
      </c>
      <c r="L26" s="41">
        <f t="shared" si="3"/>
        <v>0</v>
      </c>
    </row>
    <row r="27" spans="1:12" ht="45" x14ac:dyDescent="0.25">
      <c r="A27" s="138"/>
      <c r="B27" s="123"/>
      <c r="C27" s="124"/>
      <c r="D27" s="45" t="s">
        <v>8</v>
      </c>
      <c r="E27" s="43">
        <f t="shared" si="3"/>
        <v>852.02</v>
      </c>
      <c r="F27" s="41">
        <f t="shared" si="3"/>
        <v>548.52</v>
      </c>
      <c r="G27" s="41">
        <f t="shared" si="3"/>
        <v>108.5</v>
      </c>
      <c r="H27" s="41">
        <f t="shared" si="3"/>
        <v>97.5</v>
      </c>
      <c r="I27" s="41">
        <f t="shared" si="3"/>
        <v>97.5</v>
      </c>
      <c r="J27" s="41">
        <f t="shared" si="3"/>
        <v>0</v>
      </c>
      <c r="K27" s="41">
        <f t="shared" si="3"/>
        <v>0</v>
      </c>
      <c r="L27" s="41">
        <f t="shared" si="3"/>
        <v>0</v>
      </c>
    </row>
    <row r="28" spans="1:12" ht="30" x14ac:dyDescent="0.25">
      <c r="A28" s="138"/>
      <c r="B28" s="123"/>
      <c r="C28" s="124"/>
      <c r="D28" s="45" t="s">
        <v>61</v>
      </c>
      <c r="E28" s="43">
        <f t="shared" si="3"/>
        <v>636.68389999999999</v>
      </c>
      <c r="F28" s="41">
        <f t="shared" si="3"/>
        <v>106.5839</v>
      </c>
      <c r="G28" s="41">
        <f t="shared" si="3"/>
        <v>96.5</v>
      </c>
      <c r="H28" s="41">
        <f t="shared" si="3"/>
        <v>141.80000000000001</v>
      </c>
      <c r="I28" s="41">
        <f t="shared" si="3"/>
        <v>91.8</v>
      </c>
      <c r="J28" s="41">
        <f t="shared" si="3"/>
        <v>50</v>
      </c>
      <c r="K28" s="41">
        <f t="shared" si="3"/>
        <v>100</v>
      </c>
      <c r="L28" s="41">
        <f t="shared" si="3"/>
        <v>50</v>
      </c>
    </row>
    <row r="29" spans="1:12" ht="45" x14ac:dyDescent="0.25">
      <c r="A29" s="139"/>
      <c r="B29" s="125"/>
      <c r="C29" s="126"/>
      <c r="D29" s="45" t="s">
        <v>62</v>
      </c>
      <c r="E29" s="43">
        <f t="shared" si="3"/>
        <v>84935.585000000006</v>
      </c>
      <c r="F29" s="41">
        <f t="shared" si="3"/>
        <v>12133.655000000001</v>
      </c>
      <c r="G29" s="41">
        <f t="shared" si="3"/>
        <v>12133.655000000001</v>
      </c>
      <c r="H29" s="41">
        <f t="shared" si="3"/>
        <v>12133.655000000001</v>
      </c>
      <c r="I29" s="41">
        <f t="shared" si="3"/>
        <v>12133.655000000001</v>
      </c>
      <c r="J29" s="41">
        <f t="shared" si="3"/>
        <v>12133.655000000001</v>
      </c>
      <c r="K29" s="41">
        <f t="shared" si="3"/>
        <v>12133.655000000001</v>
      </c>
      <c r="L29" s="41">
        <f t="shared" si="3"/>
        <v>12133.655000000001</v>
      </c>
    </row>
    <row r="30" spans="1:12" x14ac:dyDescent="0.25">
      <c r="A30" s="130" t="s">
        <v>64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2"/>
    </row>
    <row r="31" spans="1:12" x14ac:dyDescent="0.25">
      <c r="A31" s="133" t="s">
        <v>47</v>
      </c>
      <c r="B31" s="93" t="s">
        <v>77</v>
      </c>
      <c r="C31" s="93" t="s">
        <v>83</v>
      </c>
      <c r="D31" s="33" t="s">
        <v>40</v>
      </c>
      <c r="E31" s="39">
        <f>E32+E33+E34+E35</f>
        <v>6531.2</v>
      </c>
      <c r="F31" s="39">
        <f t="shared" ref="F31:L31" si="4">F32+F33+F34+F35</f>
        <v>1632.8</v>
      </c>
      <c r="G31" s="39">
        <f t="shared" si="4"/>
        <v>1632.8</v>
      </c>
      <c r="H31" s="39">
        <f t="shared" si="4"/>
        <v>1632.8</v>
      </c>
      <c r="I31" s="39">
        <f>I32+I33+I34+I35</f>
        <v>1632.8</v>
      </c>
      <c r="J31" s="36">
        <f t="shared" si="4"/>
        <v>0</v>
      </c>
      <c r="K31" s="36">
        <f t="shared" si="4"/>
        <v>0</v>
      </c>
      <c r="L31" s="36">
        <f t="shared" si="4"/>
        <v>0</v>
      </c>
    </row>
    <row r="32" spans="1:12" ht="30" x14ac:dyDescent="0.25">
      <c r="A32" s="134"/>
      <c r="B32" s="94"/>
      <c r="C32" s="94"/>
      <c r="D32" s="28" t="s">
        <v>60</v>
      </c>
      <c r="E32" s="40">
        <f>F32+G32+H32+I32+J32+K32+L32</f>
        <v>0</v>
      </c>
      <c r="F32" s="40">
        <v>0</v>
      </c>
      <c r="G32" s="40">
        <v>0</v>
      </c>
      <c r="H32" s="40">
        <v>0</v>
      </c>
      <c r="I32" s="40">
        <v>0</v>
      </c>
      <c r="J32" s="37">
        <v>0</v>
      </c>
      <c r="K32" s="37">
        <v>0</v>
      </c>
      <c r="L32" s="37">
        <v>0</v>
      </c>
    </row>
    <row r="33" spans="1:12" ht="45" x14ac:dyDescent="0.25">
      <c r="A33" s="134"/>
      <c r="B33" s="94"/>
      <c r="C33" s="94"/>
      <c r="D33" s="28" t="s">
        <v>8</v>
      </c>
      <c r="E33" s="40">
        <f>F33+G33+H33+I33+J33+K33+L33</f>
        <v>6531.2</v>
      </c>
      <c r="F33" s="40">
        <v>1632.8</v>
      </c>
      <c r="G33" s="40">
        <v>1632.8</v>
      </c>
      <c r="H33" s="40">
        <v>1632.8</v>
      </c>
      <c r="I33" s="40">
        <v>1632.8</v>
      </c>
      <c r="J33" s="37">
        <v>0</v>
      </c>
      <c r="K33" s="37">
        <v>0</v>
      </c>
      <c r="L33" s="37">
        <v>0</v>
      </c>
    </row>
    <row r="34" spans="1:12" ht="30" x14ac:dyDescent="0.25">
      <c r="A34" s="134"/>
      <c r="B34" s="94"/>
      <c r="C34" s="94"/>
      <c r="D34" s="28" t="s">
        <v>61</v>
      </c>
      <c r="E34" s="40">
        <f>F34+G34+H34+I34+J34+K34+L34</f>
        <v>0</v>
      </c>
      <c r="F34" s="40">
        <v>0</v>
      </c>
      <c r="G34" s="40">
        <v>0</v>
      </c>
      <c r="H34" s="40">
        <v>0</v>
      </c>
      <c r="I34" s="40">
        <v>0</v>
      </c>
      <c r="J34" s="37">
        <v>0</v>
      </c>
      <c r="K34" s="37">
        <v>0</v>
      </c>
      <c r="L34" s="37">
        <v>0</v>
      </c>
    </row>
    <row r="35" spans="1:12" ht="45" x14ac:dyDescent="0.25">
      <c r="A35" s="135"/>
      <c r="B35" s="95"/>
      <c r="C35" s="95"/>
      <c r="D35" s="28" t="s">
        <v>62</v>
      </c>
      <c r="E35" s="40">
        <f>F35+G35+H35+I35+J35+K35+L35</f>
        <v>0</v>
      </c>
      <c r="F35" s="40">
        <v>0</v>
      </c>
      <c r="G35" s="40">
        <v>0</v>
      </c>
      <c r="H35" s="40">
        <v>0</v>
      </c>
      <c r="I35" s="40">
        <v>0</v>
      </c>
      <c r="J35" s="37">
        <v>0</v>
      </c>
      <c r="K35" s="37">
        <v>0</v>
      </c>
      <c r="L35" s="37">
        <v>0</v>
      </c>
    </row>
    <row r="36" spans="1:12" x14ac:dyDescent="0.25">
      <c r="A36" s="105" t="s">
        <v>48</v>
      </c>
      <c r="B36" s="93" t="s">
        <v>78</v>
      </c>
      <c r="C36" s="93" t="s">
        <v>84</v>
      </c>
      <c r="D36" s="33" t="s">
        <v>40</v>
      </c>
      <c r="E36" s="39">
        <f>E37+E38+E39+E40</f>
        <v>31.6</v>
      </c>
      <c r="F36" s="39">
        <f t="shared" ref="F36:L36" si="5">F37+F38+F39+F40</f>
        <v>6.4</v>
      </c>
      <c r="G36" s="39">
        <f t="shared" si="5"/>
        <v>0</v>
      </c>
      <c r="H36" s="39">
        <f t="shared" si="5"/>
        <v>25.2</v>
      </c>
      <c r="I36" s="39">
        <f t="shared" si="5"/>
        <v>0</v>
      </c>
      <c r="J36" s="36">
        <f t="shared" si="5"/>
        <v>0</v>
      </c>
      <c r="K36" s="36">
        <f t="shared" si="5"/>
        <v>0</v>
      </c>
      <c r="L36" s="36">
        <f t="shared" si="5"/>
        <v>0</v>
      </c>
    </row>
    <row r="37" spans="1:12" ht="30" x14ac:dyDescent="0.25">
      <c r="A37" s="106"/>
      <c r="B37" s="94"/>
      <c r="C37" s="94"/>
      <c r="D37" s="28" t="s">
        <v>60</v>
      </c>
      <c r="E37" s="40">
        <f>F37+G37+H37+I37+J37+K37+L37</f>
        <v>31.6</v>
      </c>
      <c r="F37" s="40">
        <v>6.4</v>
      </c>
      <c r="G37" s="40">
        <v>0</v>
      </c>
      <c r="H37" s="40">
        <v>25.2</v>
      </c>
      <c r="I37" s="40">
        <v>0</v>
      </c>
      <c r="J37" s="37">
        <v>0</v>
      </c>
      <c r="K37" s="37">
        <v>0</v>
      </c>
      <c r="L37" s="37">
        <v>0</v>
      </c>
    </row>
    <row r="38" spans="1:12" ht="45" x14ac:dyDescent="0.25">
      <c r="A38" s="106"/>
      <c r="B38" s="94"/>
      <c r="C38" s="94"/>
      <c r="D38" s="28" t="s">
        <v>8</v>
      </c>
      <c r="E38" s="40">
        <f>F38+G38+H38+I38+J38+K38+L38</f>
        <v>0</v>
      </c>
      <c r="F38" s="40">
        <v>0</v>
      </c>
      <c r="G38" s="40">
        <v>0</v>
      </c>
      <c r="H38" s="40">
        <v>0</v>
      </c>
      <c r="I38" s="40">
        <v>0</v>
      </c>
      <c r="J38" s="37">
        <v>0</v>
      </c>
      <c r="K38" s="37">
        <v>0</v>
      </c>
      <c r="L38" s="37">
        <v>0</v>
      </c>
    </row>
    <row r="39" spans="1:12" ht="30" x14ac:dyDescent="0.25">
      <c r="A39" s="106"/>
      <c r="B39" s="94"/>
      <c r="C39" s="94"/>
      <c r="D39" s="28" t="s">
        <v>61</v>
      </c>
      <c r="E39" s="40">
        <f>F39+G39+H39+I39+J39+K39+L39</f>
        <v>0</v>
      </c>
      <c r="F39" s="40">
        <v>0</v>
      </c>
      <c r="G39" s="40">
        <v>0</v>
      </c>
      <c r="H39" s="40">
        <v>0</v>
      </c>
      <c r="I39" s="40">
        <v>0</v>
      </c>
      <c r="J39" s="37">
        <v>0</v>
      </c>
      <c r="K39" s="37">
        <v>0</v>
      </c>
      <c r="L39" s="37">
        <v>0</v>
      </c>
    </row>
    <row r="40" spans="1:12" ht="45" x14ac:dyDescent="0.25">
      <c r="A40" s="107"/>
      <c r="B40" s="95"/>
      <c r="C40" s="95"/>
      <c r="D40" s="28" t="s">
        <v>62</v>
      </c>
      <c r="E40" s="40">
        <f>F40+G40+H40+I40+J40+K40+L40</f>
        <v>0</v>
      </c>
      <c r="F40" s="40">
        <v>0</v>
      </c>
      <c r="G40" s="40">
        <v>0</v>
      </c>
      <c r="H40" s="40">
        <v>0</v>
      </c>
      <c r="I40" s="40">
        <v>0</v>
      </c>
      <c r="J40" s="37">
        <v>0</v>
      </c>
      <c r="K40" s="37">
        <v>0</v>
      </c>
      <c r="L40" s="37">
        <v>0</v>
      </c>
    </row>
    <row r="41" spans="1:12" ht="17.25" customHeight="1" x14ac:dyDescent="0.25">
      <c r="A41" s="86"/>
      <c r="B41" s="96" t="s">
        <v>49</v>
      </c>
      <c r="C41" s="97"/>
      <c r="D41" s="33" t="s">
        <v>40</v>
      </c>
      <c r="E41" s="39">
        <f t="shared" ref="E41:L41" si="6">E31+E36</f>
        <v>6562.8</v>
      </c>
      <c r="F41" s="39">
        <f t="shared" si="6"/>
        <v>1639.2</v>
      </c>
      <c r="G41" s="39">
        <f t="shared" si="6"/>
        <v>1632.8</v>
      </c>
      <c r="H41" s="39">
        <f t="shared" si="6"/>
        <v>1658</v>
      </c>
      <c r="I41" s="39">
        <f t="shared" si="6"/>
        <v>1632.8</v>
      </c>
      <c r="J41" s="36">
        <f t="shared" si="6"/>
        <v>0</v>
      </c>
      <c r="K41" s="36">
        <f t="shared" si="6"/>
        <v>0</v>
      </c>
      <c r="L41" s="36">
        <f t="shared" si="6"/>
        <v>0</v>
      </c>
    </row>
    <row r="42" spans="1:12" ht="30" x14ac:dyDescent="0.25">
      <c r="A42" s="87"/>
      <c r="B42" s="98"/>
      <c r="C42" s="99"/>
      <c r="D42" s="45" t="s">
        <v>60</v>
      </c>
      <c r="E42" s="41">
        <f>E32+E37</f>
        <v>31.6</v>
      </c>
      <c r="F42" s="41">
        <f t="shared" ref="F42:H45" si="7">F32+F37</f>
        <v>6.4</v>
      </c>
      <c r="G42" s="41">
        <f t="shared" ref="G42:L42" si="8">G32+G37</f>
        <v>0</v>
      </c>
      <c r="H42" s="40">
        <f t="shared" si="8"/>
        <v>25.2</v>
      </c>
      <c r="I42" s="40">
        <f t="shared" si="8"/>
        <v>0</v>
      </c>
      <c r="J42" s="37">
        <f t="shared" si="8"/>
        <v>0</v>
      </c>
      <c r="K42" s="37">
        <f t="shared" si="8"/>
        <v>0</v>
      </c>
      <c r="L42" s="37">
        <f t="shared" si="8"/>
        <v>0</v>
      </c>
    </row>
    <row r="43" spans="1:12" ht="45" x14ac:dyDescent="0.25">
      <c r="A43" s="87"/>
      <c r="B43" s="98"/>
      <c r="C43" s="99"/>
      <c r="D43" s="45" t="s">
        <v>8</v>
      </c>
      <c r="E43" s="41">
        <f>E33+E38</f>
        <v>6531.2</v>
      </c>
      <c r="F43" s="41">
        <f t="shared" si="7"/>
        <v>1632.8</v>
      </c>
      <c r="G43" s="41">
        <f t="shared" si="7"/>
        <v>1632.8</v>
      </c>
      <c r="H43" s="40">
        <f>H33+H38</f>
        <v>1632.8</v>
      </c>
      <c r="I43" s="40">
        <f>I33+I38</f>
        <v>1632.8</v>
      </c>
      <c r="J43" s="37">
        <f>J33+J38</f>
        <v>0</v>
      </c>
      <c r="K43" s="37">
        <f t="shared" ref="K43:L45" si="9">K33+K38</f>
        <v>0</v>
      </c>
      <c r="L43" s="37">
        <f t="shared" si="9"/>
        <v>0</v>
      </c>
    </row>
    <row r="44" spans="1:12" ht="30" x14ac:dyDescent="0.25">
      <c r="A44" s="87"/>
      <c r="B44" s="98"/>
      <c r="C44" s="99"/>
      <c r="D44" s="28" t="s">
        <v>61</v>
      </c>
      <c r="E44" s="38">
        <f>E34+E39</f>
        <v>0</v>
      </c>
      <c r="F44" s="37">
        <f t="shared" si="7"/>
        <v>0</v>
      </c>
      <c r="G44" s="37">
        <f t="shared" si="7"/>
        <v>0</v>
      </c>
      <c r="H44" s="37">
        <f t="shared" si="7"/>
        <v>0</v>
      </c>
      <c r="I44" s="37">
        <f>I34+I39</f>
        <v>0</v>
      </c>
      <c r="J44" s="37">
        <f>J34+J39</f>
        <v>0</v>
      </c>
      <c r="K44" s="37">
        <f t="shared" si="9"/>
        <v>0</v>
      </c>
      <c r="L44" s="37">
        <f t="shared" si="9"/>
        <v>0</v>
      </c>
    </row>
    <row r="45" spans="1:12" ht="45" x14ac:dyDescent="0.25">
      <c r="A45" s="102"/>
      <c r="B45" s="100"/>
      <c r="C45" s="101"/>
      <c r="D45" s="28" t="s">
        <v>62</v>
      </c>
      <c r="E45" s="38">
        <f>E35+E40</f>
        <v>0</v>
      </c>
      <c r="F45" s="37">
        <f t="shared" si="7"/>
        <v>0</v>
      </c>
      <c r="G45" s="37">
        <f t="shared" si="7"/>
        <v>0</v>
      </c>
      <c r="H45" s="37">
        <f t="shared" si="7"/>
        <v>0</v>
      </c>
      <c r="I45" s="37">
        <f>I35+I40</f>
        <v>0</v>
      </c>
      <c r="J45" s="37">
        <f>J35+J40</f>
        <v>0</v>
      </c>
      <c r="K45" s="37">
        <f t="shared" si="9"/>
        <v>0</v>
      </c>
      <c r="L45" s="37">
        <f t="shared" si="9"/>
        <v>0</v>
      </c>
    </row>
    <row r="46" spans="1:12" x14ac:dyDescent="0.25">
      <c r="A46" s="130" t="s">
        <v>65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2"/>
    </row>
    <row r="47" spans="1:12" x14ac:dyDescent="0.25">
      <c r="A47" s="93" t="s">
        <v>50</v>
      </c>
      <c r="B47" s="93" t="s">
        <v>76</v>
      </c>
      <c r="C47" s="93" t="s">
        <v>90</v>
      </c>
      <c r="D47" s="34" t="s">
        <v>40</v>
      </c>
      <c r="E47" s="39">
        <f>E48+E49+E50+E51</f>
        <v>19980</v>
      </c>
      <c r="F47" s="39">
        <f t="shared" ref="F47:L47" si="10">F48+F49+F50+F51</f>
        <v>0</v>
      </c>
      <c r="G47" s="39">
        <f t="shared" si="10"/>
        <v>19980</v>
      </c>
      <c r="H47" s="36">
        <f t="shared" si="10"/>
        <v>0</v>
      </c>
      <c r="I47" s="36">
        <f t="shared" si="10"/>
        <v>0</v>
      </c>
      <c r="J47" s="36">
        <f t="shared" si="10"/>
        <v>0</v>
      </c>
      <c r="K47" s="36">
        <f t="shared" si="10"/>
        <v>0</v>
      </c>
      <c r="L47" s="36">
        <f t="shared" si="10"/>
        <v>0</v>
      </c>
    </row>
    <row r="48" spans="1:12" ht="30" x14ac:dyDescent="0.25">
      <c r="A48" s="94"/>
      <c r="B48" s="94"/>
      <c r="C48" s="94"/>
      <c r="D48" s="31" t="s">
        <v>60</v>
      </c>
      <c r="E48" s="39">
        <f>F48+G48+H48+I48+J48+K48+L48</f>
        <v>0</v>
      </c>
      <c r="F48" s="40">
        <v>0</v>
      </c>
      <c r="G48" s="40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</row>
    <row r="49" spans="1:12" ht="45" x14ac:dyDescent="0.25">
      <c r="A49" s="94"/>
      <c r="B49" s="94"/>
      <c r="C49" s="94"/>
      <c r="D49" s="46" t="s">
        <v>8</v>
      </c>
      <c r="E49" s="43">
        <f>F49+G49+H49+I49+J49+K49+L49</f>
        <v>18981</v>
      </c>
      <c r="F49" s="41">
        <v>0</v>
      </c>
      <c r="G49" s="41">
        <v>18981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</row>
    <row r="50" spans="1:12" ht="30" x14ac:dyDescent="0.25">
      <c r="A50" s="94"/>
      <c r="B50" s="94"/>
      <c r="C50" s="94"/>
      <c r="D50" s="46" t="s">
        <v>61</v>
      </c>
      <c r="E50" s="43">
        <f>F50+G50+H50+I50+J50+K50+L50</f>
        <v>999</v>
      </c>
      <c r="F50" s="41">
        <v>0</v>
      </c>
      <c r="G50" s="41">
        <v>999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</row>
    <row r="51" spans="1:12" ht="45" x14ac:dyDescent="0.25">
      <c r="A51" s="95"/>
      <c r="B51" s="95"/>
      <c r="C51" s="95"/>
      <c r="D51" s="46" t="s">
        <v>62</v>
      </c>
      <c r="E51" s="43">
        <f>F51+G51+H51+I51+J51+K51+L51</f>
        <v>0</v>
      </c>
      <c r="F51" s="41">
        <v>0</v>
      </c>
      <c r="G51" s="41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</row>
    <row r="52" spans="1:12" x14ac:dyDescent="0.25">
      <c r="A52" s="136"/>
      <c r="B52" s="121" t="s">
        <v>51</v>
      </c>
      <c r="C52" s="122"/>
      <c r="D52" s="46" t="s">
        <v>40</v>
      </c>
      <c r="E52" s="43">
        <f t="shared" ref="E52:L56" si="11">E47</f>
        <v>19980</v>
      </c>
      <c r="F52" s="41">
        <f t="shared" si="11"/>
        <v>0</v>
      </c>
      <c r="G52" s="41">
        <f t="shared" si="11"/>
        <v>19980</v>
      </c>
      <c r="H52" s="37">
        <f t="shared" si="11"/>
        <v>0</v>
      </c>
      <c r="I52" s="37">
        <f t="shared" si="11"/>
        <v>0</v>
      </c>
      <c r="J52" s="37">
        <f t="shared" si="11"/>
        <v>0</v>
      </c>
      <c r="K52" s="37">
        <f t="shared" si="11"/>
        <v>0</v>
      </c>
      <c r="L52" s="37">
        <f t="shared" si="11"/>
        <v>0</v>
      </c>
    </row>
    <row r="53" spans="1:12" ht="30" x14ac:dyDescent="0.25">
      <c r="A53" s="89"/>
      <c r="B53" s="123"/>
      <c r="C53" s="124"/>
      <c r="D53" s="46" t="s">
        <v>60</v>
      </c>
      <c r="E53" s="43">
        <f t="shared" si="11"/>
        <v>0</v>
      </c>
      <c r="F53" s="41">
        <f t="shared" si="11"/>
        <v>0</v>
      </c>
      <c r="G53" s="41">
        <f t="shared" si="11"/>
        <v>0</v>
      </c>
      <c r="H53" s="37">
        <f t="shared" si="11"/>
        <v>0</v>
      </c>
      <c r="I53" s="37">
        <f t="shared" si="11"/>
        <v>0</v>
      </c>
      <c r="J53" s="37">
        <f t="shared" si="11"/>
        <v>0</v>
      </c>
      <c r="K53" s="37">
        <f t="shared" si="11"/>
        <v>0</v>
      </c>
      <c r="L53" s="37">
        <f t="shared" si="11"/>
        <v>0</v>
      </c>
    </row>
    <row r="54" spans="1:12" ht="45" x14ac:dyDescent="0.25">
      <c r="A54" s="89"/>
      <c r="B54" s="123"/>
      <c r="C54" s="124"/>
      <c r="D54" s="46" t="s">
        <v>8</v>
      </c>
      <c r="E54" s="43">
        <f t="shared" si="11"/>
        <v>18981</v>
      </c>
      <c r="F54" s="41">
        <f t="shared" si="11"/>
        <v>0</v>
      </c>
      <c r="G54" s="41">
        <f t="shared" si="11"/>
        <v>18981</v>
      </c>
      <c r="H54" s="37">
        <f t="shared" si="11"/>
        <v>0</v>
      </c>
      <c r="I54" s="37">
        <f t="shared" si="11"/>
        <v>0</v>
      </c>
      <c r="J54" s="37">
        <f t="shared" si="11"/>
        <v>0</v>
      </c>
      <c r="K54" s="37">
        <f t="shared" si="11"/>
        <v>0</v>
      </c>
      <c r="L54" s="37">
        <f t="shared" si="11"/>
        <v>0</v>
      </c>
    </row>
    <row r="55" spans="1:12" ht="30" x14ac:dyDescent="0.25">
      <c r="A55" s="89"/>
      <c r="B55" s="123"/>
      <c r="C55" s="124"/>
      <c r="D55" s="31" t="s">
        <v>61</v>
      </c>
      <c r="E55" s="39">
        <f t="shared" si="11"/>
        <v>999</v>
      </c>
      <c r="F55" s="40">
        <f t="shared" si="11"/>
        <v>0</v>
      </c>
      <c r="G55" s="40">
        <f t="shared" si="11"/>
        <v>999</v>
      </c>
      <c r="H55" s="37">
        <f t="shared" si="11"/>
        <v>0</v>
      </c>
      <c r="I55" s="37">
        <f t="shared" si="11"/>
        <v>0</v>
      </c>
      <c r="J55" s="37">
        <f t="shared" si="11"/>
        <v>0</v>
      </c>
      <c r="K55" s="37">
        <f t="shared" si="11"/>
        <v>0</v>
      </c>
      <c r="L55" s="37">
        <f t="shared" si="11"/>
        <v>0</v>
      </c>
    </row>
    <row r="56" spans="1:12" ht="45" x14ac:dyDescent="0.25">
      <c r="A56" s="90"/>
      <c r="B56" s="125"/>
      <c r="C56" s="126"/>
      <c r="D56" s="31" t="s">
        <v>62</v>
      </c>
      <c r="E56" s="39">
        <f t="shared" si="11"/>
        <v>0</v>
      </c>
      <c r="F56" s="40">
        <f t="shared" si="11"/>
        <v>0</v>
      </c>
      <c r="G56" s="40">
        <f t="shared" si="11"/>
        <v>0</v>
      </c>
      <c r="H56" s="37">
        <f t="shared" si="11"/>
        <v>0</v>
      </c>
      <c r="I56" s="37">
        <f t="shared" si="11"/>
        <v>0</v>
      </c>
      <c r="J56" s="37">
        <f t="shared" si="11"/>
        <v>0</v>
      </c>
      <c r="K56" s="37">
        <f t="shared" si="11"/>
        <v>0</v>
      </c>
      <c r="L56" s="37">
        <f t="shared" si="11"/>
        <v>0</v>
      </c>
    </row>
    <row r="57" spans="1:12" x14ac:dyDescent="0.25">
      <c r="A57" s="127" t="s">
        <v>66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9"/>
    </row>
    <row r="58" spans="1:12" ht="15" customHeight="1" x14ac:dyDescent="0.25">
      <c r="A58" s="133" t="s">
        <v>52</v>
      </c>
      <c r="B58" s="93" t="s">
        <v>81</v>
      </c>
      <c r="C58" s="93" t="s">
        <v>86</v>
      </c>
      <c r="D58" s="34" t="s">
        <v>40</v>
      </c>
      <c r="E58" s="36">
        <f>E59+E60+E61+E62</f>
        <v>24277.5</v>
      </c>
      <c r="F58" s="36">
        <f t="shared" ref="F58:L58" si="12">F59+F60+F61+F62</f>
        <v>6092.5</v>
      </c>
      <c r="G58" s="36">
        <f t="shared" si="12"/>
        <v>8092.5</v>
      </c>
      <c r="H58" s="36">
        <f t="shared" si="12"/>
        <v>10092.5</v>
      </c>
      <c r="I58" s="36">
        <f t="shared" si="12"/>
        <v>0</v>
      </c>
      <c r="J58" s="36">
        <f t="shared" si="12"/>
        <v>0</v>
      </c>
      <c r="K58" s="36">
        <f t="shared" si="12"/>
        <v>0</v>
      </c>
      <c r="L58" s="36">
        <f t="shared" si="12"/>
        <v>0</v>
      </c>
    </row>
    <row r="59" spans="1:12" ht="30" customHeight="1" x14ac:dyDescent="0.25">
      <c r="A59" s="134"/>
      <c r="B59" s="94"/>
      <c r="C59" s="89"/>
      <c r="D59" s="31" t="s">
        <v>60</v>
      </c>
      <c r="E59" s="36">
        <f>F59+G59+H59+I59+J59+K59+L59</f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</row>
    <row r="60" spans="1:12" ht="45" customHeight="1" x14ac:dyDescent="0.25">
      <c r="A60" s="134"/>
      <c r="B60" s="94"/>
      <c r="C60" s="89"/>
      <c r="D60" s="31" t="s">
        <v>8</v>
      </c>
      <c r="E60" s="36">
        <f>F60+G60+H60+I60+J60+K60+L60</f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</row>
    <row r="61" spans="1:12" ht="30" customHeight="1" x14ac:dyDescent="0.25">
      <c r="A61" s="134"/>
      <c r="B61" s="94"/>
      <c r="C61" s="89"/>
      <c r="D61" s="31" t="s">
        <v>61</v>
      </c>
      <c r="E61" s="36">
        <f>F61+G61+H61+I61+J61+K61+L61</f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</row>
    <row r="62" spans="1:12" ht="132.75" customHeight="1" x14ac:dyDescent="0.25">
      <c r="A62" s="135"/>
      <c r="B62" s="95"/>
      <c r="C62" s="90"/>
      <c r="D62" s="46" t="s">
        <v>62</v>
      </c>
      <c r="E62" s="43">
        <f>F62+G62+H62+I62+J62+K62+L62</f>
        <v>24277.5</v>
      </c>
      <c r="F62" s="41">
        <v>6092.5</v>
      </c>
      <c r="G62" s="41">
        <v>8092.5</v>
      </c>
      <c r="H62" s="37">
        <v>10092.5</v>
      </c>
      <c r="I62" s="37">
        <v>0</v>
      </c>
      <c r="J62" s="37">
        <v>0</v>
      </c>
      <c r="K62" s="37">
        <v>0</v>
      </c>
      <c r="L62" s="37">
        <v>0</v>
      </c>
    </row>
    <row r="63" spans="1:12" x14ac:dyDescent="0.25">
      <c r="A63" s="105" t="s">
        <v>53</v>
      </c>
      <c r="B63" s="93" t="s">
        <v>74</v>
      </c>
      <c r="C63" s="93" t="s">
        <v>87</v>
      </c>
      <c r="D63" s="47" t="s">
        <v>40</v>
      </c>
      <c r="E63" s="43">
        <f>E64+E65+E66+E67</f>
        <v>600</v>
      </c>
      <c r="F63" s="43">
        <f t="shared" ref="F63:L63" si="13">F64+F65+F66+F67</f>
        <v>600</v>
      </c>
      <c r="G63" s="43">
        <f t="shared" si="13"/>
        <v>0</v>
      </c>
      <c r="H63" s="36">
        <f t="shared" si="13"/>
        <v>0</v>
      </c>
      <c r="I63" s="36">
        <f t="shared" si="13"/>
        <v>0</v>
      </c>
      <c r="J63" s="36">
        <f t="shared" si="13"/>
        <v>0</v>
      </c>
      <c r="K63" s="36">
        <f t="shared" si="13"/>
        <v>0</v>
      </c>
      <c r="L63" s="36">
        <f t="shared" si="13"/>
        <v>0</v>
      </c>
    </row>
    <row r="64" spans="1:12" ht="30" x14ac:dyDescent="0.25">
      <c r="A64" s="106"/>
      <c r="B64" s="94"/>
      <c r="C64" s="94"/>
      <c r="D64" s="46" t="s">
        <v>60</v>
      </c>
      <c r="E64" s="43">
        <f>F64+G64+H64+I64+J64+K64+L64</f>
        <v>0</v>
      </c>
      <c r="F64" s="41">
        <v>0</v>
      </c>
      <c r="G64" s="41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</row>
    <row r="65" spans="1:12" ht="45" x14ac:dyDescent="0.25">
      <c r="A65" s="106"/>
      <c r="B65" s="94"/>
      <c r="C65" s="94"/>
      <c r="D65" s="46" t="s">
        <v>8</v>
      </c>
      <c r="E65" s="43">
        <f>F65+G65+H65+I65+J65+K65+L65</f>
        <v>0</v>
      </c>
      <c r="F65" s="41">
        <v>0</v>
      </c>
      <c r="G65" s="41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</row>
    <row r="66" spans="1:12" ht="30" x14ac:dyDescent="0.25">
      <c r="A66" s="106"/>
      <c r="B66" s="94"/>
      <c r="C66" s="94"/>
      <c r="D66" s="46" t="s">
        <v>61</v>
      </c>
      <c r="E66" s="43">
        <f>F66+G66+H66+I66+J66+K66+L66</f>
        <v>0</v>
      </c>
      <c r="F66" s="41">
        <v>0</v>
      </c>
      <c r="G66" s="41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</row>
    <row r="67" spans="1:12" ht="45" x14ac:dyDescent="0.25">
      <c r="A67" s="107"/>
      <c r="B67" s="95"/>
      <c r="C67" s="95"/>
      <c r="D67" s="46" t="s">
        <v>62</v>
      </c>
      <c r="E67" s="43">
        <f>F67+G67+H67+I67+J67+K67+L67</f>
        <v>600</v>
      </c>
      <c r="F67" s="41">
        <v>600</v>
      </c>
      <c r="G67" s="41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</row>
    <row r="68" spans="1:12" x14ac:dyDescent="0.25">
      <c r="A68" s="105" t="s">
        <v>54</v>
      </c>
      <c r="B68" s="93" t="s">
        <v>75</v>
      </c>
      <c r="C68" s="93" t="s">
        <v>88</v>
      </c>
      <c r="D68" s="47" t="s">
        <v>40</v>
      </c>
      <c r="E68" s="43">
        <f>E69+E70+E71+E72</f>
        <v>2000</v>
      </c>
      <c r="F68" s="43">
        <f t="shared" ref="F68:L68" si="14">F69+F70+F71+F72</f>
        <v>2000</v>
      </c>
      <c r="G68" s="43">
        <f t="shared" si="14"/>
        <v>0</v>
      </c>
      <c r="H68" s="36">
        <f t="shared" si="14"/>
        <v>0</v>
      </c>
      <c r="I68" s="36">
        <f t="shared" si="14"/>
        <v>0</v>
      </c>
      <c r="J68" s="36">
        <f t="shared" si="14"/>
        <v>0</v>
      </c>
      <c r="K68" s="36">
        <f t="shared" si="14"/>
        <v>0</v>
      </c>
      <c r="L68" s="36">
        <f t="shared" si="14"/>
        <v>0</v>
      </c>
    </row>
    <row r="69" spans="1:12" ht="30" x14ac:dyDescent="0.25">
      <c r="A69" s="106"/>
      <c r="B69" s="94"/>
      <c r="C69" s="94"/>
      <c r="D69" s="46" t="s">
        <v>60</v>
      </c>
      <c r="E69" s="43">
        <f>F69+G69+H69+I69+J69+K69+L69</f>
        <v>0</v>
      </c>
      <c r="F69" s="41">
        <v>0</v>
      </c>
      <c r="G69" s="41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</row>
    <row r="70" spans="1:12" ht="45" x14ac:dyDescent="0.25">
      <c r="A70" s="106"/>
      <c r="B70" s="94"/>
      <c r="C70" s="94"/>
      <c r="D70" s="46" t="s">
        <v>8</v>
      </c>
      <c r="E70" s="43">
        <f>F70+G70+H70+I70+J70+K70+L70</f>
        <v>0</v>
      </c>
      <c r="F70" s="41">
        <v>0</v>
      </c>
      <c r="G70" s="41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</row>
    <row r="71" spans="1:12" ht="30" x14ac:dyDescent="0.25">
      <c r="A71" s="106"/>
      <c r="B71" s="94"/>
      <c r="C71" s="94"/>
      <c r="D71" s="46" t="s">
        <v>61</v>
      </c>
      <c r="E71" s="43">
        <f>F71+G71+H71+I71+J71+K71+L71</f>
        <v>0</v>
      </c>
      <c r="F71" s="41">
        <v>0</v>
      </c>
      <c r="G71" s="41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</row>
    <row r="72" spans="1:12" ht="45" x14ac:dyDescent="0.25">
      <c r="A72" s="107"/>
      <c r="B72" s="95"/>
      <c r="C72" s="95"/>
      <c r="D72" s="46" t="s">
        <v>62</v>
      </c>
      <c r="E72" s="43">
        <f>F72+G72+H72+I72+J72+K72+L72</f>
        <v>2000</v>
      </c>
      <c r="F72" s="41">
        <v>2000</v>
      </c>
      <c r="G72" s="41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</row>
    <row r="73" spans="1:12" x14ac:dyDescent="0.25">
      <c r="A73" s="86"/>
      <c r="B73" s="115" t="s">
        <v>55</v>
      </c>
      <c r="C73" s="116"/>
      <c r="D73" s="47" t="s">
        <v>40</v>
      </c>
      <c r="E73" s="43">
        <f t="shared" ref="E73:L76" si="15">E58+E63+E68</f>
        <v>26877.5</v>
      </c>
      <c r="F73" s="43">
        <f t="shared" si="15"/>
        <v>8692.5</v>
      </c>
      <c r="G73" s="43">
        <f t="shared" si="15"/>
        <v>8092.5</v>
      </c>
      <c r="H73" s="36">
        <f t="shared" si="15"/>
        <v>10092.5</v>
      </c>
      <c r="I73" s="36">
        <f t="shared" si="15"/>
        <v>0</v>
      </c>
      <c r="J73" s="36">
        <f t="shared" si="15"/>
        <v>0</v>
      </c>
      <c r="K73" s="36">
        <f t="shared" si="15"/>
        <v>0</v>
      </c>
      <c r="L73" s="36">
        <f t="shared" si="15"/>
        <v>0</v>
      </c>
    </row>
    <row r="74" spans="1:12" ht="30" x14ac:dyDescent="0.25">
      <c r="A74" s="87"/>
      <c r="B74" s="117"/>
      <c r="C74" s="118"/>
      <c r="D74" s="46" t="s">
        <v>60</v>
      </c>
      <c r="E74" s="43">
        <f t="shared" si="15"/>
        <v>0</v>
      </c>
      <c r="F74" s="41">
        <f t="shared" si="15"/>
        <v>0</v>
      </c>
      <c r="G74" s="41">
        <f t="shared" si="15"/>
        <v>0</v>
      </c>
      <c r="H74" s="37">
        <f t="shared" si="15"/>
        <v>0</v>
      </c>
      <c r="I74" s="37">
        <f t="shared" si="15"/>
        <v>0</v>
      </c>
      <c r="J74" s="37">
        <f t="shared" si="15"/>
        <v>0</v>
      </c>
      <c r="K74" s="37">
        <f t="shared" si="15"/>
        <v>0</v>
      </c>
      <c r="L74" s="37">
        <f t="shared" si="15"/>
        <v>0</v>
      </c>
    </row>
    <row r="75" spans="1:12" ht="45" x14ac:dyDescent="0.25">
      <c r="A75" s="87"/>
      <c r="B75" s="117"/>
      <c r="C75" s="118"/>
      <c r="D75" s="46" t="s">
        <v>8</v>
      </c>
      <c r="E75" s="43">
        <f t="shared" si="15"/>
        <v>0</v>
      </c>
      <c r="F75" s="41">
        <f t="shared" si="15"/>
        <v>0</v>
      </c>
      <c r="G75" s="41">
        <f t="shared" si="15"/>
        <v>0</v>
      </c>
      <c r="H75" s="37">
        <f t="shared" si="15"/>
        <v>0</v>
      </c>
      <c r="I75" s="37">
        <f t="shared" si="15"/>
        <v>0</v>
      </c>
      <c r="J75" s="37">
        <f t="shared" si="15"/>
        <v>0</v>
      </c>
      <c r="K75" s="37">
        <f t="shared" si="15"/>
        <v>0</v>
      </c>
      <c r="L75" s="37">
        <f t="shared" si="15"/>
        <v>0</v>
      </c>
    </row>
    <row r="76" spans="1:12" ht="30" x14ac:dyDescent="0.25">
      <c r="A76" s="87"/>
      <c r="B76" s="117"/>
      <c r="C76" s="118"/>
      <c r="D76" s="46" t="s">
        <v>61</v>
      </c>
      <c r="E76" s="43">
        <f t="shared" si="15"/>
        <v>0</v>
      </c>
      <c r="F76" s="41">
        <f t="shared" si="15"/>
        <v>0</v>
      </c>
      <c r="G76" s="41">
        <f t="shared" si="15"/>
        <v>0</v>
      </c>
      <c r="H76" s="37">
        <f t="shared" si="15"/>
        <v>0</v>
      </c>
      <c r="I76" s="37">
        <f t="shared" si="15"/>
        <v>0</v>
      </c>
      <c r="J76" s="37">
        <f t="shared" si="15"/>
        <v>0</v>
      </c>
      <c r="K76" s="37">
        <f t="shared" si="15"/>
        <v>0</v>
      </c>
      <c r="L76" s="37">
        <f t="shared" si="15"/>
        <v>0</v>
      </c>
    </row>
    <row r="77" spans="1:12" ht="45" x14ac:dyDescent="0.25">
      <c r="A77" s="102"/>
      <c r="B77" s="119"/>
      <c r="C77" s="120"/>
      <c r="D77" s="46" t="s">
        <v>62</v>
      </c>
      <c r="E77" s="43">
        <f>E62+E67+E72</f>
        <v>26877.5</v>
      </c>
      <c r="F77" s="41">
        <f>F72+F67+F62</f>
        <v>8692.5</v>
      </c>
      <c r="G77" s="41">
        <f>G72+G67+G62</f>
        <v>8092.5</v>
      </c>
      <c r="H77" s="37">
        <f>H72+H67+H62</f>
        <v>10092.5</v>
      </c>
      <c r="I77" s="37">
        <f>I62+I67+I72</f>
        <v>0</v>
      </c>
      <c r="J77" s="37">
        <f>J62+J67+J72</f>
        <v>0</v>
      </c>
      <c r="K77" s="37">
        <f>K62+K67+K72</f>
        <v>0</v>
      </c>
      <c r="L77" s="37">
        <f>L62+L67+L72</f>
        <v>0</v>
      </c>
    </row>
    <row r="78" spans="1:12" x14ac:dyDescent="0.25">
      <c r="A78" s="86"/>
      <c r="B78" s="121" t="s">
        <v>56</v>
      </c>
      <c r="C78" s="122"/>
      <c r="D78" s="47" t="s">
        <v>40</v>
      </c>
      <c r="E78" s="43">
        <f t="shared" ref="E78:L80" si="16">E25+E41+E52+E73</f>
        <v>139844.58890000003</v>
      </c>
      <c r="F78" s="43">
        <f t="shared" si="16"/>
        <v>23120.458900000001</v>
      </c>
      <c r="G78" s="43">
        <f t="shared" si="16"/>
        <v>42043.955000000002</v>
      </c>
      <c r="H78" s="39">
        <f t="shared" si="16"/>
        <v>24123.455000000002</v>
      </c>
      <c r="I78" s="39">
        <f t="shared" si="16"/>
        <v>13955.754999999999</v>
      </c>
      <c r="J78" s="36">
        <f t="shared" si="16"/>
        <v>12183.655000000001</v>
      </c>
      <c r="K78" s="36">
        <f t="shared" si="16"/>
        <v>12233.655000000001</v>
      </c>
      <c r="L78" s="36">
        <f t="shared" si="16"/>
        <v>12183.655000000001</v>
      </c>
    </row>
    <row r="79" spans="1:12" ht="30" x14ac:dyDescent="0.25">
      <c r="A79" s="87"/>
      <c r="B79" s="123"/>
      <c r="C79" s="124"/>
      <c r="D79" s="46" t="s">
        <v>60</v>
      </c>
      <c r="E79" s="43">
        <f t="shared" si="16"/>
        <v>31.6</v>
      </c>
      <c r="F79" s="41">
        <f t="shared" si="16"/>
        <v>6.4</v>
      </c>
      <c r="G79" s="41">
        <f t="shared" si="16"/>
        <v>0</v>
      </c>
      <c r="H79" s="40">
        <f t="shared" si="16"/>
        <v>25.2</v>
      </c>
      <c r="I79" s="40">
        <f t="shared" si="16"/>
        <v>0</v>
      </c>
      <c r="J79" s="37">
        <f t="shared" si="16"/>
        <v>0</v>
      </c>
      <c r="K79" s="37">
        <f t="shared" si="16"/>
        <v>0</v>
      </c>
      <c r="L79" s="37">
        <f t="shared" si="16"/>
        <v>0</v>
      </c>
    </row>
    <row r="80" spans="1:12" ht="45" x14ac:dyDescent="0.25">
      <c r="A80" s="87"/>
      <c r="B80" s="123"/>
      <c r="C80" s="124"/>
      <c r="D80" s="46" t="s">
        <v>8</v>
      </c>
      <c r="E80" s="43">
        <f t="shared" si="16"/>
        <v>26364.22</v>
      </c>
      <c r="F80" s="41">
        <f t="shared" si="16"/>
        <v>2181.3199999999997</v>
      </c>
      <c r="G80" s="41">
        <f t="shared" si="16"/>
        <v>20722.3</v>
      </c>
      <c r="H80" s="40">
        <f t="shared" si="16"/>
        <v>1730.3</v>
      </c>
      <c r="I80" s="40">
        <f t="shared" si="16"/>
        <v>1730.3</v>
      </c>
      <c r="J80" s="37">
        <f>J27+J43+J54+J75</f>
        <v>0</v>
      </c>
      <c r="K80" s="37">
        <f t="shared" si="16"/>
        <v>0</v>
      </c>
      <c r="L80" s="37">
        <f t="shared" si="16"/>
        <v>0</v>
      </c>
    </row>
    <row r="81" spans="1:12" ht="30" x14ac:dyDescent="0.25">
      <c r="A81" s="87"/>
      <c r="B81" s="123"/>
      <c r="C81" s="124"/>
      <c r="D81" s="46" t="s">
        <v>61</v>
      </c>
      <c r="E81" s="43">
        <f>E28+E44+E55+E76</f>
        <v>1635.6839</v>
      </c>
      <c r="F81" s="41">
        <f t="shared" ref="F81:H82" si="17">F76+F55+F44+F28</f>
        <v>106.5839</v>
      </c>
      <c r="G81" s="41">
        <f t="shared" si="17"/>
        <v>1095.5</v>
      </c>
      <c r="H81" s="40">
        <f t="shared" si="17"/>
        <v>141.80000000000001</v>
      </c>
      <c r="I81" s="40">
        <f t="shared" ref="I81:L82" si="18">I76+I55+I44+I28</f>
        <v>91.8</v>
      </c>
      <c r="J81" s="37">
        <f t="shared" si="18"/>
        <v>50</v>
      </c>
      <c r="K81" s="37">
        <f t="shared" si="18"/>
        <v>100</v>
      </c>
      <c r="L81" s="37">
        <f t="shared" si="18"/>
        <v>50</v>
      </c>
    </row>
    <row r="82" spans="1:12" ht="45" x14ac:dyDescent="0.25">
      <c r="A82" s="102"/>
      <c r="B82" s="125"/>
      <c r="C82" s="126"/>
      <c r="D82" s="46" t="s">
        <v>62</v>
      </c>
      <c r="E82" s="43">
        <f>E29+E45+E56+E77</f>
        <v>111813.08500000001</v>
      </c>
      <c r="F82" s="41">
        <f t="shared" si="17"/>
        <v>20826.154999999999</v>
      </c>
      <c r="G82" s="41">
        <f t="shared" si="17"/>
        <v>20226.154999999999</v>
      </c>
      <c r="H82" s="37">
        <f t="shared" si="17"/>
        <v>22226.154999999999</v>
      </c>
      <c r="I82" s="37">
        <f t="shared" si="18"/>
        <v>12133.655000000001</v>
      </c>
      <c r="J82" s="37">
        <f t="shared" si="18"/>
        <v>12133.655000000001</v>
      </c>
      <c r="K82" s="37">
        <f t="shared" si="18"/>
        <v>12133.655000000001</v>
      </c>
      <c r="L82" s="37">
        <f t="shared" si="18"/>
        <v>12133.655000000001</v>
      </c>
    </row>
    <row r="83" spans="1:12" x14ac:dyDescent="0.25">
      <c r="A83" s="127" t="s">
        <v>67</v>
      </c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9"/>
    </row>
    <row r="84" spans="1:12" x14ac:dyDescent="0.25">
      <c r="A84" s="130" t="s">
        <v>68</v>
      </c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2"/>
    </row>
    <row r="85" spans="1:12" x14ac:dyDescent="0.25">
      <c r="A85" s="127" t="s">
        <v>69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9"/>
    </row>
    <row r="86" spans="1:12" x14ac:dyDescent="0.25">
      <c r="A86" s="133" t="s">
        <v>57</v>
      </c>
      <c r="B86" s="93" t="s">
        <v>70</v>
      </c>
      <c r="C86" s="93" t="s">
        <v>82</v>
      </c>
      <c r="D86" s="34" t="s">
        <v>40</v>
      </c>
      <c r="E86" s="36">
        <f>E87+E88+E89+E90</f>
        <v>1678.8</v>
      </c>
      <c r="F86" s="36">
        <f>F87+F88+F89+F90</f>
        <v>238.8</v>
      </c>
      <c r="G86" s="36">
        <f t="shared" ref="G86:L86" si="19">G87+G88+G89+G90</f>
        <v>240</v>
      </c>
      <c r="H86" s="36">
        <f t="shared" si="19"/>
        <v>240</v>
      </c>
      <c r="I86" s="36">
        <f t="shared" si="19"/>
        <v>240</v>
      </c>
      <c r="J86" s="36">
        <f t="shared" si="19"/>
        <v>240</v>
      </c>
      <c r="K86" s="36">
        <f t="shared" si="19"/>
        <v>240</v>
      </c>
      <c r="L86" s="36">
        <f t="shared" si="19"/>
        <v>240</v>
      </c>
    </row>
    <row r="87" spans="1:12" ht="30" x14ac:dyDescent="0.25">
      <c r="A87" s="134"/>
      <c r="B87" s="94"/>
      <c r="C87" s="94"/>
      <c r="D87" s="31" t="s">
        <v>60</v>
      </c>
      <c r="E87" s="36">
        <f>F87+G87+H87+I87+J87+K87+L87</f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</row>
    <row r="88" spans="1:12" ht="45" x14ac:dyDescent="0.25">
      <c r="A88" s="134"/>
      <c r="B88" s="94"/>
      <c r="C88" s="94"/>
      <c r="D88" s="31" t="s">
        <v>8</v>
      </c>
      <c r="E88" s="36">
        <f>F88+G88+H88+I88+J88+K88+L88</f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</row>
    <row r="89" spans="1:12" ht="30" x14ac:dyDescent="0.25">
      <c r="A89" s="134"/>
      <c r="B89" s="94"/>
      <c r="C89" s="94"/>
      <c r="D89" s="46" t="s">
        <v>61</v>
      </c>
      <c r="E89" s="43">
        <f>F89+G89+H89+I89+J89+K89+L89</f>
        <v>1678.8</v>
      </c>
      <c r="F89" s="41">
        <v>238.8</v>
      </c>
      <c r="G89" s="41">
        <v>240</v>
      </c>
      <c r="H89" s="37">
        <v>240</v>
      </c>
      <c r="I89" s="37">
        <v>240</v>
      </c>
      <c r="J89" s="37">
        <v>240</v>
      </c>
      <c r="K89" s="37">
        <v>240</v>
      </c>
      <c r="L89" s="37">
        <v>240</v>
      </c>
    </row>
    <row r="90" spans="1:12" ht="60.75" customHeight="1" x14ac:dyDescent="0.25">
      <c r="A90" s="135"/>
      <c r="B90" s="95"/>
      <c r="C90" s="95"/>
      <c r="D90" s="46" t="s">
        <v>62</v>
      </c>
      <c r="E90" s="43">
        <f>F90+G90+H90+I90+J90+K90+L90</f>
        <v>0</v>
      </c>
      <c r="F90" s="41">
        <v>0</v>
      </c>
      <c r="G90" s="41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</row>
    <row r="91" spans="1:12" x14ac:dyDescent="0.25">
      <c r="A91" s="114"/>
      <c r="B91" s="108" t="s">
        <v>58</v>
      </c>
      <c r="C91" s="109"/>
      <c r="D91" s="47" t="s">
        <v>40</v>
      </c>
      <c r="E91" s="43">
        <f t="shared" ref="E91:E100" si="20">E86</f>
        <v>1678.8</v>
      </c>
      <c r="F91" s="43">
        <f t="shared" ref="F91:L96" si="21">F86</f>
        <v>238.8</v>
      </c>
      <c r="G91" s="43">
        <f t="shared" si="21"/>
        <v>240</v>
      </c>
      <c r="H91" s="36">
        <f t="shared" si="21"/>
        <v>240</v>
      </c>
      <c r="I91" s="36">
        <f t="shared" si="21"/>
        <v>240</v>
      </c>
      <c r="J91" s="36">
        <f t="shared" si="21"/>
        <v>240</v>
      </c>
      <c r="K91" s="36">
        <f t="shared" si="21"/>
        <v>240</v>
      </c>
      <c r="L91" s="36">
        <f t="shared" si="21"/>
        <v>240</v>
      </c>
    </row>
    <row r="92" spans="1:12" ht="30" x14ac:dyDescent="0.25">
      <c r="A92" s="114"/>
      <c r="B92" s="110"/>
      <c r="C92" s="111"/>
      <c r="D92" s="46" t="s">
        <v>60</v>
      </c>
      <c r="E92" s="43">
        <f t="shared" si="20"/>
        <v>0</v>
      </c>
      <c r="F92" s="41">
        <f t="shared" si="21"/>
        <v>0</v>
      </c>
      <c r="G92" s="41">
        <f t="shared" si="21"/>
        <v>0</v>
      </c>
      <c r="H92" s="37">
        <f t="shared" si="21"/>
        <v>0</v>
      </c>
      <c r="I92" s="37">
        <f t="shared" si="21"/>
        <v>0</v>
      </c>
      <c r="J92" s="37">
        <f t="shared" si="21"/>
        <v>0</v>
      </c>
      <c r="K92" s="37">
        <f t="shared" si="21"/>
        <v>0</v>
      </c>
      <c r="L92" s="37">
        <f t="shared" si="21"/>
        <v>0</v>
      </c>
    </row>
    <row r="93" spans="1:12" ht="45" x14ac:dyDescent="0.25">
      <c r="A93" s="114"/>
      <c r="B93" s="110"/>
      <c r="C93" s="111"/>
      <c r="D93" s="46" t="s">
        <v>8</v>
      </c>
      <c r="E93" s="43">
        <f t="shared" si="20"/>
        <v>0</v>
      </c>
      <c r="F93" s="41">
        <f t="shared" si="21"/>
        <v>0</v>
      </c>
      <c r="G93" s="41">
        <f t="shared" si="21"/>
        <v>0</v>
      </c>
      <c r="H93" s="37">
        <f t="shared" si="21"/>
        <v>0</v>
      </c>
      <c r="I93" s="37">
        <f t="shared" si="21"/>
        <v>0</v>
      </c>
      <c r="J93" s="37">
        <f t="shared" si="21"/>
        <v>0</v>
      </c>
      <c r="K93" s="37">
        <f t="shared" si="21"/>
        <v>0</v>
      </c>
      <c r="L93" s="37">
        <f t="shared" si="21"/>
        <v>0</v>
      </c>
    </row>
    <row r="94" spans="1:12" ht="30" x14ac:dyDescent="0.25">
      <c r="A94" s="114"/>
      <c r="B94" s="110"/>
      <c r="C94" s="111"/>
      <c r="D94" s="46" t="s">
        <v>61</v>
      </c>
      <c r="E94" s="43">
        <f t="shared" si="20"/>
        <v>1678.8</v>
      </c>
      <c r="F94" s="41">
        <f t="shared" si="21"/>
        <v>238.8</v>
      </c>
      <c r="G94" s="41">
        <f t="shared" si="21"/>
        <v>240</v>
      </c>
      <c r="H94" s="37">
        <f t="shared" si="21"/>
        <v>240</v>
      </c>
      <c r="I94" s="37">
        <f t="shared" si="21"/>
        <v>240</v>
      </c>
      <c r="J94" s="37">
        <f t="shared" si="21"/>
        <v>240</v>
      </c>
      <c r="K94" s="37">
        <f t="shared" si="21"/>
        <v>240</v>
      </c>
      <c r="L94" s="37">
        <f t="shared" si="21"/>
        <v>240</v>
      </c>
    </row>
    <row r="95" spans="1:12" ht="45" x14ac:dyDescent="0.25">
      <c r="A95" s="114"/>
      <c r="B95" s="112"/>
      <c r="C95" s="113"/>
      <c r="D95" s="31" t="s">
        <v>62</v>
      </c>
      <c r="E95" s="36">
        <f t="shared" si="20"/>
        <v>0</v>
      </c>
      <c r="F95" s="37">
        <f t="shared" si="21"/>
        <v>0</v>
      </c>
      <c r="G95" s="37">
        <f t="shared" si="21"/>
        <v>0</v>
      </c>
      <c r="H95" s="37">
        <f t="shared" si="21"/>
        <v>0</v>
      </c>
      <c r="I95" s="37">
        <f t="shared" si="21"/>
        <v>0</v>
      </c>
      <c r="J95" s="37">
        <f t="shared" si="21"/>
        <v>0</v>
      </c>
      <c r="K95" s="37">
        <f t="shared" si="21"/>
        <v>0</v>
      </c>
      <c r="L95" s="37">
        <f t="shared" si="21"/>
        <v>0</v>
      </c>
    </row>
    <row r="96" spans="1:12" x14ac:dyDescent="0.25">
      <c r="A96" s="86"/>
      <c r="B96" s="96" t="s">
        <v>59</v>
      </c>
      <c r="C96" s="97"/>
      <c r="D96" s="34" t="s">
        <v>40</v>
      </c>
      <c r="E96" s="36">
        <f t="shared" si="20"/>
        <v>1678.8</v>
      </c>
      <c r="F96" s="36">
        <f t="shared" si="21"/>
        <v>238.8</v>
      </c>
      <c r="G96" s="36">
        <f t="shared" si="21"/>
        <v>240</v>
      </c>
      <c r="H96" s="36">
        <f t="shared" si="21"/>
        <v>240</v>
      </c>
      <c r="I96" s="36">
        <f t="shared" si="21"/>
        <v>240</v>
      </c>
      <c r="J96" s="36">
        <f t="shared" si="21"/>
        <v>240</v>
      </c>
      <c r="K96" s="36">
        <f t="shared" si="21"/>
        <v>240</v>
      </c>
      <c r="L96" s="36">
        <f t="shared" si="21"/>
        <v>240</v>
      </c>
    </row>
    <row r="97" spans="1:12" ht="30" x14ac:dyDescent="0.25">
      <c r="A97" s="87"/>
      <c r="B97" s="98"/>
      <c r="C97" s="99"/>
      <c r="D97" s="31" t="s">
        <v>60</v>
      </c>
      <c r="E97" s="36">
        <f t="shared" si="20"/>
        <v>0</v>
      </c>
      <c r="F97" s="37">
        <f t="shared" ref="F97:L97" si="22">F92</f>
        <v>0</v>
      </c>
      <c r="G97" s="37">
        <f t="shared" si="22"/>
        <v>0</v>
      </c>
      <c r="H97" s="37">
        <f t="shared" si="22"/>
        <v>0</v>
      </c>
      <c r="I97" s="37">
        <f t="shared" si="22"/>
        <v>0</v>
      </c>
      <c r="J97" s="37">
        <f t="shared" si="22"/>
        <v>0</v>
      </c>
      <c r="K97" s="37">
        <f t="shared" si="22"/>
        <v>0</v>
      </c>
      <c r="L97" s="37">
        <f t="shared" si="22"/>
        <v>0</v>
      </c>
    </row>
    <row r="98" spans="1:12" ht="45" x14ac:dyDescent="0.25">
      <c r="A98" s="87"/>
      <c r="B98" s="98"/>
      <c r="C98" s="99"/>
      <c r="D98" s="31" t="s">
        <v>8</v>
      </c>
      <c r="E98" s="36">
        <f t="shared" si="20"/>
        <v>0</v>
      </c>
      <c r="F98" s="37">
        <f>F93</f>
        <v>0</v>
      </c>
      <c r="G98" s="37">
        <f>F93</f>
        <v>0</v>
      </c>
      <c r="H98" s="37">
        <f t="shared" ref="H98:K100" si="23">H93</f>
        <v>0</v>
      </c>
      <c r="I98" s="37">
        <f t="shared" si="23"/>
        <v>0</v>
      </c>
      <c r="J98" s="37">
        <f t="shared" si="23"/>
        <v>0</v>
      </c>
      <c r="K98" s="37">
        <f t="shared" si="23"/>
        <v>0</v>
      </c>
      <c r="L98" s="37">
        <f>K93</f>
        <v>0</v>
      </c>
    </row>
    <row r="99" spans="1:12" ht="30" x14ac:dyDescent="0.25">
      <c r="A99" s="87"/>
      <c r="B99" s="98"/>
      <c r="C99" s="99"/>
      <c r="D99" s="31" t="s">
        <v>61</v>
      </c>
      <c r="E99" s="36">
        <f t="shared" si="20"/>
        <v>1678.8</v>
      </c>
      <c r="F99" s="37">
        <f>F94</f>
        <v>238.8</v>
      </c>
      <c r="G99" s="37">
        <f>G94</f>
        <v>240</v>
      </c>
      <c r="H99" s="37">
        <f t="shared" si="23"/>
        <v>240</v>
      </c>
      <c r="I99" s="37">
        <f t="shared" si="23"/>
        <v>240</v>
      </c>
      <c r="J99" s="37">
        <f t="shared" si="23"/>
        <v>240</v>
      </c>
      <c r="K99" s="37">
        <f t="shared" si="23"/>
        <v>240</v>
      </c>
      <c r="L99" s="37">
        <f>K94</f>
        <v>240</v>
      </c>
    </row>
    <row r="100" spans="1:12" ht="45" x14ac:dyDescent="0.25">
      <c r="A100" s="102"/>
      <c r="B100" s="100"/>
      <c r="C100" s="101"/>
      <c r="D100" s="31" t="s">
        <v>62</v>
      </c>
      <c r="E100" s="36">
        <f t="shared" si="20"/>
        <v>0</v>
      </c>
      <c r="F100" s="37">
        <f>F95</f>
        <v>0</v>
      </c>
      <c r="G100" s="37">
        <f>F95</f>
        <v>0</v>
      </c>
      <c r="H100" s="37">
        <f t="shared" si="23"/>
        <v>0</v>
      </c>
      <c r="I100" s="37">
        <f t="shared" si="23"/>
        <v>0</v>
      </c>
      <c r="J100" s="37">
        <f t="shared" si="23"/>
        <v>0</v>
      </c>
      <c r="K100" s="37">
        <f t="shared" si="23"/>
        <v>0</v>
      </c>
      <c r="L100" s="37">
        <f>K95</f>
        <v>0</v>
      </c>
    </row>
    <row r="101" spans="1:12" x14ac:dyDescent="0.25">
      <c r="A101" s="86"/>
      <c r="B101" s="121" t="s">
        <v>93</v>
      </c>
      <c r="C101" s="164"/>
      <c r="D101" s="35" t="s">
        <v>40</v>
      </c>
      <c r="E101" s="39">
        <f t="shared" ref="E101:L102" si="24">E78+E96</f>
        <v>141523.38890000002</v>
      </c>
      <c r="F101" s="39">
        <f t="shared" si="24"/>
        <v>23359.258900000001</v>
      </c>
      <c r="G101" s="39">
        <f t="shared" si="24"/>
        <v>42283.955000000002</v>
      </c>
      <c r="H101" s="39">
        <f t="shared" si="24"/>
        <v>24363.455000000002</v>
      </c>
      <c r="I101" s="39">
        <f t="shared" si="24"/>
        <v>14195.754999999999</v>
      </c>
      <c r="J101" s="36">
        <f t="shared" si="24"/>
        <v>12423.655000000001</v>
      </c>
      <c r="K101" s="36">
        <f t="shared" si="24"/>
        <v>12473.655000000001</v>
      </c>
      <c r="L101" s="36">
        <f t="shared" si="24"/>
        <v>12423.655000000001</v>
      </c>
    </row>
    <row r="102" spans="1:12" ht="30" x14ac:dyDescent="0.25">
      <c r="A102" s="87"/>
      <c r="B102" s="165"/>
      <c r="C102" s="166"/>
      <c r="D102" s="30" t="s">
        <v>60</v>
      </c>
      <c r="E102" s="39">
        <f t="shared" si="24"/>
        <v>31.6</v>
      </c>
      <c r="F102" s="40">
        <f t="shared" si="24"/>
        <v>6.4</v>
      </c>
      <c r="G102" s="40">
        <f t="shared" si="24"/>
        <v>0</v>
      </c>
      <c r="H102" s="40">
        <f t="shared" si="24"/>
        <v>25.2</v>
      </c>
      <c r="I102" s="40">
        <f t="shared" si="24"/>
        <v>0</v>
      </c>
      <c r="J102" s="37">
        <f t="shared" si="24"/>
        <v>0</v>
      </c>
      <c r="K102" s="37">
        <f t="shared" si="24"/>
        <v>0</v>
      </c>
      <c r="L102" s="37">
        <f t="shared" si="24"/>
        <v>0</v>
      </c>
    </row>
    <row r="103" spans="1:12" ht="45" x14ac:dyDescent="0.25">
      <c r="A103" s="87"/>
      <c r="B103" s="165"/>
      <c r="C103" s="166"/>
      <c r="D103" s="30" t="s">
        <v>8</v>
      </c>
      <c r="E103" s="39">
        <f>E80+E98</f>
        <v>26364.22</v>
      </c>
      <c r="F103" s="40">
        <f t="shared" ref="F103:H105" si="25">F98+F80</f>
        <v>2181.3199999999997</v>
      </c>
      <c r="G103" s="40">
        <f t="shared" si="25"/>
        <v>20722.3</v>
      </c>
      <c r="H103" s="40">
        <f t="shared" si="25"/>
        <v>1730.3</v>
      </c>
      <c r="I103" s="40">
        <f>I80+I98</f>
        <v>1730.3</v>
      </c>
      <c r="J103" s="37">
        <f>J80+J98</f>
        <v>0</v>
      </c>
      <c r="K103" s="37">
        <f>K80+K98</f>
        <v>0</v>
      </c>
      <c r="L103" s="37">
        <f>L80+L98</f>
        <v>0</v>
      </c>
    </row>
    <row r="104" spans="1:12" ht="30" x14ac:dyDescent="0.25">
      <c r="A104" s="87"/>
      <c r="B104" s="165"/>
      <c r="C104" s="166"/>
      <c r="D104" s="30" t="s">
        <v>61</v>
      </c>
      <c r="E104" s="39">
        <f>E81+E99</f>
        <v>3314.4839000000002</v>
      </c>
      <c r="F104" s="40">
        <f t="shared" si="25"/>
        <v>345.38390000000004</v>
      </c>
      <c r="G104" s="40">
        <f t="shared" si="25"/>
        <v>1335.5</v>
      </c>
      <c r="H104" s="40">
        <f t="shared" si="25"/>
        <v>381.8</v>
      </c>
      <c r="I104" s="40">
        <f t="shared" ref="I104:L105" si="26">I99+I81</f>
        <v>331.8</v>
      </c>
      <c r="J104" s="37">
        <f t="shared" si="26"/>
        <v>290</v>
      </c>
      <c r="K104" s="37">
        <f t="shared" si="26"/>
        <v>340</v>
      </c>
      <c r="L104" s="37">
        <f t="shared" si="26"/>
        <v>290</v>
      </c>
    </row>
    <row r="105" spans="1:12" ht="45" x14ac:dyDescent="0.25">
      <c r="A105" s="102"/>
      <c r="B105" s="167"/>
      <c r="C105" s="168"/>
      <c r="D105" s="30" t="s">
        <v>62</v>
      </c>
      <c r="E105" s="39">
        <f>E82+E100</f>
        <v>111813.08500000001</v>
      </c>
      <c r="F105" s="40">
        <f t="shared" si="25"/>
        <v>20826.154999999999</v>
      </c>
      <c r="G105" s="40">
        <f t="shared" si="25"/>
        <v>20226.154999999999</v>
      </c>
      <c r="H105" s="40">
        <f t="shared" si="25"/>
        <v>22226.154999999999</v>
      </c>
      <c r="I105" s="40">
        <f t="shared" si="26"/>
        <v>12133.655000000001</v>
      </c>
      <c r="J105" s="37">
        <f t="shared" si="26"/>
        <v>12133.655000000001</v>
      </c>
      <c r="K105" s="37">
        <f t="shared" si="26"/>
        <v>12133.655000000001</v>
      </c>
      <c r="L105" s="37">
        <f t="shared" si="26"/>
        <v>12133.655000000001</v>
      </c>
    </row>
    <row r="106" spans="1:12" x14ac:dyDescent="0.25">
      <c r="A106" s="50"/>
      <c r="B106" s="169" t="s">
        <v>92</v>
      </c>
      <c r="C106" s="170"/>
      <c r="D106" s="30"/>
      <c r="E106" s="39"/>
      <c r="F106" s="40"/>
      <c r="G106" s="40"/>
      <c r="H106" s="40"/>
      <c r="I106" s="40"/>
      <c r="J106" s="37"/>
      <c r="K106" s="37"/>
      <c r="L106" s="37"/>
    </row>
    <row r="107" spans="1:12" ht="15" customHeight="1" x14ac:dyDescent="0.25">
      <c r="A107" s="86"/>
      <c r="B107" s="88" t="s">
        <v>94</v>
      </c>
      <c r="C107" s="93" t="s">
        <v>90</v>
      </c>
      <c r="D107" s="34" t="s">
        <v>40</v>
      </c>
      <c r="E107" s="39">
        <f t="shared" ref="E107:L107" si="27">E10+E47</f>
        <v>105420.68890000001</v>
      </c>
      <c r="F107" s="39">
        <f t="shared" si="27"/>
        <v>12638.758900000001</v>
      </c>
      <c r="G107" s="39">
        <f t="shared" si="27"/>
        <v>32113.654999999999</v>
      </c>
      <c r="H107" s="39">
        <f t="shared" si="27"/>
        <v>12133.655000000001</v>
      </c>
      <c r="I107" s="39">
        <f t="shared" si="27"/>
        <v>12133.655000000001</v>
      </c>
      <c r="J107" s="36">
        <f t="shared" si="27"/>
        <v>12133.655000000001</v>
      </c>
      <c r="K107" s="36">
        <f t="shared" si="27"/>
        <v>12133.655000000001</v>
      </c>
      <c r="L107" s="36">
        <f t="shared" si="27"/>
        <v>12133.655000000001</v>
      </c>
    </row>
    <row r="108" spans="1:12" ht="30" x14ac:dyDescent="0.25">
      <c r="A108" s="87"/>
      <c r="B108" s="103"/>
      <c r="C108" s="94"/>
      <c r="D108" s="31" t="s">
        <v>60</v>
      </c>
      <c r="E108" s="39">
        <f>E11+E48</f>
        <v>0</v>
      </c>
      <c r="F108" s="40">
        <f>E11+E48</f>
        <v>0</v>
      </c>
      <c r="G108" s="40">
        <f t="shared" ref="G108:L108" si="28">G11+G48</f>
        <v>0</v>
      </c>
      <c r="H108" s="40">
        <f t="shared" si="28"/>
        <v>0</v>
      </c>
      <c r="I108" s="40">
        <f t="shared" si="28"/>
        <v>0</v>
      </c>
      <c r="J108" s="37">
        <f t="shared" si="28"/>
        <v>0</v>
      </c>
      <c r="K108" s="37">
        <f t="shared" si="28"/>
        <v>0</v>
      </c>
      <c r="L108" s="37">
        <f t="shared" si="28"/>
        <v>0</v>
      </c>
    </row>
    <row r="109" spans="1:12" ht="45" x14ac:dyDescent="0.25">
      <c r="A109" s="87"/>
      <c r="B109" s="103"/>
      <c r="C109" s="94"/>
      <c r="D109" s="31" t="s">
        <v>8</v>
      </c>
      <c r="E109" s="39">
        <f>E12+E49</f>
        <v>19459.52</v>
      </c>
      <c r="F109" s="40">
        <f>F49+F12</f>
        <v>478.52</v>
      </c>
      <c r="G109" s="40">
        <f>G49+G12</f>
        <v>18981</v>
      </c>
      <c r="H109" s="40">
        <f>H12+H49</f>
        <v>0</v>
      </c>
      <c r="I109" s="40">
        <f>-I12+I49</f>
        <v>0</v>
      </c>
      <c r="J109" s="37">
        <f t="shared" ref="J109:L110" si="29">J12+J49</f>
        <v>0</v>
      </c>
      <c r="K109" s="37">
        <f t="shared" si="29"/>
        <v>0</v>
      </c>
      <c r="L109" s="37">
        <f t="shared" si="29"/>
        <v>0</v>
      </c>
    </row>
    <row r="110" spans="1:12" ht="30" x14ac:dyDescent="0.25">
      <c r="A110" s="87"/>
      <c r="B110" s="103"/>
      <c r="C110" s="94"/>
      <c r="D110" s="31" t="s">
        <v>61</v>
      </c>
      <c r="E110" s="39">
        <f>E13+E50</f>
        <v>1025.5839000000001</v>
      </c>
      <c r="F110" s="40">
        <f>F50+F13</f>
        <v>26.5839</v>
      </c>
      <c r="G110" s="40">
        <f>G13+G50</f>
        <v>999</v>
      </c>
      <c r="H110" s="40">
        <f>H13+H50</f>
        <v>0</v>
      </c>
      <c r="I110" s="40">
        <f>I13+I50</f>
        <v>0</v>
      </c>
      <c r="J110" s="37">
        <f t="shared" si="29"/>
        <v>0</v>
      </c>
      <c r="K110" s="37">
        <f t="shared" si="29"/>
        <v>0</v>
      </c>
      <c r="L110" s="37">
        <f t="shared" si="29"/>
        <v>0</v>
      </c>
    </row>
    <row r="111" spans="1:12" ht="45" x14ac:dyDescent="0.25">
      <c r="A111" s="102"/>
      <c r="B111" s="104"/>
      <c r="C111" s="95"/>
      <c r="D111" s="31" t="s">
        <v>62</v>
      </c>
      <c r="E111" s="39">
        <f>E14+E51</f>
        <v>84935.585000000006</v>
      </c>
      <c r="F111" s="40">
        <f>F51+F14</f>
        <v>12133.655000000001</v>
      </c>
      <c r="G111" s="40">
        <f t="shared" ref="G111:L111" si="30">G51+G14</f>
        <v>12133.655000000001</v>
      </c>
      <c r="H111" s="40">
        <f t="shared" si="30"/>
        <v>12133.655000000001</v>
      </c>
      <c r="I111" s="40">
        <f t="shared" si="30"/>
        <v>12133.655000000001</v>
      </c>
      <c r="J111" s="37">
        <f t="shared" si="30"/>
        <v>12133.655000000001</v>
      </c>
      <c r="K111" s="37">
        <f t="shared" si="30"/>
        <v>12133.655000000001</v>
      </c>
      <c r="L111" s="37">
        <f t="shared" si="30"/>
        <v>12133.655000000001</v>
      </c>
    </row>
    <row r="112" spans="1:12" x14ac:dyDescent="0.25">
      <c r="A112" s="86"/>
      <c r="B112" s="88" t="s">
        <v>95</v>
      </c>
      <c r="C112" s="93"/>
      <c r="D112" s="31" t="s">
        <v>40</v>
      </c>
      <c r="E112" s="39">
        <f t="shared" ref="E112:L115" si="31">E118+E123+E128+E133+E138</f>
        <v>36102.699999999997</v>
      </c>
      <c r="F112" s="40">
        <f t="shared" si="31"/>
        <v>10720.5</v>
      </c>
      <c r="G112" s="40">
        <f t="shared" si="31"/>
        <v>10170.299999999999</v>
      </c>
      <c r="H112" s="40">
        <f t="shared" si="31"/>
        <v>12229.8</v>
      </c>
      <c r="I112" s="40">
        <f t="shared" si="31"/>
        <v>2062.1</v>
      </c>
      <c r="J112" s="37">
        <f t="shared" si="31"/>
        <v>290</v>
      </c>
      <c r="K112" s="37">
        <f t="shared" si="31"/>
        <v>340</v>
      </c>
      <c r="L112" s="37">
        <f t="shared" si="31"/>
        <v>290</v>
      </c>
    </row>
    <row r="113" spans="1:12" ht="30" x14ac:dyDescent="0.25">
      <c r="A113" s="87"/>
      <c r="B113" s="103"/>
      <c r="C113" s="94"/>
      <c r="D113" s="31" t="s">
        <v>60</v>
      </c>
      <c r="E113" s="39">
        <f t="shared" si="31"/>
        <v>31.6</v>
      </c>
      <c r="F113" s="40">
        <f t="shared" si="31"/>
        <v>6.4</v>
      </c>
      <c r="G113" s="40">
        <f t="shared" si="31"/>
        <v>0</v>
      </c>
      <c r="H113" s="40">
        <f t="shared" si="31"/>
        <v>25.2</v>
      </c>
      <c r="I113" s="40">
        <f t="shared" si="31"/>
        <v>0</v>
      </c>
      <c r="J113" s="37">
        <f t="shared" si="31"/>
        <v>0</v>
      </c>
      <c r="K113" s="37">
        <f t="shared" si="31"/>
        <v>0</v>
      </c>
      <c r="L113" s="37">
        <f t="shared" si="31"/>
        <v>0</v>
      </c>
    </row>
    <row r="114" spans="1:12" ht="45" x14ac:dyDescent="0.25">
      <c r="A114" s="87"/>
      <c r="B114" s="103"/>
      <c r="C114" s="94"/>
      <c r="D114" s="31" t="s">
        <v>8</v>
      </c>
      <c r="E114" s="39">
        <f t="shared" si="31"/>
        <v>6904.7</v>
      </c>
      <c r="F114" s="40">
        <f t="shared" si="31"/>
        <v>1702.8</v>
      </c>
      <c r="G114" s="40">
        <f t="shared" si="31"/>
        <v>1741.3</v>
      </c>
      <c r="H114" s="40">
        <f t="shared" si="31"/>
        <v>1730.3</v>
      </c>
      <c r="I114" s="40">
        <f t="shared" si="31"/>
        <v>1730.3</v>
      </c>
      <c r="J114" s="37">
        <f t="shared" si="31"/>
        <v>0</v>
      </c>
      <c r="K114" s="37">
        <f t="shared" si="31"/>
        <v>73</v>
      </c>
      <c r="L114" s="37">
        <f t="shared" si="31"/>
        <v>0</v>
      </c>
    </row>
    <row r="115" spans="1:12" ht="30" x14ac:dyDescent="0.25">
      <c r="A115" s="87"/>
      <c r="B115" s="103"/>
      <c r="C115" s="94"/>
      <c r="D115" s="31" t="s">
        <v>61</v>
      </c>
      <c r="E115" s="39">
        <f t="shared" si="31"/>
        <v>2288.8999999999996</v>
      </c>
      <c r="F115" s="40">
        <f t="shared" si="31"/>
        <v>318.8</v>
      </c>
      <c r="G115" s="40">
        <f t="shared" si="31"/>
        <v>336.5</v>
      </c>
      <c r="H115" s="40">
        <f t="shared" si="31"/>
        <v>381.8</v>
      </c>
      <c r="I115" s="40">
        <f t="shared" si="31"/>
        <v>331.8</v>
      </c>
      <c r="J115" s="37">
        <f t="shared" si="31"/>
        <v>290</v>
      </c>
      <c r="K115" s="37">
        <f t="shared" si="31"/>
        <v>414</v>
      </c>
      <c r="L115" s="37">
        <f t="shared" si="31"/>
        <v>290</v>
      </c>
    </row>
    <row r="116" spans="1:12" ht="45" x14ac:dyDescent="0.25">
      <c r="A116" s="102"/>
      <c r="B116" s="104"/>
      <c r="C116" s="95"/>
      <c r="D116" s="31" t="s">
        <v>62</v>
      </c>
      <c r="E116" s="39">
        <f t="shared" ref="E116:K116" si="32">E122+E127+E132+E137+E142</f>
        <v>26877.5</v>
      </c>
      <c r="F116" s="40">
        <f t="shared" si="32"/>
        <v>8692.5</v>
      </c>
      <c r="G116" s="40">
        <f t="shared" si="32"/>
        <v>8092.5</v>
      </c>
      <c r="H116" s="40">
        <f t="shared" si="32"/>
        <v>10092.5</v>
      </c>
      <c r="I116" s="40">
        <f t="shared" si="32"/>
        <v>0</v>
      </c>
      <c r="J116" s="37">
        <f t="shared" si="32"/>
        <v>0</v>
      </c>
      <c r="K116" s="37">
        <f t="shared" si="32"/>
        <v>0</v>
      </c>
      <c r="L116" s="37">
        <f>L122++L127+L132+L137+L142</f>
        <v>0</v>
      </c>
    </row>
    <row r="117" spans="1:12" x14ac:dyDescent="0.25">
      <c r="A117" s="49"/>
      <c r="B117" s="51" t="s">
        <v>92</v>
      </c>
      <c r="C117" s="48"/>
      <c r="D117" s="31"/>
      <c r="E117" s="39"/>
      <c r="F117" s="40"/>
      <c r="G117" s="40"/>
      <c r="H117" s="40"/>
      <c r="I117" s="40"/>
      <c r="J117" s="37"/>
      <c r="K117" s="37"/>
      <c r="L117" s="37"/>
    </row>
    <row r="118" spans="1:12" x14ac:dyDescent="0.25">
      <c r="A118" s="86"/>
      <c r="B118" s="88" t="s">
        <v>102</v>
      </c>
      <c r="C118" s="93" t="s">
        <v>96</v>
      </c>
      <c r="D118" s="34" t="s">
        <v>40</v>
      </c>
      <c r="E118" s="39">
        <f t="shared" ref="E118:L118" si="33">E15+E89</f>
        <v>2212.4</v>
      </c>
      <c r="F118" s="39">
        <f t="shared" si="33"/>
        <v>338.8</v>
      </c>
      <c r="G118" s="39">
        <f t="shared" si="33"/>
        <v>395</v>
      </c>
      <c r="H118" s="39">
        <f t="shared" si="33"/>
        <v>379.3</v>
      </c>
      <c r="I118" s="39">
        <f t="shared" si="33"/>
        <v>379.3</v>
      </c>
      <c r="J118" s="36">
        <f t="shared" si="33"/>
        <v>240</v>
      </c>
      <c r="K118" s="36">
        <f t="shared" si="33"/>
        <v>240</v>
      </c>
      <c r="L118" s="36">
        <f t="shared" si="33"/>
        <v>240</v>
      </c>
    </row>
    <row r="119" spans="1:12" ht="30" x14ac:dyDescent="0.25">
      <c r="A119" s="87"/>
      <c r="B119" s="103"/>
      <c r="C119" s="94"/>
      <c r="D119" s="31" t="s">
        <v>60</v>
      </c>
      <c r="E119" s="39">
        <f t="shared" ref="E119:L120" si="34">E16</f>
        <v>0</v>
      </c>
      <c r="F119" s="40">
        <f t="shared" si="34"/>
        <v>0</v>
      </c>
      <c r="G119" s="40">
        <f t="shared" si="34"/>
        <v>0</v>
      </c>
      <c r="H119" s="40">
        <f t="shared" si="34"/>
        <v>0</v>
      </c>
      <c r="I119" s="40">
        <f t="shared" si="34"/>
        <v>0</v>
      </c>
      <c r="J119" s="37">
        <f t="shared" si="34"/>
        <v>0</v>
      </c>
      <c r="K119" s="37">
        <f t="shared" si="34"/>
        <v>0</v>
      </c>
      <c r="L119" s="37">
        <f t="shared" si="34"/>
        <v>0</v>
      </c>
    </row>
    <row r="120" spans="1:12" ht="45" x14ac:dyDescent="0.25">
      <c r="A120" s="87"/>
      <c r="B120" s="103"/>
      <c r="C120" s="94"/>
      <c r="D120" s="31" t="s">
        <v>8</v>
      </c>
      <c r="E120" s="39">
        <f t="shared" si="34"/>
        <v>373.5</v>
      </c>
      <c r="F120" s="40">
        <f t="shared" si="34"/>
        <v>70</v>
      </c>
      <c r="G120" s="40">
        <f t="shared" si="34"/>
        <v>108.5</v>
      </c>
      <c r="H120" s="40">
        <f t="shared" si="34"/>
        <v>97.5</v>
      </c>
      <c r="I120" s="40">
        <f t="shared" si="34"/>
        <v>97.5</v>
      </c>
      <c r="J120" s="37">
        <f t="shared" si="34"/>
        <v>0</v>
      </c>
      <c r="K120" s="37">
        <f t="shared" si="34"/>
        <v>0</v>
      </c>
      <c r="L120" s="37">
        <f t="shared" si="34"/>
        <v>0</v>
      </c>
    </row>
    <row r="121" spans="1:12" ht="30" x14ac:dyDescent="0.25">
      <c r="A121" s="87"/>
      <c r="B121" s="103"/>
      <c r="C121" s="94"/>
      <c r="D121" s="31" t="s">
        <v>61</v>
      </c>
      <c r="E121" s="39">
        <f t="shared" ref="E121:K121" si="35">E18+E89</f>
        <v>1838.8999999999999</v>
      </c>
      <c r="F121" s="40">
        <f t="shared" si="35"/>
        <v>268.8</v>
      </c>
      <c r="G121" s="40">
        <f t="shared" si="35"/>
        <v>286.5</v>
      </c>
      <c r="H121" s="40">
        <f t="shared" si="35"/>
        <v>281.8</v>
      </c>
      <c r="I121" s="40">
        <f t="shared" si="35"/>
        <v>281.8</v>
      </c>
      <c r="J121" s="37">
        <f t="shared" si="35"/>
        <v>240</v>
      </c>
      <c r="K121" s="37">
        <f t="shared" si="35"/>
        <v>240</v>
      </c>
      <c r="L121" s="37">
        <f>K18+K89</f>
        <v>240</v>
      </c>
    </row>
    <row r="122" spans="1:12" ht="60" customHeight="1" x14ac:dyDescent="0.25">
      <c r="A122" s="102"/>
      <c r="B122" s="104"/>
      <c r="C122" s="95"/>
      <c r="D122" s="31" t="s">
        <v>62</v>
      </c>
      <c r="E122" s="39">
        <f t="shared" ref="E122:K122" si="36">E19</f>
        <v>0</v>
      </c>
      <c r="F122" s="40">
        <f t="shared" si="36"/>
        <v>0</v>
      </c>
      <c r="G122" s="40">
        <f t="shared" si="36"/>
        <v>0</v>
      </c>
      <c r="H122" s="40">
        <f t="shared" si="36"/>
        <v>0</v>
      </c>
      <c r="I122" s="40">
        <f t="shared" si="36"/>
        <v>0</v>
      </c>
      <c r="J122" s="37">
        <f t="shared" si="36"/>
        <v>0</v>
      </c>
      <c r="K122" s="37">
        <f t="shared" si="36"/>
        <v>0</v>
      </c>
      <c r="L122" s="37">
        <f>K19</f>
        <v>0</v>
      </c>
    </row>
    <row r="123" spans="1:12" x14ac:dyDescent="0.25">
      <c r="A123" s="86"/>
      <c r="B123" s="88" t="s">
        <v>100</v>
      </c>
      <c r="C123" s="93" t="s">
        <v>96</v>
      </c>
      <c r="D123" s="34" t="s">
        <v>40</v>
      </c>
      <c r="E123" s="39">
        <f t="shared" ref="E123:E130" si="37">E31</f>
        <v>6531.2</v>
      </c>
      <c r="F123" s="39">
        <f t="shared" ref="F123:J132" si="38">F31</f>
        <v>1632.8</v>
      </c>
      <c r="G123" s="39">
        <f t="shared" si="38"/>
        <v>1632.8</v>
      </c>
      <c r="H123" s="39">
        <f t="shared" si="38"/>
        <v>1632.8</v>
      </c>
      <c r="I123" s="39">
        <f t="shared" si="38"/>
        <v>1632.8</v>
      </c>
      <c r="J123" s="36">
        <f t="shared" si="38"/>
        <v>0</v>
      </c>
      <c r="K123" s="36">
        <f>K32</f>
        <v>0</v>
      </c>
      <c r="L123" s="36">
        <f t="shared" ref="L123:L132" si="39">L31</f>
        <v>0</v>
      </c>
    </row>
    <row r="124" spans="1:12" ht="30" x14ac:dyDescent="0.25">
      <c r="A124" s="87"/>
      <c r="B124" s="94"/>
      <c r="C124" s="94"/>
      <c r="D124" s="31" t="s">
        <v>60</v>
      </c>
      <c r="E124" s="36">
        <f t="shared" si="37"/>
        <v>0</v>
      </c>
      <c r="F124" s="37">
        <f t="shared" si="38"/>
        <v>0</v>
      </c>
      <c r="G124" s="37">
        <f t="shared" si="38"/>
        <v>0</v>
      </c>
      <c r="H124" s="37">
        <f t="shared" si="38"/>
        <v>0</v>
      </c>
      <c r="I124" s="37">
        <f t="shared" si="38"/>
        <v>0</v>
      </c>
      <c r="J124" s="37">
        <f t="shared" si="38"/>
        <v>0</v>
      </c>
      <c r="K124" s="37">
        <f t="shared" ref="K124:K129" si="40">K32</f>
        <v>0</v>
      </c>
      <c r="L124" s="37">
        <f t="shared" si="39"/>
        <v>0</v>
      </c>
    </row>
    <row r="125" spans="1:12" ht="45" x14ac:dyDescent="0.25">
      <c r="A125" s="87"/>
      <c r="B125" s="94"/>
      <c r="C125" s="94"/>
      <c r="D125" s="31" t="s">
        <v>8</v>
      </c>
      <c r="E125" s="39">
        <f t="shared" si="37"/>
        <v>6531.2</v>
      </c>
      <c r="F125" s="40">
        <f t="shared" si="38"/>
        <v>1632.8</v>
      </c>
      <c r="G125" s="40">
        <f t="shared" si="38"/>
        <v>1632.8</v>
      </c>
      <c r="H125" s="40">
        <f t="shared" si="38"/>
        <v>1632.8</v>
      </c>
      <c r="I125" s="40">
        <f t="shared" si="38"/>
        <v>1632.8</v>
      </c>
      <c r="J125" s="37">
        <f t="shared" si="38"/>
        <v>0</v>
      </c>
      <c r="K125" s="37">
        <f t="shared" si="40"/>
        <v>0</v>
      </c>
      <c r="L125" s="37">
        <f t="shared" si="39"/>
        <v>0</v>
      </c>
    </row>
    <row r="126" spans="1:12" ht="30" x14ac:dyDescent="0.25">
      <c r="A126" s="87"/>
      <c r="B126" s="94"/>
      <c r="C126" s="94"/>
      <c r="D126" s="31" t="s">
        <v>61</v>
      </c>
      <c r="E126" s="36">
        <f t="shared" si="37"/>
        <v>0</v>
      </c>
      <c r="F126" s="37">
        <f t="shared" si="38"/>
        <v>0</v>
      </c>
      <c r="G126" s="37">
        <f t="shared" si="38"/>
        <v>0</v>
      </c>
      <c r="H126" s="37">
        <f t="shared" si="38"/>
        <v>0</v>
      </c>
      <c r="I126" s="37">
        <f t="shared" si="38"/>
        <v>0</v>
      </c>
      <c r="J126" s="37">
        <f t="shared" si="38"/>
        <v>0</v>
      </c>
      <c r="K126" s="37">
        <f t="shared" si="40"/>
        <v>0</v>
      </c>
      <c r="L126" s="37">
        <f t="shared" si="39"/>
        <v>0</v>
      </c>
    </row>
    <row r="127" spans="1:12" ht="45" x14ac:dyDescent="0.25">
      <c r="A127" s="87"/>
      <c r="B127" s="95"/>
      <c r="C127" s="95"/>
      <c r="D127" s="31" t="s">
        <v>62</v>
      </c>
      <c r="E127" s="36">
        <f t="shared" si="37"/>
        <v>0</v>
      </c>
      <c r="F127" s="37">
        <f t="shared" si="38"/>
        <v>0</v>
      </c>
      <c r="G127" s="37">
        <f t="shared" si="38"/>
        <v>0</v>
      </c>
      <c r="H127" s="37">
        <f t="shared" si="38"/>
        <v>0</v>
      </c>
      <c r="I127" s="37">
        <f t="shared" si="38"/>
        <v>0</v>
      </c>
      <c r="J127" s="37">
        <f t="shared" si="38"/>
        <v>0</v>
      </c>
      <c r="K127" s="37">
        <f t="shared" si="40"/>
        <v>0</v>
      </c>
      <c r="L127" s="37">
        <f t="shared" si="39"/>
        <v>0</v>
      </c>
    </row>
    <row r="128" spans="1:12" x14ac:dyDescent="0.25">
      <c r="A128" s="86"/>
      <c r="B128" s="93" t="s">
        <v>101</v>
      </c>
      <c r="C128" s="93" t="s">
        <v>96</v>
      </c>
      <c r="D128" s="34" t="s">
        <v>40</v>
      </c>
      <c r="E128" s="36">
        <f t="shared" si="37"/>
        <v>31.6</v>
      </c>
      <c r="F128" s="36">
        <f t="shared" si="38"/>
        <v>6.4</v>
      </c>
      <c r="G128" s="36">
        <f t="shared" si="38"/>
        <v>0</v>
      </c>
      <c r="H128" s="36">
        <f t="shared" si="38"/>
        <v>25.2</v>
      </c>
      <c r="I128" s="36">
        <f t="shared" si="38"/>
        <v>0</v>
      </c>
      <c r="J128" s="36">
        <f t="shared" si="38"/>
        <v>0</v>
      </c>
      <c r="K128" s="36">
        <f t="shared" si="40"/>
        <v>0</v>
      </c>
      <c r="L128" s="36">
        <f t="shared" si="39"/>
        <v>0</v>
      </c>
    </row>
    <row r="129" spans="1:12" ht="30" x14ac:dyDescent="0.25">
      <c r="A129" s="87"/>
      <c r="B129" s="94"/>
      <c r="C129" s="94"/>
      <c r="D129" s="31" t="s">
        <v>60</v>
      </c>
      <c r="E129" s="36">
        <f t="shared" si="37"/>
        <v>31.6</v>
      </c>
      <c r="F129" s="37">
        <f t="shared" si="38"/>
        <v>6.4</v>
      </c>
      <c r="G129" s="37">
        <f t="shared" si="38"/>
        <v>0</v>
      </c>
      <c r="H129" s="37">
        <f t="shared" si="38"/>
        <v>25.2</v>
      </c>
      <c r="I129" s="37">
        <f t="shared" si="38"/>
        <v>0</v>
      </c>
      <c r="J129" s="37">
        <f t="shared" si="38"/>
        <v>0</v>
      </c>
      <c r="K129" s="37">
        <f t="shared" si="40"/>
        <v>0</v>
      </c>
      <c r="L129" s="37">
        <f t="shared" si="39"/>
        <v>0</v>
      </c>
    </row>
    <row r="130" spans="1:12" ht="45" x14ac:dyDescent="0.25">
      <c r="A130" s="87"/>
      <c r="B130" s="94"/>
      <c r="C130" s="94"/>
      <c r="D130" s="31" t="s">
        <v>8</v>
      </c>
      <c r="E130" s="36">
        <f t="shared" si="37"/>
        <v>0</v>
      </c>
      <c r="F130" s="37">
        <f t="shared" si="38"/>
        <v>0</v>
      </c>
      <c r="G130" s="37">
        <f t="shared" si="38"/>
        <v>0</v>
      </c>
      <c r="H130" s="37">
        <f t="shared" si="38"/>
        <v>0</v>
      </c>
      <c r="I130" s="37">
        <f t="shared" si="38"/>
        <v>0</v>
      </c>
      <c r="J130" s="37">
        <f t="shared" si="38"/>
        <v>0</v>
      </c>
      <c r="K130" s="37">
        <f>73</f>
        <v>73</v>
      </c>
      <c r="L130" s="37">
        <f t="shared" si="39"/>
        <v>0</v>
      </c>
    </row>
    <row r="131" spans="1:12" ht="30" x14ac:dyDescent="0.25">
      <c r="A131" s="87"/>
      <c r="B131" s="94"/>
      <c r="C131" s="94"/>
      <c r="D131" s="31" t="s">
        <v>61</v>
      </c>
      <c r="E131" s="36">
        <f>E39</f>
        <v>0</v>
      </c>
      <c r="F131" s="37">
        <f t="shared" si="38"/>
        <v>0</v>
      </c>
      <c r="G131" s="37">
        <f t="shared" si="38"/>
        <v>0</v>
      </c>
      <c r="H131" s="37">
        <f t="shared" si="38"/>
        <v>0</v>
      </c>
      <c r="I131" s="37">
        <f t="shared" si="38"/>
        <v>0</v>
      </c>
      <c r="J131" s="37">
        <f t="shared" si="38"/>
        <v>0</v>
      </c>
      <c r="K131" s="37">
        <f>74</f>
        <v>74</v>
      </c>
      <c r="L131" s="37">
        <f t="shared" si="39"/>
        <v>0</v>
      </c>
    </row>
    <row r="132" spans="1:12" ht="45" x14ac:dyDescent="0.25">
      <c r="A132" s="87"/>
      <c r="B132" s="95"/>
      <c r="C132" s="95"/>
      <c r="D132" s="31" t="s">
        <v>62</v>
      </c>
      <c r="E132" s="36">
        <f>E40</f>
        <v>0</v>
      </c>
      <c r="F132" s="37">
        <f t="shared" si="38"/>
        <v>0</v>
      </c>
      <c r="G132" s="37">
        <f t="shared" si="38"/>
        <v>0</v>
      </c>
      <c r="H132" s="37">
        <f t="shared" si="38"/>
        <v>0</v>
      </c>
      <c r="I132" s="37">
        <f t="shared" si="38"/>
        <v>0</v>
      </c>
      <c r="J132" s="37">
        <f t="shared" si="38"/>
        <v>0</v>
      </c>
      <c r="K132" s="37">
        <f>K40</f>
        <v>0</v>
      </c>
      <c r="L132" s="37">
        <f t="shared" si="39"/>
        <v>0</v>
      </c>
    </row>
    <row r="133" spans="1:12" x14ac:dyDescent="0.25">
      <c r="A133" s="86"/>
      <c r="B133" s="93" t="s">
        <v>98</v>
      </c>
      <c r="C133" s="93" t="s">
        <v>96</v>
      </c>
      <c r="D133" s="35" t="s">
        <v>40</v>
      </c>
      <c r="E133" s="36">
        <f t="shared" ref="E133:L137" si="41">E20</f>
        <v>450</v>
      </c>
      <c r="F133" s="36">
        <f t="shared" si="41"/>
        <v>50</v>
      </c>
      <c r="G133" s="36">
        <f t="shared" si="41"/>
        <v>50</v>
      </c>
      <c r="H133" s="36">
        <f t="shared" si="41"/>
        <v>100</v>
      </c>
      <c r="I133" s="36">
        <f t="shared" si="41"/>
        <v>50</v>
      </c>
      <c r="J133" s="36">
        <f t="shared" si="41"/>
        <v>50</v>
      </c>
      <c r="K133" s="36">
        <f t="shared" si="41"/>
        <v>100</v>
      </c>
      <c r="L133" s="36">
        <f t="shared" si="41"/>
        <v>50</v>
      </c>
    </row>
    <row r="134" spans="1:12" ht="30" x14ac:dyDescent="0.25">
      <c r="A134" s="87"/>
      <c r="B134" s="94"/>
      <c r="C134" s="94"/>
      <c r="D134" s="30" t="s">
        <v>60</v>
      </c>
      <c r="E134" s="36">
        <f t="shared" si="41"/>
        <v>0</v>
      </c>
      <c r="F134" s="37">
        <f t="shared" si="41"/>
        <v>0</v>
      </c>
      <c r="G134" s="37">
        <f t="shared" si="41"/>
        <v>0</v>
      </c>
      <c r="H134" s="37">
        <f t="shared" si="41"/>
        <v>0</v>
      </c>
      <c r="I134" s="37">
        <f t="shared" si="41"/>
        <v>0</v>
      </c>
      <c r="J134" s="37">
        <f t="shared" si="41"/>
        <v>0</v>
      </c>
      <c r="K134" s="37">
        <f t="shared" si="41"/>
        <v>0</v>
      </c>
      <c r="L134" s="37">
        <f t="shared" si="41"/>
        <v>0</v>
      </c>
    </row>
    <row r="135" spans="1:12" ht="45" x14ac:dyDescent="0.25">
      <c r="A135" s="87"/>
      <c r="B135" s="94"/>
      <c r="C135" s="94"/>
      <c r="D135" s="30" t="s">
        <v>8</v>
      </c>
      <c r="E135" s="36">
        <f t="shared" si="41"/>
        <v>0</v>
      </c>
      <c r="F135" s="37">
        <f t="shared" si="41"/>
        <v>0</v>
      </c>
      <c r="G135" s="37">
        <f t="shared" si="41"/>
        <v>0</v>
      </c>
      <c r="H135" s="37">
        <f t="shared" si="41"/>
        <v>0</v>
      </c>
      <c r="I135" s="37">
        <f t="shared" si="41"/>
        <v>0</v>
      </c>
      <c r="J135" s="37">
        <f t="shared" si="41"/>
        <v>0</v>
      </c>
      <c r="K135" s="37">
        <f t="shared" si="41"/>
        <v>0</v>
      </c>
      <c r="L135" s="37">
        <f t="shared" si="41"/>
        <v>0</v>
      </c>
    </row>
    <row r="136" spans="1:12" ht="30" x14ac:dyDescent="0.25">
      <c r="A136" s="87"/>
      <c r="B136" s="94"/>
      <c r="C136" s="94"/>
      <c r="D136" s="30" t="s">
        <v>61</v>
      </c>
      <c r="E136" s="36">
        <f t="shared" si="41"/>
        <v>450</v>
      </c>
      <c r="F136" s="37">
        <f t="shared" si="41"/>
        <v>50</v>
      </c>
      <c r="G136" s="37">
        <f t="shared" si="41"/>
        <v>50</v>
      </c>
      <c r="H136" s="37">
        <f t="shared" si="41"/>
        <v>100</v>
      </c>
      <c r="I136" s="37">
        <f t="shared" si="41"/>
        <v>50</v>
      </c>
      <c r="J136" s="37">
        <f t="shared" si="41"/>
        <v>50</v>
      </c>
      <c r="K136" s="37">
        <f t="shared" si="41"/>
        <v>100</v>
      </c>
      <c r="L136" s="37">
        <f t="shared" si="41"/>
        <v>50</v>
      </c>
    </row>
    <row r="137" spans="1:12" ht="45" x14ac:dyDescent="0.25">
      <c r="A137" s="87"/>
      <c r="B137" s="95"/>
      <c r="C137" s="95"/>
      <c r="D137" s="30" t="s">
        <v>62</v>
      </c>
      <c r="E137" s="36">
        <f t="shared" si="41"/>
        <v>0</v>
      </c>
      <c r="F137" s="37">
        <f t="shared" si="41"/>
        <v>0</v>
      </c>
      <c r="G137" s="37">
        <f t="shared" si="41"/>
        <v>0</v>
      </c>
      <c r="H137" s="37">
        <f t="shared" si="41"/>
        <v>0</v>
      </c>
      <c r="I137" s="37">
        <f t="shared" si="41"/>
        <v>0</v>
      </c>
      <c r="J137" s="37">
        <f t="shared" si="41"/>
        <v>0</v>
      </c>
      <c r="K137" s="37">
        <f t="shared" si="41"/>
        <v>0</v>
      </c>
      <c r="L137" s="37">
        <f t="shared" si="41"/>
        <v>0</v>
      </c>
    </row>
    <row r="138" spans="1:12" x14ac:dyDescent="0.25">
      <c r="A138" s="86"/>
      <c r="B138" s="88" t="s">
        <v>99</v>
      </c>
      <c r="C138" s="93" t="s">
        <v>97</v>
      </c>
      <c r="D138" s="35" t="s">
        <v>40</v>
      </c>
      <c r="E138" s="36">
        <f t="shared" ref="E138:L138" si="42">E58+E63+E68</f>
        <v>26877.5</v>
      </c>
      <c r="F138" s="36">
        <f t="shared" si="42"/>
        <v>8692.5</v>
      </c>
      <c r="G138" s="36">
        <f t="shared" si="42"/>
        <v>8092.5</v>
      </c>
      <c r="H138" s="36">
        <f t="shared" si="42"/>
        <v>10092.5</v>
      </c>
      <c r="I138" s="36">
        <f t="shared" si="42"/>
        <v>0</v>
      </c>
      <c r="J138" s="36">
        <f t="shared" si="42"/>
        <v>0</v>
      </c>
      <c r="K138" s="36">
        <f t="shared" si="42"/>
        <v>0</v>
      </c>
      <c r="L138" s="36">
        <f t="shared" si="42"/>
        <v>0</v>
      </c>
    </row>
    <row r="139" spans="1:12" ht="30" x14ac:dyDescent="0.25">
      <c r="A139" s="87"/>
      <c r="B139" s="89"/>
      <c r="C139" s="94"/>
      <c r="D139" s="30" t="s">
        <v>60</v>
      </c>
      <c r="E139" s="36">
        <f t="shared" ref="E139:L139" si="43">E59+E64+E69</f>
        <v>0</v>
      </c>
      <c r="F139" s="37">
        <f t="shared" si="43"/>
        <v>0</v>
      </c>
      <c r="G139" s="37">
        <f t="shared" si="43"/>
        <v>0</v>
      </c>
      <c r="H139" s="37">
        <f t="shared" si="43"/>
        <v>0</v>
      </c>
      <c r="I139" s="37">
        <f t="shared" si="43"/>
        <v>0</v>
      </c>
      <c r="J139" s="37">
        <f t="shared" si="43"/>
        <v>0</v>
      </c>
      <c r="K139" s="37">
        <f t="shared" si="43"/>
        <v>0</v>
      </c>
      <c r="L139" s="37">
        <f t="shared" si="43"/>
        <v>0</v>
      </c>
    </row>
    <row r="140" spans="1:12" ht="45" x14ac:dyDescent="0.25">
      <c r="A140" s="87"/>
      <c r="B140" s="89"/>
      <c r="C140" s="94"/>
      <c r="D140" s="30" t="s">
        <v>8</v>
      </c>
      <c r="E140" s="36">
        <f>E60+E65+E70</f>
        <v>0</v>
      </c>
      <c r="F140" s="37">
        <f>F60+F65+F70</f>
        <v>0</v>
      </c>
      <c r="G140" s="37">
        <f>G60+G65+G70</f>
        <v>0</v>
      </c>
      <c r="H140" s="37">
        <f>H60+H65+H70</f>
        <v>0</v>
      </c>
      <c r="I140" s="37">
        <f>I60+I65+I70</f>
        <v>0</v>
      </c>
      <c r="J140" s="37">
        <f>-J60+J65+J70</f>
        <v>0</v>
      </c>
      <c r="K140" s="37">
        <f t="shared" ref="K140:L142" si="44">K60+K65+K70</f>
        <v>0</v>
      </c>
      <c r="L140" s="37">
        <f t="shared" si="44"/>
        <v>0</v>
      </c>
    </row>
    <row r="141" spans="1:12" ht="30" x14ac:dyDescent="0.25">
      <c r="A141" s="91"/>
      <c r="B141" s="89"/>
      <c r="C141" s="94"/>
      <c r="D141" s="30" t="s">
        <v>61</v>
      </c>
      <c r="E141" s="36">
        <f>E61+E66+E71</f>
        <v>0</v>
      </c>
      <c r="F141" s="37">
        <f>F61+F66+F71</f>
        <v>0</v>
      </c>
      <c r="G141" s="37">
        <f>G56+G66+G71</f>
        <v>0</v>
      </c>
      <c r="H141" s="37">
        <f>H61+H66+H71</f>
        <v>0</v>
      </c>
      <c r="I141" s="37">
        <f>I61+I66+I71</f>
        <v>0</v>
      </c>
      <c r="J141" s="37">
        <f>J61+J66+J71</f>
        <v>0</v>
      </c>
      <c r="K141" s="37">
        <f t="shared" si="44"/>
        <v>0</v>
      </c>
      <c r="L141" s="37">
        <f t="shared" si="44"/>
        <v>0</v>
      </c>
    </row>
    <row r="142" spans="1:12" ht="45" x14ac:dyDescent="0.25">
      <c r="A142" s="92"/>
      <c r="B142" s="90"/>
      <c r="C142" s="95"/>
      <c r="D142" s="30" t="s">
        <v>62</v>
      </c>
      <c r="E142" s="36">
        <f>E62+E67+E72</f>
        <v>26877.5</v>
      </c>
      <c r="F142" s="37">
        <f>F72+F67+F62</f>
        <v>8692.5</v>
      </c>
      <c r="G142" s="37">
        <f>G72+G67+G62</f>
        <v>8092.5</v>
      </c>
      <c r="H142" s="37">
        <f>H62+H67+G72</f>
        <v>10092.5</v>
      </c>
      <c r="I142" s="37">
        <f>I62+I67+I72</f>
        <v>0</v>
      </c>
      <c r="J142" s="37">
        <f>J62+J67+J72</f>
        <v>0</v>
      </c>
      <c r="K142" s="37">
        <f t="shared" si="44"/>
        <v>0</v>
      </c>
      <c r="L142" s="37">
        <f t="shared" si="44"/>
        <v>0</v>
      </c>
    </row>
    <row r="143" spans="1:12" x14ac:dyDescent="0.25">
      <c r="A143" s="52"/>
      <c r="B143" s="53"/>
      <c r="C143" s="54"/>
      <c r="D143" s="55"/>
      <c r="E143" s="56"/>
      <c r="F143" s="57"/>
      <c r="G143" s="57"/>
      <c r="H143" s="57"/>
      <c r="I143" s="57"/>
      <c r="J143" s="57"/>
      <c r="K143" s="57"/>
      <c r="L143" s="57"/>
    </row>
    <row r="144" spans="1:12" ht="32.25" customHeight="1" x14ac:dyDescent="0.25">
      <c r="B144" s="162" t="s">
        <v>103</v>
      </c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</row>
  </sheetData>
  <mergeCells count="87">
    <mergeCell ref="B144:L144"/>
    <mergeCell ref="B101:C105"/>
    <mergeCell ref="A101:A105"/>
    <mergeCell ref="B106:C106"/>
    <mergeCell ref="C107:C111"/>
    <mergeCell ref="B107:B111"/>
    <mergeCell ref="A107:A111"/>
    <mergeCell ref="B112:B116"/>
    <mergeCell ref="A112:A116"/>
    <mergeCell ref="C112:C116"/>
    <mergeCell ref="B123:B127"/>
    <mergeCell ref="C123:C127"/>
    <mergeCell ref="B128:B132"/>
    <mergeCell ref="C128:C132"/>
    <mergeCell ref="B133:B137"/>
    <mergeCell ref="C133:C137"/>
    <mergeCell ref="A1:L1"/>
    <mergeCell ref="A2:L2"/>
    <mergeCell ref="A10:A14"/>
    <mergeCell ref="B10:B14"/>
    <mergeCell ref="C10:C14"/>
    <mergeCell ref="E3:L3"/>
    <mergeCell ref="F4:L4"/>
    <mergeCell ref="E4:E5"/>
    <mergeCell ref="D3:D5"/>
    <mergeCell ref="C3:C5"/>
    <mergeCell ref="B3:B5"/>
    <mergeCell ref="A3:A5"/>
    <mergeCell ref="A7:L7"/>
    <mergeCell ref="A8:L8"/>
    <mergeCell ref="A9:L9"/>
    <mergeCell ref="A15:A19"/>
    <mergeCell ref="B15:B19"/>
    <mergeCell ref="C15:C19"/>
    <mergeCell ref="B20:B24"/>
    <mergeCell ref="A20:A24"/>
    <mergeCell ref="B25:C29"/>
    <mergeCell ref="A25:A29"/>
    <mergeCell ref="C20:C24"/>
    <mergeCell ref="A30:L30"/>
    <mergeCell ref="A31:A35"/>
    <mergeCell ref="B31:B35"/>
    <mergeCell ref="C31:C35"/>
    <mergeCell ref="A36:A40"/>
    <mergeCell ref="B36:B40"/>
    <mergeCell ref="C36:C40"/>
    <mergeCell ref="B41:C45"/>
    <mergeCell ref="A41:A45"/>
    <mergeCell ref="A46:L46"/>
    <mergeCell ref="A47:A51"/>
    <mergeCell ref="B47:B51"/>
    <mergeCell ref="C47:C51"/>
    <mergeCell ref="B52:C56"/>
    <mergeCell ref="A52:A56"/>
    <mergeCell ref="A57:L57"/>
    <mergeCell ref="A58:A62"/>
    <mergeCell ref="B58:B62"/>
    <mergeCell ref="C58:C62"/>
    <mergeCell ref="A63:A67"/>
    <mergeCell ref="B63:B67"/>
    <mergeCell ref="C63:C67"/>
    <mergeCell ref="B68:B72"/>
    <mergeCell ref="C68:C72"/>
    <mergeCell ref="A68:A72"/>
    <mergeCell ref="B91:C95"/>
    <mergeCell ref="A91:A95"/>
    <mergeCell ref="A73:A77"/>
    <mergeCell ref="B73:C77"/>
    <mergeCell ref="B78:C82"/>
    <mergeCell ref="A78:A82"/>
    <mergeCell ref="A83:L83"/>
    <mergeCell ref="A84:L84"/>
    <mergeCell ref="A85:L85"/>
    <mergeCell ref="A86:A90"/>
    <mergeCell ref="B86:B90"/>
    <mergeCell ref="C86:C90"/>
    <mergeCell ref="B96:C100"/>
    <mergeCell ref="A96:A100"/>
    <mergeCell ref="A118:A122"/>
    <mergeCell ref="B118:B122"/>
    <mergeCell ref="C118:C122"/>
    <mergeCell ref="A123:A127"/>
    <mergeCell ref="B138:B142"/>
    <mergeCell ref="A138:A142"/>
    <mergeCell ref="C138:C142"/>
    <mergeCell ref="A128:A132"/>
    <mergeCell ref="A133:A13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МП 6</vt:lpstr>
      <vt:lpstr>МП </vt:lpstr>
      <vt:lpstr>'МП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2015-04-02T06:19:31Z</dcterms:modified>
</cp:coreProperties>
</file>