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0" yWindow="240" windowWidth="21840" windowHeight="13575" tabRatio="562" firstSheet="1" activeTab="1"/>
  </bookViews>
  <sheets>
    <sheet name="МП 6" sheetId="10" state="hidden" r:id="rId1"/>
    <sheet name="МП " sheetId="1" r:id="rId2"/>
  </sheets>
  <definedNames>
    <definedName name="_xlnm.Print_Titles" localSheetId="1">'МП '!$3:$5</definedName>
    <definedName name="_xlnm.Print_Area" localSheetId="1">'МП '!$A$1:$L$221</definedName>
  </definedNames>
  <calcPr calcId="144525"/>
</workbook>
</file>

<file path=xl/calcChain.xml><?xml version="1.0" encoding="utf-8"?>
<calcChain xmlns="http://schemas.openxmlformats.org/spreadsheetml/2006/main">
  <c r="I184" i="1" l="1"/>
  <c r="J182" i="1"/>
  <c r="I182" i="1"/>
  <c r="H184" i="1"/>
  <c r="H182" i="1"/>
  <c r="F183" i="1"/>
  <c r="G182" i="1"/>
  <c r="J181" i="1"/>
  <c r="I181" i="1"/>
  <c r="H181" i="1"/>
  <c r="G181" i="1"/>
  <c r="I180" i="1"/>
  <c r="H180" i="1"/>
  <c r="J179" i="1"/>
  <c r="I179" i="1"/>
  <c r="H179" i="1"/>
  <c r="G179" i="1"/>
  <c r="F179" i="1"/>
  <c r="E179" i="1"/>
  <c r="E184" i="1"/>
  <c r="E183" i="1"/>
  <c r="E182" i="1"/>
  <c r="E181" i="1"/>
  <c r="E29" i="1" l="1"/>
  <c r="E32" i="1"/>
  <c r="E33" i="1"/>
  <c r="E35" i="1"/>
  <c r="E39" i="1"/>
  <c r="E38" i="1"/>
  <c r="E41" i="1"/>
  <c r="E45" i="1"/>
  <c r="E44" i="1"/>
  <c r="E47" i="1"/>
  <c r="E51" i="1"/>
  <c r="E50" i="1"/>
  <c r="E53" i="1"/>
  <c r="E56" i="1"/>
  <c r="E57" i="1"/>
  <c r="E59" i="1"/>
  <c r="E62" i="1"/>
  <c r="E63" i="1"/>
  <c r="E65" i="1"/>
  <c r="E68" i="1"/>
  <c r="E69" i="1"/>
  <c r="E71" i="1"/>
  <c r="E75" i="1"/>
  <c r="E74" i="1"/>
  <c r="E77" i="1"/>
  <c r="E80" i="1"/>
  <c r="E81" i="1"/>
  <c r="G28" i="1" l="1"/>
  <c r="L76" i="1" l="1"/>
  <c r="K76" i="1"/>
  <c r="J76" i="1"/>
  <c r="I76" i="1"/>
  <c r="H76" i="1"/>
  <c r="G76" i="1"/>
  <c r="F76" i="1"/>
  <c r="E76" i="1"/>
  <c r="L70" i="1"/>
  <c r="K70" i="1"/>
  <c r="J70" i="1"/>
  <c r="I70" i="1"/>
  <c r="H70" i="1"/>
  <c r="G70" i="1"/>
  <c r="F70" i="1"/>
  <c r="E70" i="1"/>
  <c r="L64" i="1"/>
  <c r="K64" i="1"/>
  <c r="J64" i="1"/>
  <c r="I64" i="1"/>
  <c r="H64" i="1"/>
  <c r="G64" i="1"/>
  <c r="F64" i="1"/>
  <c r="E64" i="1"/>
  <c r="L58" i="1"/>
  <c r="K58" i="1"/>
  <c r="J58" i="1"/>
  <c r="I58" i="1"/>
  <c r="H58" i="1"/>
  <c r="G58" i="1"/>
  <c r="F58" i="1"/>
  <c r="E58" i="1"/>
  <c r="L52" i="1"/>
  <c r="K52" i="1"/>
  <c r="J52" i="1"/>
  <c r="I52" i="1"/>
  <c r="H52" i="1"/>
  <c r="G52" i="1"/>
  <c r="F52" i="1"/>
  <c r="E52" i="1"/>
  <c r="L46" i="1"/>
  <c r="K46" i="1"/>
  <c r="J46" i="1"/>
  <c r="I46" i="1"/>
  <c r="H46" i="1"/>
  <c r="G46" i="1"/>
  <c r="F46" i="1"/>
  <c r="E46" i="1"/>
  <c r="L40" i="1"/>
  <c r="K40" i="1"/>
  <c r="J40" i="1"/>
  <c r="I40" i="1"/>
  <c r="H40" i="1"/>
  <c r="G40" i="1"/>
  <c r="F40" i="1"/>
  <c r="E40" i="1"/>
  <c r="L34" i="1"/>
  <c r="K34" i="1"/>
  <c r="J34" i="1"/>
  <c r="I34" i="1"/>
  <c r="H34" i="1"/>
  <c r="G34" i="1"/>
  <c r="F34" i="1"/>
  <c r="E34" i="1"/>
  <c r="L28" i="1"/>
  <c r="K28" i="1"/>
  <c r="J28" i="1"/>
  <c r="I28" i="1"/>
  <c r="H28" i="1"/>
  <c r="E28" i="1"/>
  <c r="H25" i="1" l="1"/>
  <c r="H24" i="1"/>
  <c r="H22" i="1" l="1"/>
  <c r="E14" i="1" l="1"/>
  <c r="L138" i="1" l="1"/>
  <c r="K138" i="1"/>
  <c r="J138" i="1"/>
  <c r="L136" i="1"/>
  <c r="K136" i="1"/>
  <c r="J136" i="1"/>
  <c r="L135" i="1"/>
  <c r="K135" i="1"/>
  <c r="J135" i="1"/>
  <c r="L134" i="1"/>
  <c r="K134" i="1"/>
  <c r="J134" i="1"/>
  <c r="L111" i="1"/>
  <c r="K111" i="1"/>
  <c r="J111" i="1"/>
  <c r="I111" i="1"/>
  <c r="H111" i="1"/>
  <c r="G111" i="1"/>
  <c r="F111" i="1"/>
  <c r="H108" i="1"/>
  <c r="L101" i="1"/>
  <c r="K101" i="1"/>
  <c r="J101" i="1"/>
  <c r="I101" i="1"/>
  <c r="H101" i="1"/>
  <c r="G101" i="1"/>
  <c r="F101" i="1"/>
  <c r="L95" i="1"/>
  <c r="K95" i="1"/>
  <c r="J95" i="1"/>
  <c r="I95" i="1"/>
  <c r="H95" i="1"/>
  <c r="G95" i="1"/>
  <c r="F95" i="1"/>
  <c r="E84" i="1" l="1"/>
  <c r="H91" i="1"/>
  <c r="G91" i="1"/>
  <c r="L82" i="1"/>
  <c r="K82" i="1"/>
  <c r="J82" i="1"/>
  <c r="I82" i="1"/>
  <c r="H82" i="1"/>
  <c r="G82" i="1"/>
  <c r="F82" i="1"/>
  <c r="I22" i="1"/>
  <c r="G22" i="1"/>
  <c r="F22" i="1"/>
  <c r="I10" i="1"/>
  <c r="L10" i="1"/>
  <c r="K10" i="1"/>
  <c r="J10" i="1"/>
  <c r="H10" i="1"/>
  <c r="G10" i="1"/>
  <c r="F10" i="1" l="1"/>
  <c r="E15" i="1"/>
  <c r="L221" i="1" l="1"/>
  <c r="K221" i="1"/>
  <c r="J221" i="1"/>
  <c r="I221" i="1"/>
  <c r="H221" i="1"/>
  <c r="G221" i="1"/>
  <c r="F221" i="1"/>
  <c r="E221" i="1"/>
  <c r="L220" i="1"/>
  <c r="K220" i="1"/>
  <c r="J220" i="1"/>
  <c r="I220" i="1"/>
  <c r="H220" i="1"/>
  <c r="G220" i="1"/>
  <c r="F220" i="1"/>
  <c r="E220" i="1"/>
  <c r="L218" i="1"/>
  <c r="K218" i="1"/>
  <c r="J218" i="1"/>
  <c r="I91" i="1" s="1"/>
  <c r="I218" i="1"/>
  <c r="H218" i="1"/>
  <c r="G218" i="1"/>
  <c r="F218" i="1"/>
  <c r="E218" i="1"/>
  <c r="L217" i="1"/>
  <c r="K217" i="1"/>
  <c r="J217" i="1"/>
  <c r="I217" i="1"/>
  <c r="H217" i="1"/>
  <c r="G217" i="1"/>
  <c r="F217" i="1"/>
  <c r="E217" i="1"/>
  <c r="L216" i="1"/>
  <c r="K216" i="1"/>
  <c r="J216" i="1"/>
  <c r="I216" i="1"/>
  <c r="H216" i="1"/>
  <c r="F216" i="1"/>
  <c r="E20" i="1"/>
  <c r="F20" i="1"/>
  <c r="F92" i="1" s="1"/>
  <c r="G20" i="1"/>
  <c r="G92" i="1" s="1"/>
  <c r="H20" i="1"/>
  <c r="H92" i="1" s="1"/>
  <c r="I20" i="1"/>
  <c r="I92" i="1" s="1"/>
  <c r="J20" i="1"/>
  <c r="J92" i="1" s="1"/>
  <c r="K20" i="1"/>
  <c r="K92" i="1" s="1"/>
  <c r="L20" i="1"/>
  <c r="L92" i="1" s="1"/>
  <c r="E21" i="1"/>
  <c r="F21" i="1"/>
  <c r="F93" i="1" s="1"/>
  <c r="G21" i="1"/>
  <c r="G93" i="1" s="1"/>
  <c r="H21" i="1"/>
  <c r="H93" i="1" s="1"/>
  <c r="I21" i="1"/>
  <c r="I93" i="1" s="1"/>
  <c r="J21" i="1"/>
  <c r="J93" i="1" s="1"/>
  <c r="K21" i="1"/>
  <c r="K93" i="1" s="1"/>
  <c r="L21" i="1"/>
  <c r="L93" i="1" s="1"/>
  <c r="E17" i="1"/>
  <c r="F17" i="1"/>
  <c r="G17" i="1"/>
  <c r="H17" i="1"/>
  <c r="I17" i="1"/>
  <c r="J17" i="1"/>
  <c r="K17" i="1"/>
  <c r="L17" i="1"/>
  <c r="E18" i="1"/>
  <c r="F18" i="1"/>
  <c r="F90" i="1" s="1"/>
  <c r="G18" i="1"/>
  <c r="G90" i="1" s="1"/>
  <c r="H18" i="1"/>
  <c r="H90" i="1" s="1"/>
  <c r="I18" i="1"/>
  <c r="I90" i="1" s="1"/>
  <c r="J18" i="1"/>
  <c r="J90" i="1" s="1"/>
  <c r="K18" i="1"/>
  <c r="K90" i="1" s="1"/>
  <c r="L18" i="1"/>
  <c r="L90" i="1" s="1"/>
  <c r="F219" i="1" l="1"/>
  <c r="K91" i="1"/>
  <c r="J91" i="1"/>
  <c r="L219" i="1"/>
  <c r="I219" i="1"/>
  <c r="J219" i="1"/>
  <c r="L91" i="1"/>
  <c r="K219" i="1"/>
  <c r="F91" i="1"/>
  <c r="E16" i="1"/>
  <c r="L16" i="1"/>
  <c r="L89" i="1"/>
  <c r="H16" i="1"/>
  <c r="H89" i="1"/>
  <c r="J16" i="1"/>
  <c r="J89" i="1"/>
  <c r="F16" i="1"/>
  <c r="F88" i="1" s="1"/>
  <c r="F89" i="1"/>
  <c r="K16" i="1"/>
  <c r="K89" i="1"/>
  <c r="G89" i="1"/>
  <c r="G16" i="1"/>
  <c r="I89" i="1"/>
  <c r="I16" i="1"/>
  <c r="I88" i="1" s="1"/>
  <c r="I215" i="1"/>
  <c r="I213" i="1"/>
  <c r="I212" i="1"/>
  <c r="I211" i="1"/>
  <c r="H215" i="1"/>
  <c r="H213" i="1"/>
  <c r="H212" i="1"/>
  <c r="H211" i="1"/>
  <c r="G215" i="1"/>
  <c r="G184" i="1" s="1"/>
  <c r="G213" i="1"/>
  <c r="G212" i="1"/>
  <c r="G211" i="1"/>
  <c r="F215" i="1"/>
  <c r="F184" i="1" s="1"/>
  <c r="F212" i="1"/>
  <c r="F211" i="1"/>
  <c r="L183" i="1"/>
  <c r="K183" i="1"/>
  <c r="J183" i="1"/>
  <c r="I183" i="1"/>
  <c r="H183" i="1"/>
  <c r="G183" i="1"/>
  <c r="I138" i="1"/>
  <c r="I136" i="1"/>
  <c r="I135" i="1"/>
  <c r="I134" i="1"/>
  <c r="H138" i="1"/>
  <c r="H136" i="1"/>
  <c r="H135" i="1"/>
  <c r="H134" i="1"/>
  <c r="G138" i="1"/>
  <c r="G136" i="1"/>
  <c r="G135" i="1"/>
  <c r="G134" i="1"/>
  <c r="F134" i="1"/>
  <c r="F135" i="1"/>
  <c r="F136" i="1"/>
  <c r="F213" i="1" s="1"/>
  <c r="F138" i="1"/>
  <c r="E208" i="1" l="1"/>
  <c r="F177" i="1"/>
  <c r="L124" i="1"/>
  <c r="K124" i="1"/>
  <c r="J124" i="1"/>
  <c r="I124" i="1"/>
  <c r="H124" i="1"/>
  <c r="G124" i="1"/>
  <c r="F124" i="1"/>
  <c r="E118" i="1"/>
  <c r="E105" i="1"/>
  <c r="E99" i="1"/>
  <c r="E26" i="1"/>
  <c r="E13" i="1"/>
  <c r="E12" i="1"/>
  <c r="E92" i="1" l="1"/>
  <c r="E111" i="1"/>
  <c r="E177" i="1"/>
  <c r="E124" i="1"/>
  <c r="J109" i="1" l="1"/>
  <c r="L209" i="1" l="1"/>
  <c r="L207" i="1"/>
  <c r="L206" i="1"/>
  <c r="L205" i="1"/>
  <c r="K209" i="1"/>
  <c r="K207" i="1"/>
  <c r="K206" i="1"/>
  <c r="K205" i="1"/>
  <c r="J209" i="1"/>
  <c r="J207" i="1"/>
  <c r="J206" i="1"/>
  <c r="J205" i="1"/>
  <c r="I209" i="1"/>
  <c r="I207" i="1"/>
  <c r="I206" i="1"/>
  <c r="I205" i="1"/>
  <c r="H209" i="1"/>
  <c r="H207" i="1"/>
  <c r="H206" i="1"/>
  <c r="H205" i="1"/>
  <c r="F209" i="1"/>
  <c r="F207" i="1"/>
  <c r="F206" i="1"/>
  <c r="F205" i="1"/>
  <c r="G206" i="1"/>
  <c r="G205" i="1"/>
  <c r="G209" i="1"/>
  <c r="G207" i="1"/>
  <c r="L203" i="1"/>
  <c r="L201" i="1"/>
  <c r="L200" i="1"/>
  <c r="L199" i="1"/>
  <c r="K203" i="1"/>
  <c r="K201" i="1"/>
  <c r="K200" i="1"/>
  <c r="K199" i="1"/>
  <c r="J203" i="1"/>
  <c r="J201" i="1"/>
  <c r="J200" i="1"/>
  <c r="J199" i="1"/>
  <c r="I203" i="1"/>
  <c r="I201" i="1"/>
  <c r="I200" i="1"/>
  <c r="I199" i="1"/>
  <c r="H203" i="1"/>
  <c r="H201" i="1"/>
  <c r="H200" i="1"/>
  <c r="H199" i="1"/>
  <c r="G203" i="1"/>
  <c r="G201" i="1"/>
  <c r="G200" i="1"/>
  <c r="G199" i="1"/>
  <c r="G180" i="1" s="1"/>
  <c r="F203" i="1"/>
  <c r="F201" i="1"/>
  <c r="F200" i="1"/>
  <c r="F199" i="1"/>
  <c r="L197" i="1"/>
  <c r="L195" i="1"/>
  <c r="L194" i="1"/>
  <c r="L193" i="1"/>
  <c r="K197" i="1"/>
  <c r="K195" i="1"/>
  <c r="K194" i="1"/>
  <c r="K193" i="1"/>
  <c r="K192" i="1"/>
  <c r="J197" i="1"/>
  <c r="J195" i="1"/>
  <c r="J194" i="1"/>
  <c r="J193" i="1"/>
  <c r="I197" i="1"/>
  <c r="I195" i="1"/>
  <c r="I194" i="1"/>
  <c r="I193" i="1"/>
  <c r="H193" i="1"/>
  <c r="H197" i="1"/>
  <c r="H195" i="1"/>
  <c r="H194" i="1"/>
  <c r="G197" i="1"/>
  <c r="G195" i="1"/>
  <c r="G194" i="1"/>
  <c r="G193" i="1"/>
  <c r="F197" i="1"/>
  <c r="F195" i="1"/>
  <c r="F194" i="1"/>
  <c r="F193" i="1"/>
  <c r="I192" i="1"/>
  <c r="L176" i="1" l="1"/>
  <c r="L182" i="1" s="1"/>
  <c r="K176" i="1"/>
  <c r="K182" i="1" s="1"/>
  <c r="J176" i="1"/>
  <c r="I176" i="1"/>
  <c r="H176" i="1"/>
  <c r="G176" i="1"/>
  <c r="L175" i="1"/>
  <c r="L181" i="1" s="1"/>
  <c r="K175" i="1"/>
  <c r="K181" i="1" s="1"/>
  <c r="J175" i="1"/>
  <c r="I175" i="1"/>
  <c r="H175" i="1"/>
  <c r="L174" i="1"/>
  <c r="L180" i="1" s="1"/>
  <c r="K174" i="1"/>
  <c r="K180" i="1" s="1"/>
  <c r="J174" i="1"/>
  <c r="J180" i="1" s="1"/>
  <c r="I174" i="1"/>
  <c r="H174" i="1"/>
  <c r="G174" i="1"/>
  <c r="I159" i="1" l="1"/>
  <c r="I165" i="1" s="1"/>
  <c r="L159" i="1"/>
  <c r="L157" i="1"/>
  <c r="L156" i="1"/>
  <c r="L155" i="1"/>
  <c r="L161" i="1" s="1"/>
  <c r="K159" i="1"/>
  <c r="K157" i="1"/>
  <c r="K156" i="1"/>
  <c r="K155" i="1"/>
  <c r="K161" i="1" s="1"/>
  <c r="J159" i="1"/>
  <c r="J165" i="1" s="1"/>
  <c r="J157" i="1"/>
  <c r="J163" i="1" s="1"/>
  <c r="J156" i="1"/>
  <c r="J162" i="1" s="1"/>
  <c r="J155" i="1"/>
  <c r="J161" i="1" s="1"/>
  <c r="I157" i="1"/>
  <c r="I163" i="1" s="1"/>
  <c r="I156" i="1"/>
  <c r="I162" i="1" s="1"/>
  <c r="I155" i="1"/>
  <c r="I161" i="1" s="1"/>
  <c r="H159" i="1"/>
  <c r="H165" i="1" s="1"/>
  <c r="H157" i="1"/>
  <c r="H163" i="1" s="1"/>
  <c r="H156" i="1"/>
  <c r="H162" i="1" s="1"/>
  <c r="H155" i="1"/>
  <c r="H161" i="1" s="1"/>
  <c r="G159" i="1"/>
  <c r="G157" i="1"/>
  <c r="G163" i="1" s="1"/>
  <c r="G156" i="1"/>
  <c r="G155" i="1"/>
  <c r="G161" i="1" s="1"/>
  <c r="F159" i="1"/>
  <c r="F157" i="1"/>
  <c r="F156" i="1"/>
  <c r="F155" i="1"/>
  <c r="F161" i="1" s="1"/>
  <c r="F163" i="1" l="1"/>
  <c r="L162" i="1"/>
  <c r="K162" i="1"/>
  <c r="L165" i="1"/>
  <c r="K165" i="1"/>
  <c r="G162" i="1"/>
  <c r="F162" i="1"/>
  <c r="G165" i="1"/>
  <c r="F165" i="1"/>
  <c r="L163" i="1"/>
  <c r="K163" i="1"/>
  <c r="G125" i="1" l="1"/>
  <c r="G123" i="1"/>
  <c r="G122" i="1"/>
  <c r="L125" i="1"/>
  <c r="K125" i="1"/>
  <c r="J125" i="1"/>
  <c r="I125" i="1"/>
  <c r="H125" i="1"/>
  <c r="L123" i="1"/>
  <c r="K123" i="1"/>
  <c r="J123" i="1"/>
  <c r="I123" i="1"/>
  <c r="H123" i="1"/>
  <c r="L122" i="1"/>
  <c r="K122" i="1"/>
  <c r="J122" i="1"/>
  <c r="I122" i="1"/>
  <c r="H122" i="1"/>
  <c r="L121" i="1"/>
  <c r="K121" i="1"/>
  <c r="J121" i="1"/>
  <c r="I121" i="1"/>
  <c r="H121" i="1"/>
  <c r="H140" i="1" s="1"/>
  <c r="G121" i="1"/>
  <c r="F125" i="1"/>
  <c r="F123" i="1"/>
  <c r="F122" i="1"/>
  <c r="F121" i="1"/>
  <c r="L112" i="1"/>
  <c r="K112" i="1"/>
  <c r="J112" i="1"/>
  <c r="I112" i="1"/>
  <c r="L110" i="1"/>
  <c r="K110" i="1"/>
  <c r="J110" i="1"/>
  <c r="I110" i="1"/>
  <c r="L109" i="1"/>
  <c r="K109" i="1"/>
  <c r="I109" i="1"/>
  <c r="L108" i="1"/>
  <c r="K108" i="1"/>
  <c r="J108" i="1"/>
  <c r="I108" i="1"/>
  <c r="H109" i="1"/>
  <c r="G108" i="1"/>
  <c r="L204" i="1"/>
  <c r="K204" i="1"/>
  <c r="J204" i="1"/>
  <c r="I204" i="1"/>
  <c r="H204" i="1"/>
  <c r="G204" i="1"/>
  <c r="F204" i="1"/>
  <c r="E27" i="1"/>
  <c r="E25" i="1"/>
  <c r="E24" i="1"/>
  <c r="E90" i="1" s="1"/>
  <c r="E23" i="1"/>
  <c r="L22" i="1"/>
  <c r="K22" i="1"/>
  <c r="J22" i="1"/>
  <c r="E11" i="1"/>
  <c r="H88" i="1"/>
  <c r="E22" i="1" l="1"/>
  <c r="E10" i="1"/>
  <c r="J88" i="1"/>
  <c r="K88" i="1"/>
  <c r="L88" i="1"/>
  <c r="E202" i="1"/>
  <c r="I202" i="1"/>
  <c r="E196" i="1"/>
  <c r="I196" i="1"/>
  <c r="H152" i="1"/>
  <c r="L152" i="1"/>
  <c r="G131" i="1"/>
  <c r="K131" i="1"/>
  <c r="K137" i="1" s="1"/>
  <c r="K143" i="1" s="1"/>
  <c r="F202" i="1"/>
  <c r="J202" i="1"/>
  <c r="F196" i="1"/>
  <c r="J196" i="1"/>
  <c r="I152" i="1"/>
  <c r="H131" i="1"/>
  <c r="H137" i="1" s="1"/>
  <c r="L131" i="1"/>
  <c r="L137" i="1" s="1"/>
  <c r="L143" i="1" s="1"/>
  <c r="G202" i="1"/>
  <c r="K202" i="1"/>
  <c r="G196" i="1"/>
  <c r="K196" i="1"/>
  <c r="F152" i="1"/>
  <c r="I131" i="1"/>
  <c r="H202" i="1"/>
  <c r="L202" i="1"/>
  <c r="H196" i="1"/>
  <c r="L196" i="1"/>
  <c r="G152" i="1"/>
  <c r="K152" i="1"/>
  <c r="F131" i="1"/>
  <c r="J131" i="1"/>
  <c r="J137" i="1" s="1"/>
  <c r="J143" i="1" s="1"/>
  <c r="J152" i="1"/>
  <c r="G148" i="1" l="1"/>
  <c r="G158" i="1"/>
  <c r="F148" i="1"/>
  <c r="F154" i="1" s="1"/>
  <c r="F160" i="1" s="1"/>
  <c r="F158" i="1"/>
  <c r="I148" i="1"/>
  <c r="I158" i="1"/>
  <c r="I164" i="1" s="1"/>
  <c r="L158" i="1"/>
  <c r="L164" i="1" s="1"/>
  <c r="L170" i="1" s="1"/>
  <c r="L148" i="1"/>
  <c r="H158" i="1"/>
  <c r="H164" i="1" s="1"/>
  <c r="H148" i="1"/>
  <c r="J148" i="1"/>
  <c r="J158" i="1"/>
  <c r="J164" i="1" s="1"/>
  <c r="J170" i="1" s="1"/>
  <c r="K148" i="1"/>
  <c r="K158" i="1"/>
  <c r="K164" i="1" s="1"/>
  <c r="K170" i="1" s="1"/>
  <c r="H214" i="1"/>
  <c r="H143" i="1"/>
  <c r="E152" i="1"/>
  <c r="E158" i="1" s="1"/>
  <c r="E164" i="1" s="1"/>
  <c r="G137" i="1"/>
  <c r="G143" i="1" s="1"/>
  <c r="G214" i="1"/>
  <c r="F137" i="1"/>
  <c r="F143" i="1" s="1"/>
  <c r="F214" i="1"/>
  <c r="E131" i="1"/>
  <c r="I214" i="1"/>
  <c r="I137" i="1"/>
  <c r="I143" i="1" s="1"/>
  <c r="G175" i="1"/>
  <c r="F175" i="1"/>
  <c r="F181" i="1" s="1"/>
  <c r="F176" i="1"/>
  <c r="F182" i="1" s="1"/>
  <c r="L178" i="1"/>
  <c r="K178" i="1"/>
  <c r="J178" i="1"/>
  <c r="I178" i="1"/>
  <c r="H178" i="1"/>
  <c r="G178" i="1"/>
  <c r="F178" i="1"/>
  <c r="H112" i="1"/>
  <c r="H110" i="1"/>
  <c r="H142" i="1" s="1"/>
  <c r="G112" i="1"/>
  <c r="G110" i="1"/>
  <c r="G109" i="1"/>
  <c r="F112" i="1"/>
  <c r="F110" i="1"/>
  <c r="F109" i="1"/>
  <c r="F108" i="1"/>
  <c r="L144" i="1"/>
  <c r="L171" i="1" s="1"/>
  <c r="L142" i="1"/>
  <c r="L169" i="1" s="1"/>
  <c r="L141" i="1"/>
  <c r="L168" i="1" s="1"/>
  <c r="L140" i="1"/>
  <c r="L167" i="1" s="1"/>
  <c r="K144" i="1"/>
  <c r="K171" i="1" s="1"/>
  <c r="K142" i="1"/>
  <c r="K169" i="1" s="1"/>
  <c r="K141" i="1"/>
  <c r="K168" i="1" s="1"/>
  <c r="K140" i="1"/>
  <c r="K167" i="1" s="1"/>
  <c r="J144" i="1"/>
  <c r="J171" i="1" s="1"/>
  <c r="J142" i="1"/>
  <c r="J169" i="1" s="1"/>
  <c r="J141" i="1"/>
  <c r="J168" i="1" s="1"/>
  <c r="J140" i="1"/>
  <c r="J167" i="1" s="1"/>
  <c r="I144" i="1"/>
  <c r="I171" i="1" s="1"/>
  <c r="I142" i="1"/>
  <c r="I169" i="1" s="1"/>
  <c r="I141" i="1"/>
  <c r="I168" i="1" s="1"/>
  <c r="I140" i="1"/>
  <c r="I167" i="1" s="1"/>
  <c r="H141" i="1"/>
  <c r="H168" i="1" s="1"/>
  <c r="H167" i="1"/>
  <c r="G140" i="1"/>
  <c r="G167" i="1" s="1"/>
  <c r="F140" i="1"/>
  <c r="F167" i="1" s="1"/>
  <c r="I170" i="1" l="1"/>
  <c r="H170" i="1"/>
  <c r="G164" i="1"/>
  <c r="G170" i="1" s="1"/>
  <c r="F164" i="1"/>
  <c r="F170" i="1" s="1"/>
  <c r="E137" i="1"/>
  <c r="E214" i="1"/>
  <c r="F141" i="1"/>
  <c r="F168" i="1" s="1"/>
  <c r="G141" i="1"/>
  <c r="G168" i="1" s="1"/>
  <c r="G142" i="1"/>
  <c r="G169" i="1" s="1"/>
  <c r="H169" i="1"/>
  <c r="F142" i="1"/>
  <c r="F169" i="1" s="1"/>
  <c r="G144" i="1"/>
  <c r="G171" i="1" s="1"/>
  <c r="F144" i="1"/>
  <c r="F171" i="1" s="1"/>
  <c r="H144" i="1"/>
  <c r="H171" i="1" s="1"/>
  <c r="E153" i="1"/>
  <c r="E159" i="1" s="1"/>
  <c r="E165" i="1" s="1"/>
  <c r="E151" i="1"/>
  <c r="E150" i="1"/>
  <c r="E156" i="1" s="1"/>
  <c r="E162" i="1" s="1"/>
  <c r="E149" i="1"/>
  <c r="L154" i="1"/>
  <c r="L160" i="1" s="1"/>
  <c r="K154" i="1"/>
  <c r="K160" i="1" s="1"/>
  <c r="J154" i="1"/>
  <c r="J160" i="1" s="1"/>
  <c r="I154" i="1"/>
  <c r="I160" i="1" s="1"/>
  <c r="H154" i="1"/>
  <c r="H160" i="1" s="1"/>
  <c r="G154" i="1"/>
  <c r="G160" i="1" s="1"/>
  <c r="E132" i="1"/>
  <c r="E130" i="1"/>
  <c r="E129" i="1"/>
  <c r="E128" i="1"/>
  <c r="L127" i="1"/>
  <c r="L133" i="1" s="1"/>
  <c r="K127" i="1"/>
  <c r="K133" i="1" s="1"/>
  <c r="J127" i="1"/>
  <c r="J133" i="1" s="1"/>
  <c r="I127" i="1"/>
  <c r="H127" i="1"/>
  <c r="G127" i="1"/>
  <c r="F127" i="1"/>
  <c r="E119" i="1"/>
  <c r="E117" i="1"/>
  <c r="E116" i="1"/>
  <c r="E115" i="1"/>
  <c r="L114" i="1"/>
  <c r="K114" i="1"/>
  <c r="J114" i="1"/>
  <c r="I114" i="1"/>
  <c r="H114" i="1"/>
  <c r="G114" i="1"/>
  <c r="F114" i="1"/>
  <c r="F120" i="1" s="1"/>
  <c r="E106" i="1"/>
  <c r="E203" i="1" s="1"/>
  <c r="E104" i="1"/>
  <c r="E201" i="1" s="1"/>
  <c r="E103" i="1"/>
  <c r="E200" i="1" s="1"/>
  <c r="E102" i="1"/>
  <c r="L198" i="1"/>
  <c r="K198" i="1"/>
  <c r="J198" i="1"/>
  <c r="H198" i="1"/>
  <c r="G198" i="1"/>
  <c r="F198" i="1"/>
  <c r="E100" i="1"/>
  <c r="E98" i="1"/>
  <c r="E97" i="1"/>
  <c r="E96" i="1"/>
  <c r="E87" i="1"/>
  <c r="E93" i="1" s="1"/>
  <c r="E85" i="1"/>
  <c r="E91" i="1" s="1"/>
  <c r="E83" i="1"/>
  <c r="G88" i="1"/>
  <c r="E114" i="1" l="1"/>
  <c r="E82" i="1"/>
  <c r="E88" i="1" s="1"/>
  <c r="E89" i="1"/>
  <c r="E95" i="1"/>
  <c r="E143" i="1"/>
  <c r="E170" i="1" s="1"/>
  <c r="H210" i="1"/>
  <c r="H133" i="1"/>
  <c r="E138" i="1"/>
  <c r="E215" i="1"/>
  <c r="I210" i="1"/>
  <c r="I133" i="1"/>
  <c r="E134" i="1"/>
  <c r="E211" i="1"/>
  <c r="F133" i="1"/>
  <c r="F210" i="1"/>
  <c r="E135" i="1"/>
  <c r="E212" i="1"/>
  <c r="G210" i="1"/>
  <c r="G133" i="1"/>
  <c r="E213" i="1"/>
  <c r="E136" i="1"/>
  <c r="E127" i="1"/>
  <c r="E148" i="1"/>
  <c r="E154" i="1" s="1"/>
  <c r="E160" i="1" s="1"/>
  <c r="E101" i="1"/>
  <c r="E198" i="1" s="1"/>
  <c r="E157" i="1"/>
  <c r="E163" i="1" s="1"/>
  <c r="K107" i="1"/>
  <c r="F173" i="1"/>
  <c r="E205" i="1"/>
  <c r="E207" i="1"/>
  <c r="G192" i="1"/>
  <c r="G107" i="1"/>
  <c r="J192" i="1"/>
  <c r="J107" i="1"/>
  <c r="L192" i="1"/>
  <c r="L107" i="1"/>
  <c r="E197" i="1"/>
  <c r="E112" i="1"/>
  <c r="I198" i="1"/>
  <c r="I107" i="1"/>
  <c r="E199" i="1"/>
  <c r="E180" i="1" s="1"/>
  <c r="H120" i="1"/>
  <c r="H173" i="1"/>
  <c r="J173" i="1"/>
  <c r="J120" i="1"/>
  <c r="L120" i="1"/>
  <c r="L173" i="1"/>
  <c r="L179" i="1" s="1"/>
  <c r="E155" i="1"/>
  <c r="E161" i="1" s="1"/>
  <c r="E206" i="1"/>
  <c r="E209" i="1"/>
  <c r="F192" i="1"/>
  <c r="F107" i="1"/>
  <c r="H192" i="1"/>
  <c r="H107" i="1"/>
  <c r="E193" i="1"/>
  <c r="E108" i="1"/>
  <c r="E110" i="1"/>
  <c r="E195" i="1"/>
  <c r="I120" i="1"/>
  <c r="I173" i="1"/>
  <c r="K120" i="1"/>
  <c r="K173" i="1"/>
  <c r="K179" i="1" s="1"/>
  <c r="F174" i="1"/>
  <c r="F180" i="1" s="1"/>
  <c r="E121" i="1"/>
  <c r="E174" i="1"/>
  <c r="E176" i="1"/>
  <c r="E123" i="1"/>
  <c r="E178" i="1"/>
  <c r="E125" i="1"/>
  <c r="E175" i="1"/>
  <c r="E122" i="1"/>
  <c r="G173" i="1"/>
  <c r="G120" i="1"/>
  <c r="E194" i="1"/>
  <c r="E109" i="1"/>
  <c r="H139" i="1" l="1"/>
  <c r="H166" i="1" s="1"/>
  <c r="E142" i="1"/>
  <c r="E169" i="1" s="1"/>
  <c r="E210" i="1"/>
  <c r="E133" i="1"/>
  <c r="E141" i="1"/>
  <c r="E168" i="1" s="1"/>
  <c r="E144" i="1"/>
  <c r="E171" i="1" s="1"/>
  <c r="K139" i="1"/>
  <c r="K166" i="1" s="1"/>
  <c r="G139" i="1"/>
  <c r="G166" i="1" s="1"/>
  <c r="E140" i="1"/>
  <c r="E167" i="1" s="1"/>
  <c r="F139" i="1"/>
  <c r="F166" i="1" s="1"/>
  <c r="I139" i="1"/>
  <c r="I166" i="1" s="1"/>
  <c r="L139" i="1"/>
  <c r="L166" i="1" s="1"/>
  <c r="J139" i="1"/>
  <c r="J166" i="1" s="1"/>
  <c r="E204" i="1"/>
  <c r="E120" i="1"/>
  <c r="E173" i="1"/>
  <c r="E192" i="1"/>
  <c r="E107" i="1"/>
  <c r="E139" i="1" l="1"/>
  <c r="E166" i="1" s="1"/>
</calcChain>
</file>

<file path=xl/sharedStrings.xml><?xml version="1.0" encoding="utf-8"?>
<sst xmlns="http://schemas.openxmlformats.org/spreadsheetml/2006/main" count="326" uniqueCount="120">
  <si>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</si>
  <si>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</si>
  <si>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</si>
  <si>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</si>
  <si>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</si>
  <si>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</si>
  <si>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</si>
  <si>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</si>
  <si>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</si>
  <si>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</si>
  <si>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</si>
  <si>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</si>
  <si>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</si>
  <si>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</si>
  <si>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</si>
  <si>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</si>
  <si>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</si>
  <si>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</si>
  <si>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</si>
  <si>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</si>
  <si>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</si>
  <si>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</si>
  <si>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</si>
  <si>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</si>
  <si>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</si>
  <si>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</si>
  <si>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</si>
  <si>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</si>
  <si>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</si>
  <si>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</si>
  <si>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</si>
  <si>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</si>
  <si>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</si>
  <si>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</si>
  <si>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</si>
  <si>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</si>
  <si>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таблица 2</t>
  </si>
  <si>
    <t>всего</t>
  </si>
  <si>
    <t>в том числе</t>
  </si>
  <si>
    <t>1.1.</t>
  </si>
  <si>
    <t>1.2.</t>
  </si>
  <si>
    <t>1.3.</t>
  </si>
  <si>
    <t>Итого по задаче 1</t>
  </si>
  <si>
    <t>2.1.</t>
  </si>
  <si>
    <t>2.2.</t>
  </si>
  <si>
    <t>Итого по задаче 2</t>
  </si>
  <si>
    <t>3.1.</t>
  </si>
  <si>
    <t>Итого по задаче 3</t>
  </si>
  <si>
    <t>4.1.</t>
  </si>
  <si>
    <t>Итого по задаче 4</t>
  </si>
  <si>
    <t>Итого по задаче 5</t>
  </si>
  <si>
    <t>федеральный бюджет</t>
  </si>
  <si>
    <t>местный бюджет</t>
  </si>
  <si>
    <t>Перечень програмных мероприятий</t>
  </si>
  <si>
    <t xml:space="preserve">Задача 3. Создание и совершенствование условий для обеспечения общественного порядка </t>
  </si>
  <si>
    <t>Задача 4. Профилактика правонарушений в сфере безопасности дорожного движения</t>
  </si>
  <si>
    <t>Цель II. Создание условий для сокращения распространения наркомании и связанных с ней преступлений и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</si>
  <si>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</si>
  <si>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Задача 5. Развитие профилактической антинаркотической деятельности</t>
  </si>
  <si>
    <t xml:space="preserve">Создание цикла теле- и радио передач для детей, подростков, молодежи, родителей </t>
  </si>
  <si>
    <t>Подпрограмма I. Профилактика правонарушений</t>
  </si>
  <si>
    <t>Цель I. Совершенствование системы социальной профилактики правонарушений, снижение уровня преступности в Нефтеюганском районе</t>
  </si>
  <si>
    <t>Задача 1. Профилактика правонарушений в общественных местах, в том числе с участием граждан</t>
  </si>
  <si>
    <t>Обеспечение составления (изменения) списков кандидатов в присяжные заседатели федеральных судов юрисдикции</t>
  </si>
  <si>
    <t xml:space="preserve">Размещение в наиболее 
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поселкового отделения милиции
</t>
  </si>
  <si>
    <t xml:space="preserve">Администрация Нефтеюганского района
(Юридический комитет), МКУ «Управление по делам администрации
Нефтеюганского района»
</t>
  </si>
  <si>
    <t>Департамент строительства и жилищно-коммунального комплекса  Нефтеюганского района</t>
  </si>
  <si>
    <t>в том числе:</t>
  </si>
  <si>
    <t xml:space="preserve">
</t>
  </si>
  <si>
    <t xml:space="preserve">
</t>
  </si>
  <si>
    <t>Мероприятия, направленные на правовую тематику, законопослушное поведение и здоровый образ жизни учащихся школ</t>
  </si>
  <si>
    <t xml:space="preserve">бюджет автономного округа </t>
  </si>
  <si>
    <t>средства по Соглашениям по передаче полномочий</t>
  </si>
  <si>
    <t>1.1.1.</t>
  </si>
  <si>
    <t>Размещение в наиболее 
криминогенных общественных местах и на улицах, а также местах массового пребывания граждан в сп.Усть-Юган систем видеообзора</t>
  </si>
  <si>
    <t>Муниципальное учреждение "Администрация сп.Усть-Юган"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</si>
  <si>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</si>
  <si>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</si>
  <si>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</si>
  <si>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(тыс.руб.)</t>
  </si>
  <si>
    <t>Задача 2. Профилактика административных правонарушений, предусмотренных Законом Ханты-Мансийского автономного округа - Югры 
от 11.06.2010 № 102-оз «Об административных правонарушениях»</t>
  </si>
  <si>
    <t>Осуществление полномочий по созданию и обеспечению деятельности административной комиссии</t>
  </si>
  <si>
    <t>Приобретение и размещение (в том числе разработка проектов, приобретение, установка, монтаж, подключение) в населенных пунктах, систем видеообзора, модернизация имеющихся систем видеонаблюдения, проведения работ, обеспечивающих функционирование систем по направлению безопасности дорожного движения и информирование населения о системах, необходимости соблюдения правил дорожного движения (в том числе санкциях за их нарушение) с целью избежания детского дорожно-транспортного травматизма</t>
  </si>
  <si>
    <t>иные источники</t>
  </si>
  <si>
    <t>иные  источники</t>
  </si>
  <si>
    <t>Всего по муниципальной программе</t>
  </si>
  <si>
    <t>Итого по подпрограмме 1</t>
  </si>
  <si>
    <t>Итого по подпрограмме 2</t>
  </si>
  <si>
    <t>прочие расходы</t>
  </si>
  <si>
    <t xml:space="preserve">Департамент строительства и жилищно-коммунального комплекса  Нефтеюганского района
</t>
  </si>
  <si>
    <t>Администрация гп.Пойковский</t>
  </si>
  <si>
    <t>Администрация сп.Сингапай</t>
  </si>
  <si>
    <t>Администрация сп.Куть-Ях</t>
  </si>
  <si>
    <t>Администрация сп.Каркатеевы</t>
  </si>
  <si>
    <t>Администрация сп.Салым</t>
  </si>
  <si>
    <t>Администрация сп.Усть-Юган</t>
  </si>
  <si>
    <t>Администрация сп.Сентябрьский</t>
  </si>
  <si>
    <t>Администрация сп.Лемпино</t>
  </si>
  <si>
    <t>инвестиции в объекты муниципальной собственности</t>
  </si>
  <si>
    <t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</si>
  <si>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
</t>
  </si>
  <si>
    <t>Строительство в сельских населенных пунктах одноэтажных строений для размещения участковых пунктов полиции, преду-сматривающих служебные жилые помещения для участковых уполно-моченных полиции (сп.Салым, сп.Сентябрский, сп.Лемпино)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</si>
  <si>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</si>
  <si>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</si>
  <si>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</si>
  <si>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</si>
  <si>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</si>
  <si>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</si>
  <si>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</si>
  <si>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</si>
  <si>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</si>
  <si>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5.1.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</si>
  <si>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района».
Администрации поселений
</t>
  </si>
  <si>
    <t>Администрации поселений</t>
  </si>
  <si>
    <t>Юридический комитет администрации Нефтеюганского  района</t>
  </si>
  <si>
    <t>Отдел по делам несовершеннолетних, защите их прав администрации Нефтеюганского района</t>
  </si>
  <si>
    <t>Департамент строительства и жилищно-коммунального комплекса  Нефтеюганского района (Отдел по транспорту и дорогам)</t>
  </si>
  <si>
    <t>Административная комиссия администрации Нефтеюганского  района</t>
  </si>
  <si>
    <t>Создание условий для деятельности народных дружин</t>
  </si>
  <si>
    <t xml:space="preserve">Комитет гражданской защиты населения Нефтеюганского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</si>
</sst>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#,##0.0_ ;\-#,##0.0\ "/>
    <numFmt numFmtId="166" formatCode="0.0"/>
    <numFmt numFmtId="167" formatCode="_-* #,##0.0_р_._-;\-* #,##0.0_р_._-;_-* &quot;-&quot;?_р_._-;_-@_-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40">
    <xf numFmtId="0" fontId="0" fillId="0" borderId="0" xfId="0"/>
    <xf numFmtId="0" fontId="12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" applyNumberFormat="1" applyFont="1" applyFill="1" applyBorder="1" applyAlignment="1">
      <alignment horizontal="center" vertical="center"/>
    </xf>
    <xf numFmtId="166" fontId="3" fillId="4" borderId="2" xfId="10" applyNumberFormat="1" applyFont="1" applyFill="1" applyBorder="1" applyAlignment="1">
      <alignment horizontal="center" vertical="center" wrapText="1"/>
    </xf>
    <xf numFmtId="2" fontId="3" fillId="4" borderId="2" xfId="10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" applyNumberFormat="1" applyFont="1" applyFill="1" applyBorder="1" applyAlignment="1">
      <alignment horizontal="center" vertical="center" wrapText="1"/>
    </xf>
    <xf numFmtId="165" fontId="2" fillId="0" borderId="2" xfId="10" applyNumberFormat="1" applyFont="1" applyBorder="1" applyAlignment="1">
      <alignment horizontal="center" vertical="center" wrapText="1"/>
    </xf>
    <xf numFmtId="166" fontId="3" fillId="3" borderId="2" xfId="10" applyNumberFormat="1" applyFont="1" applyFill="1" applyBorder="1" applyAlignment="1">
      <alignment horizontal="center" vertical="center" wrapText="1"/>
    </xf>
    <xf numFmtId="2" fontId="3" fillId="3" borderId="2" xfId="10" applyNumberFormat="1" applyFont="1" applyFill="1" applyBorder="1" applyAlignment="1">
      <alignment horizontal="center" vertical="center"/>
    </xf>
    <xf numFmtId="165" fontId="2" fillId="0" borderId="2" xfId="10" applyNumberFormat="1" applyFont="1" applyBorder="1" applyAlignment="1">
      <alignment horizontal="center" vertical="center"/>
    </xf>
    <xf numFmtId="2" fontId="2" fillId="3" borderId="2" xfId="1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" applyNumberFormat="1" applyFont="1" applyFill="1" applyBorder="1" applyAlignment="1">
      <alignment horizontal="center" vertical="center"/>
    </xf>
    <xf numFmtId="2" fontId="3" fillId="3" borderId="4" xfId="10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7" fontId="15" fillId="0" borderId="2" xfId="0" applyNumberFormat="1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 wrapText="1"/>
    </xf>
    <xf numFmtId="167" fontId="16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vertical="center" wrapText="1"/>
    </xf>
    <xf numFmtId="167" fontId="13" fillId="0" borderId="2" xfId="0" applyNumberFormat="1" applyFont="1" applyFill="1" applyBorder="1" applyAlignment="1">
      <alignment vertical="center" wrapText="1"/>
    </xf>
    <xf numFmtId="167" fontId="15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67" fontId="15" fillId="5" borderId="2" xfId="0" applyNumberFormat="1" applyFont="1" applyFill="1" applyBorder="1" applyAlignment="1">
      <alignment vertical="center" wrapText="1"/>
    </xf>
    <xf numFmtId="165" fontId="16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" applyNumberFormat="1" applyFont="1" applyFill="1" applyBorder="1" applyAlignment="1">
      <alignment horizontal="center" vertical="center" wrapText="1"/>
    </xf>
    <xf numFmtId="165" fontId="2" fillId="0" borderId="3" xfId="10" applyNumberFormat="1" applyFont="1" applyFill="1" applyBorder="1" applyAlignment="1">
      <alignment horizontal="center" vertical="center" wrapText="1"/>
    </xf>
    <xf numFmtId="165" fontId="2" fillId="0" borderId="4" xfId="10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6" fillId="0" borderId="1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44" fontId="14" fillId="0" borderId="6" xfId="0" applyNumberFormat="1" applyFont="1" applyBorder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53" t="s">
        <v>32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23.45" customHeight="1" x14ac:dyDescent="0.25"/>
    <row r="7" spans="1:16" s="1" customFormat="1" ht="45.6" customHeight="1" x14ac:dyDescent="0.25">
      <c r="A7" s="54" t="s">
        <v>0</v>
      </c>
      <c r="B7" s="54" t="s">
        <v>12</v>
      </c>
      <c r="C7" s="55" t="s">
        <v>13</v>
      </c>
      <c r="D7" s="55" t="s">
        <v>3</v>
      </c>
      <c r="E7" s="55" t="s">
        <v>18</v>
      </c>
      <c r="F7" s="57" t="s">
        <v>15</v>
      </c>
      <c r="G7" s="58"/>
      <c r="H7" s="58"/>
      <c r="I7" s="58"/>
      <c r="J7" s="58"/>
      <c r="K7" s="59"/>
      <c r="L7" s="60" t="s">
        <v>17</v>
      </c>
      <c r="M7" s="62" t="s">
        <v>1</v>
      </c>
      <c r="N7" s="63"/>
      <c r="O7" s="55" t="s">
        <v>33</v>
      </c>
      <c r="P7" s="55" t="s">
        <v>2</v>
      </c>
    </row>
    <row r="8" spans="1:16" s="1" customFormat="1" ht="77.45" customHeight="1" x14ac:dyDescent="0.25">
      <c r="A8" s="55"/>
      <c r="B8" s="55"/>
      <c r="C8" s="56"/>
      <c r="D8" s="56"/>
      <c r="E8" s="56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61"/>
      <c r="M8" s="24" t="s">
        <v>5</v>
      </c>
      <c r="N8" s="24" t="s">
        <v>23</v>
      </c>
      <c r="O8" s="56"/>
      <c r="P8" s="56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64">
        <v>1</v>
      </c>
      <c r="B10" s="67"/>
      <c r="C10" s="67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70"/>
      <c r="N10" s="70"/>
      <c r="O10" s="75"/>
      <c r="P10" s="78"/>
    </row>
    <row r="11" spans="1:16" ht="87" customHeight="1" x14ac:dyDescent="0.25">
      <c r="A11" s="65"/>
      <c r="B11" s="68"/>
      <c r="C11" s="68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71"/>
      <c r="N11" s="73"/>
      <c r="O11" s="76"/>
      <c r="P11" s="79"/>
    </row>
    <row r="12" spans="1:16" ht="64.900000000000006" customHeight="1" x14ac:dyDescent="0.25">
      <c r="A12" s="65"/>
      <c r="B12" s="68"/>
      <c r="C12" s="68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71"/>
      <c r="N12" s="73"/>
      <c r="O12" s="76"/>
      <c r="P12" s="79"/>
    </row>
    <row r="13" spans="1:16" ht="93.6" customHeight="1" x14ac:dyDescent="0.25">
      <c r="A13" s="65"/>
      <c r="B13" s="68"/>
      <c r="C13" s="68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71"/>
      <c r="N13" s="73"/>
      <c r="O13" s="76"/>
      <c r="P13" s="79"/>
    </row>
    <row r="14" spans="1:16" ht="73.150000000000006" customHeight="1" x14ac:dyDescent="0.25">
      <c r="A14" s="65"/>
      <c r="B14" s="68"/>
      <c r="C14" s="68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71"/>
      <c r="N14" s="73"/>
      <c r="O14" s="76"/>
      <c r="P14" s="79"/>
    </row>
    <row r="15" spans="1:16" ht="51" customHeight="1" x14ac:dyDescent="0.25">
      <c r="A15" s="66"/>
      <c r="B15" s="69"/>
      <c r="C15" s="69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72"/>
      <c r="N15" s="74"/>
      <c r="O15" s="77"/>
      <c r="P15" s="80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abSelected="1" topLeftCell="A196" zoomScaleNormal="100" zoomScaleSheetLayoutView="83" workbookViewId="0">
      <selection activeCell="A173" sqref="A173:L221"/>
    </sheetView>
  </sheetViews>
  <sheetFormatPr defaultRowHeight="15" x14ac:dyDescent="0.25"/>
  <cols>
    <col min="1" max="1" width="6.140625" style="29" customWidth="1"/>
    <col min="2" max="2" width="45" style="29" customWidth="1"/>
    <col min="3" max="3" width="40.5703125" style="29" customWidth="1"/>
    <col min="4" max="4" width="23.85546875" style="29" customWidth="1"/>
    <col min="5" max="5" width="14.85546875" style="29" customWidth="1"/>
    <col min="6" max="6" width="13.140625" style="29" customWidth="1"/>
    <col min="7" max="8" width="13" style="29" bestFit="1" customWidth="1"/>
    <col min="9" max="9" width="13.28515625" style="29" customWidth="1"/>
    <col min="10" max="10" width="13.5703125" style="29" customWidth="1"/>
    <col min="11" max="11" width="12.7109375" style="29" bestFit="1" customWidth="1"/>
    <col min="12" max="12" width="12.85546875" style="29" customWidth="1"/>
    <col min="13" max="16384" width="9.140625" style="29"/>
  </cols>
  <sheetData>
    <row r="1" spans="1:12" x14ac:dyDescent="0.25">
      <c r="A1" s="130" t="s">
        <v>36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22.5" customHeight="1" x14ac:dyDescent="0.25">
      <c r="A2" s="129" t="s">
        <v>53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x14ac:dyDescent="0.25">
      <c r="A3" s="81" t="s">
        <v>0</v>
      </c>
      <c r="B3" s="81" t="s">
        <v>76</v>
      </c>
      <c r="C3" s="81" t="s">
        <v>77</v>
      </c>
      <c r="D3" s="81" t="s">
        <v>78</v>
      </c>
      <c r="E3" s="134" t="s">
        <v>79</v>
      </c>
      <c r="F3" s="135"/>
      <c r="G3" s="135"/>
      <c r="H3" s="135"/>
      <c r="I3" s="135"/>
      <c r="J3" s="135"/>
      <c r="K3" s="135"/>
      <c r="L3" s="136"/>
    </row>
    <row r="4" spans="1:12" ht="20.25" customHeight="1" x14ac:dyDescent="0.25">
      <c r="A4" s="82"/>
      <c r="B4" s="82"/>
      <c r="C4" s="82"/>
      <c r="D4" s="82"/>
      <c r="E4" s="81" t="s">
        <v>37</v>
      </c>
      <c r="F4" s="134" t="s">
        <v>38</v>
      </c>
      <c r="G4" s="135"/>
      <c r="H4" s="135"/>
      <c r="I4" s="135"/>
      <c r="J4" s="135"/>
      <c r="K4" s="135"/>
      <c r="L4" s="136"/>
    </row>
    <row r="5" spans="1:12" ht="24" customHeight="1" x14ac:dyDescent="0.25">
      <c r="A5" s="94"/>
      <c r="B5" s="94"/>
      <c r="C5" s="94"/>
      <c r="D5" s="94"/>
      <c r="E5" s="94"/>
      <c r="F5" s="30">
        <v>2014</v>
      </c>
      <c r="G5" s="30">
        <v>2015</v>
      </c>
      <c r="H5" s="30">
        <v>2016</v>
      </c>
      <c r="I5" s="30">
        <v>2017</v>
      </c>
      <c r="J5" s="30">
        <v>2018</v>
      </c>
      <c r="K5" s="30">
        <v>2019</v>
      </c>
      <c r="L5" s="30">
        <v>2020</v>
      </c>
    </row>
    <row r="6" spans="1:12" ht="22.5" customHeight="1" x14ac:dyDescent="0.25">
      <c r="A6" s="49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</row>
    <row r="7" spans="1:12" ht="30" customHeight="1" x14ac:dyDescent="0.25">
      <c r="A7" s="118" t="s">
        <v>61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20"/>
    </row>
    <row r="8" spans="1:12" ht="30" customHeight="1" x14ac:dyDescent="0.25">
      <c r="A8" s="137" t="s">
        <v>60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9"/>
    </row>
    <row r="9" spans="1:12" ht="30" customHeight="1" x14ac:dyDescent="0.25">
      <c r="A9" s="118" t="s">
        <v>62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20"/>
    </row>
    <row r="10" spans="1:12" ht="30" customHeight="1" x14ac:dyDescent="0.25">
      <c r="A10" s="131" t="s">
        <v>39</v>
      </c>
      <c r="B10" s="115" t="s">
        <v>64</v>
      </c>
      <c r="C10" s="115" t="s">
        <v>119</v>
      </c>
      <c r="D10" s="39" t="s">
        <v>37</v>
      </c>
      <c r="E10" s="32">
        <f t="shared" ref="E10:L10" si="0">E11+E12+E13+E14+E15</f>
        <v>85441.083899999998</v>
      </c>
      <c r="F10" s="32">
        <f t="shared" si="0"/>
        <v>12638.883900000001</v>
      </c>
      <c r="G10" s="32">
        <f t="shared" si="0"/>
        <v>12133.7</v>
      </c>
      <c r="H10" s="32">
        <f t="shared" si="0"/>
        <v>12133.7</v>
      </c>
      <c r="I10" s="32">
        <f t="shared" si="0"/>
        <v>12133.7</v>
      </c>
      <c r="J10" s="32">
        <f t="shared" si="0"/>
        <v>12133.7</v>
      </c>
      <c r="K10" s="32">
        <f t="shared" si="0"/>
        <v>12133.7</v>
      </c>
      <c r="L10" s="32">
        <f t="shared" si="0"/>
        <v>12133.7</v>
      </c>
    </row>
    <row r="11" spans="1:12" ht="30" customHeight="1" x14ac:dyDescent="0.25">
      <c r="A11" s="132"/>
      <c r="B11" s="116"/>
      <c r="C11" s="116"/>
      <c r="D11" s="28" t="s">
        <v>51</v>
      </c>
      <c r="E11" s="32">
        <f>F11+G11+H11+I11+J11+K11+L11</f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 ht="30" customHeight="1" x14ac:dyDescent="0.25">
      <c r="A12" s="132"/>
      <c r="B12" s="116"/>
      <c r="C12" s="116"/>
      <c r="D12" s="28" t="s">
        <v>71</v>
      </c>
      <c r="E12" s="32">
        <f>F12+G12+H12+I12+J12+K12+L12</f>
        <v>239.3</v>
      </c>
      <c r="F12" s="34">
        <v>239.3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</row>
    <row r="13" spans="1:12" ht="30" customHeight="1" x14ac:dyDescent="0.25">
      <c r="A13" s="132"/>
      <c r="B13" s="116"/>
      <c r="C13" s="116"/>
      <c r="D13" s="28" t="s">
        <v>52</v>
      </c>
      <c r="E13" s="32">
        <f>L13+K13+J13+I13+H13+G13+F13</f>
        <v>26.5839</v>
      </c>
      <c r="F13" s="34">
        <v>26.5839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ht="45" customHeight="1" x14ac:dyDescent="0.25">
      <c r="A14" s="132"/>
      <c r="B14" s="116"/>
      <c r="C14" s="116"/>
      <c r="D14" s="28" t="s">
        <v>72</v>
      </c>
      <c r="E14" s="32">
        <f>F14+G14+H14+I14+J14+K14+L14</f>
        <v>239.3</v>
      </c>
      <c r="F14" s="34">
        <v>239.3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ht="30" customHeight="1" x14ac:dyDescent="0.25">
      <c r="A15" s="133"/>
      <c r="B15" s="117"/>
      <c r="C15" s="117"/>
      <c r="D15" s="28" t="s">
        <v>84</v>
      </c>
      <c r="E15" s="32">
        <f>F15+G15+H15+I15+J15+K15+L15</f>
        <v>84935.9</v>
      </c>
      <c r="F15" s="34">
        <v>12133.7</v>
      </c>
      <c r="G15" s="34">
        <v>12133.7</v>
      </c>
      <c r="H15" s="34">
        <v>12133.7</v>
      </c>
      <c r="I15" s="34">
        <v>12133.7</v>
      </c>
      <c r="J15" s="34">
        <v>12133.7</v>
      </c>
      <c r="K15" s="34">
        <v>12133.7</v>
      </c>
      <c r="L15" s="34">
        <v>12133.7</v>
      </c>
    </row>
    <row r="16" spans="1:12" ht="30" customHeight="1" x14ac:dyDescent="0.25">
      <c r="A16" s="131" t="s">
        <v>73</v>
      </c>
      <c r="B16" s="115" t="s">
        <v>74</v>
      </c>
      <c r="C16" s="115" t="s">
        <v>75</v>
      </c>
      <c r="D16" s="28" t="s">
        <v>37</v>
      </c>
      <c r="E16" s="32">
        <f t="shared" ref="E16:L16" si="1">E17+E18+E19+E20+E21</f>
        <v>500</v>
      </c>
      <c r="F16" s="34">
        <f t="shared" si="1"/>
        <v>0</v>
      </c>
      <c r="G16" s="34">
        <f t="shared" si="1"/>
        <v>500</v>
      </c>
      <c r="H16" s="34">
        <f t="shared" si="1"/>
        <v>0</v>
      </c>
      <c r="I16" s="34">
        <f t="shared" si="1"/>
        <v>0</v>
      </c>
      <c r="J16" s="34">
        <f t="shared" si="1"/>
        <v>0</v>
      </c>
      <c r="K16" s="34">
        <f t="shared" si="1"/>
        <v>0</v>
      </c>
      <c r="L16" s="34">
        <f t="shared" si="1"/>
        <v>0</v>
      </c>
    </row>
    <row r="17" spans="1:12" ht="30" customHeight="1" x14ac:dyDescent="0.25">
      <c r="A17" s="132"/>
      <c r="B17" s="116"/>
      <c r="C17" s="116"/>
      <c r="D17" s="28" t="s">
        <v>51</v>
      </c>
      <c r="E17" s="32">
        <f t="shared" ref="E17:L18" si="2">$H$14</f>
        <v>0</v>
      </c>
      <c r="F17" s="34">
        <f t="shared" si="2"/>
        <v>0</v>
      </c>
      <c r="G17" s="34">
        <f t="shared" si="2"/>
        <v>0</v>
      </c>
      <c r="H17" s="34">
        <f t="shared" si="2"/>
        <v>0</v>
      </c>
      <c r="I17" s="34">
        <f t="shared" si="2"/>
        <v>0</v>
      </c>
      <c r="J17" s="34">
        <f t="shared" si="2"/>
        <v>0</v>
      </c>
      <c r="K17" s="34">
        <f t="shared" si="2"/>
        <v>0</v>
      </c>
      <c r="L17" s="34">
        <f t="shared" si="2"/>
        <v>0</v>
      </c>
    </row>
    <row r="18" spans="1:12" ht="30" customHeight="1" x14ac:dyDescent="0.25">
      <c r="A18" s="132"/>
      <c r="B18" s="116"/>
      <c r="C18" s="116"/>
      <c r="D18" s="28" t="s">
        <v>71</v>
      </c>
      <c r="E18" s="32">
        <f t="shared" si="2"/>
        <v>0</v>
      </c>
      <c r="F18" s="34">
        <f t="shared" si="2"/>
        <v>0</v>
      </c>
      <c r="G18" s="34">
        <f t="shared" si="2"/>
        <v>0</v>
      </c>
      <c r="H18" s="34">
        <f t="shared" si="2"/>
        <v>0</v>
      </c>
      <c r="I18" s="34">
        <f t="shared" si="2"/>
        <v>0</v>
      </c>
      <c r="J18" s="34">
        <f t="shared" si="2"/>
        <v>0</v>
      </c>
      <c r="K18" s="34">
        <f t="shared" si="2"/>
        <v>0</v>
      </c>
      <c r="L18" s="34">
        <f t="shared" si="2"/>
        <v>0</v>
      </c>
    </row>
    <row r="19" spans="1:12" ht="30" customHeight="1" x14ac:dyDescent="0.25">
      <c r="A19" s="132"/>
      <c r="B19" s="116"/>
      <c r="C19" s="116"/>
      <c r="D19" s="28" t="s">
        <v>52</v>
      </c>
      <c r="E19" s="32">
        <v>500</v>
      </c>
      <c r="F19" s="34">
        <v>0</v>
      </c>
      <c r="G19" s="42">
        <v>500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</row>
    <row r="20" spans="1:12" ht="45" customHeight="1" x14ac:dyDescent="0.25">
      <c r="A20" s="132"/>
      <c r="B20" s="116"/>
      <c r="C20" s="116"/>
      <c r="D20" s="28" t="s">
        <v>72</v>
      </c>
      <c r="E20" s="32">
        <f t="shared" ref="E20:L21" si="3">$H$14</f>
        <v>0</v>
      </c>
      <c r="F20" s="34">
        <f t="shared" si="3"/>
        <v>0</v>
      </c>
      <c r="G20" s="34">
        <f t="shared" si="3"/>
        <v>0</v>
      </c>
      <c r="H20" s="34">
        <f t="shared" si="3"/>
        <v>0</v>
      </c>
      <c r="I20" s="34">
        <f t="shared" si="3"/>
        <v>0</v>
      </c>
      <c r="J20" s="34">
        <f t="shared" si="3"/>
        <v>0</v>
      </c>
      <c r="K20" s="34">
        <f t="shared" si="3"/>
        <v>0</v>
      </c>
      <c r="L20" s="34">
        <f t="shared" si="3"/>
        <v>0</v>
      </c>
    </row>
    <row r="21" spans="1:12" ht="30" customHeight="1" x14ac:dyDescent="0.25">
      <c r="A21" s="133"/>
      <c r="B21" s="117"/>
      <c r="C21" s="117"/>
      <c r="D21" s="28" t="s">
        <v>84</v>
      </c>
      <c r="E21" s="32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3"/>
        <v>0</v>
      </c>
      <c r="L21" s="34">
        <f t="shared" si="3"/>
        <v>0</v>
      </c>
    </row>
    <row r="22" spans="1:12" ht="30" customHeight="1" x14ac:dyDescent="0.25">
      <c r="A22" s="121" t="s">
        <v>40</v>
      </c>
      <c r="B22" s="95" t="s">
        <v>118</v>
      </c>
      <c r="C22" s="85" t="s">
        <v>112</v>
      </c>
      <c r="D22" s="47" t="s">
        <v>37</v>
      </c>
      <c r="E22" s="44">
        <f>E23+E24+E25+E26+E27</f>
        <v>533.59199999999998</v>
      </c>
      <c r="F22" s="44">
        <f>F23+F24+F25+F26+F27</f>
        <v>100</v>
      </c>
      <c r="G22" s="44">
        <f>G23+G24+G25+G26+G27</f>
        <v>155</v>
      </c>
      <c r="H22" s="44">
        <f>H23+H24+H25+H26+H27</f>
        <v>139.292</v>
      </c>
      <c r="I22" s="44">
        <f>I23+I24+I25+I26+I27</f>
        <v>139.30000000000001</v>
      </c>
      <c r="J22" s="32">
        <f t="shared" ref="J22:L22" si="4">J23+J24+J25+J27</f>
        <v>0</v>
      </c>
      <c r="K22" s="32">
        <f t="shared" si="4"/>
        <v>0</v>
      </c>
      <c r="L22" s="32">
        <f t="shared" si="4"/>
        <v>0</v>
      </c>
    </row>
    <row r="23" spans="1:12" ht="30" customHeight="1" x14ac:dyDescent="0.25">
      <c r="A23" s="122"/>
      <c r="B23" s="96"/>
      <c r="C23" s="92"/>
      <c r="D23" s="48" t="s">
        <v>51</v>
      </c>
      <c r="E23" s="44">
        <f>F23+G23+H23+I23+J23+K23+L23</f>
        <v>0</v>
      </c>
      <c r="F23" s="42">
        <v>0</v>
      </c>
      <c r="G23" s="42">
        <v>0</v>
      </c>
      <c r="H23" s="42">
        <v>0</v>
      </c>
      <c r="I23" s="42">
        <v>0</v>
      </c>
      <c r="J23" s="34">
        <v>0</v>
      </c>
      <c r="K23" s="34">
        <v>0</v>
      </c>
      <c r="L23" s="34">
        <v>0</v>
      </c>
    </row>
    <row r="24" spans="1:12" ht="30" x14ac:dyDescent="0.25">
      <c r="A24" s="122"/>
      <c r="B24" s="96"/>
      <c r="C24" s="92"/>
      <c r="D24" s="48" t="s">
        <v>8</v>
      </c>
      <c r="E24" s="44">
        <f>F24+G24+H24+I24+J24+K24+L24</f>
        <v>373.495</v>
      </c>
      <c r="F24" s="42">
        <v>70</v>
      </c>
      <c r="G24" s="42">
        <v>108.5</v>
      </c>
      <c r="H24" s="52">
        <f>H36+H42+H48+H54+H60+H66+H72+H78+H30</f>
        <v>97.49499999999999</v>
      </c>
      <c r="I24" s="42">
        <v>97.5</v>
      </c>
      <c r="J24" s="34">
        <v>0</v>
      </c>
      <c r="K24" s="34">
        <v>0</v>
      </c>
      <c r="L24" s="34">
        <v>0</v>
      </c>
    </row>
    <row r="25" spans="1:12" ht="30" customHeight="1" x14ac:dyDescent="0.25">
      <c r="A25" s="122"/>
      <c r="B25" s="96"/>
      <c r="C25" s="92"/>
      <c r="D25" s="48" t="s">
        <v>52</v>
      </c>
      <c r="E25" s="44">
        <f>F25+G25+H25+I25+J25+K25+L25</f>
        <v>160.09699999999998</v>
      </c>
      <c r="F25" s="42">
        <v>30</v>
      </c>
      <c r="G25" s="42">
        <v>46.5</v>
      </c>
      <c r="H25" s="52">
        <f>H37+H43+H49+H55+H61+H67+H73+H79+H31</f>
        <v>41.797000000000004</v>
      </c>
      <c r="I25" s="42">
        <v>41.8</v>
      </c>
      <c r="J25" s="34">
        <v>0</v>
      </c>
      <c r="K25" s="34">
        <v>0</v>
      </c>
      <c r="L25" s="34">
        <v>0</v>
      </c>
    </row>
    <row r="26" spans="1:12" ht="45" customHeight="1" x14ac:dyDescent="0.25">
      <c r="A26" s="122"/>
      <c r="B26" s="96"/>
      <c r="C26" s="92"/>
      <c r="D26" s="48" t="s">
        <v>72</v>
      </c>
      <c r="E26" s="44">
        <f>L26+K26+J26+I26+H26+G26+F26</f>
        <v>0</v>
      </c>
      <c r="F26" s="42">
        <v>0</v>
      </c>
      <c r="G26" s="42">
        <v>0</v>
      </c>
      <c r="H26" s="42"/>
      <c r="I26" s="42">
        <v>0</v>
      </c>
      <c r="J26" s="34">
        <v>0</v>
      </c>
      <c r="K26" s="34">
        <v>0</v>
      </c>
      <c r="L26" s="34">
        <v>0</v>
      </c>
    </row>
    <row r="27" spans="1:12" ht="30" customHeight="1" x14ac:dyDescent="0.25">
      <c r="A27" s="123"/>
      <c r="B27" s="97"/>
      <c r="C27" s="93"/>
      <c r="D27" s="48" t="s">
        <v>84</v>
      </c>
      <c r="E27" s="44">
        <f>F27+G27+H27+I27+J27+K27+L27</f>
        <v>0</v>
      </c>
      <c r="F27" s="42">
        <v>0</v>
      </c>
      <c r="G27" s="42">
        <v>0</v>
      </c>
      <c r="H27" s="42">
        <v>0</v>
      </c>
      <c r="I27" s="42">
        <v>0</v>
      </c>
      <c r="J27" s="34">
        <v>0</v>
      </c>
      <c r="K27" s="34">
        <v>0</v>
      </c>
      <c r="L27" s="34">
        <v>0</v>
      </c>
    </row>
    <row r="28" spans="1:12" ht="30" customHeight="1" x14ac:dyDescent="0.25">
      <c r="A28" s="81" t="s">
        <v>102</v>
      </c>
      <c r="B28" s="81"/>
      <c r="C28" s="85" t="s">
        <v>99</v>
      </c>
      <c r="D28" s="47" t="s">
        <v>37</v>
      </c>
      <c r="E28" s="44">
        <f>E29+E30+E31+E32+E33</f>
        <v>8.5</v>
      </c>
      <c r="F28" s="44"/>
      <c r="G28" s="44">
        <f t="shared" ref="G28:L28" si="5">G29+G30+G31+G32+G33</f>
        <v>0</v>
      </c>
      <c r="H28" s="44">
        <f t="shared" si="5"/>
        <v>8.5</v>
      </c>
      <c r="I28" s="44">
        <f t="shared" si="5"/>
        <v>0</v>
      </c>
      <c r="J28" s="51">
        <f t="shared" si="5"/>
        <v>0</v>
      </c>
      <c r="K28" s="51">
        <f t="shared" si="5"/>
        <v>0</v>
      </c>
      <c r="L28" s="51">
        <f t="shared" si="5"/>
        <v>0</v>
      </c>
    </row>
    <row r="29" spans="1:12" ht="30" customHeight="1" x14ac:dyDescent="0.25">
      <c r="A29" s="82"/>
      <c r="B29" s="82"/>
      <c r="C29" s="92"/>
      <c r="D29" s="48" t="s">
        <v>51</v>
      </c>
      <c r="E29" s="44">
        <f>F29+G29+H29+I29+J29+K29+L29</f>
        <v>0</v>
      </c>
      <c r="F29" s="42">
        <v>0</v>
      </c>
      <c r="G29" s="42">
        <v>0</v>
      </c>
      <c r="H29" s="42">
        <v>0</v>
      </c>
      <c r="I29" s="42">
        <v>0</v>
      </c>
      <c r="J29" s="35">
        <v>0</v>
      </c>
      <c r="K29" s="35">
        <v>0</v>
      </c>
      <c r="L29" s="35">
        <v>0</v>
      </c>
    </row>
    <row r="30" spans="1:12" ht="30" customHeight="1" x14ac:dyDescent="0.25">
      <c r="A30" s="82"/>
      <c r="B30" s="82"/>
      <c r="C30" s="92"/>
      <c r="D30" s="48" t="s">
        <v>8</v>
      </c>
      <c r="E30" s="44">
        <v>5.9</v>
      </c>
      <c r="F30" s="42">
        <v>0</v>
      </c>
      <c r="G30" s="42">
        <v>0</v>
      </c>
      <c r="H30" s="42">
        <v>5.9</v>
      </c>
      <c r="I30" s="42">
        <v>0</v>
      </c>
      <c r="J30" s="34">
        <v>0</v>
      </c>
      <c r="K30" s="34">
        <v>0</v>
      </c>
      <c r="L30" s="34">
        <v>0</v>
      </c>
    </row>
    <row r="31" spans="1:12" ht="30" customHeight="1" x14ac:dyDescent="0.25">
      <c r="A31" s="82"/>
      <c r="B31" s="82"/>
      <c r="C31" s="92"/>
      <c r="D31" s="48" t="s">
        <v>52</v>
      </c>
      <c r="E31" s="44">
        <v>2.6</v>
      </c>
      <c r="F31" s="42">
        <v>0</v>
      </c>
      <c r="G31" s="42">
        <v>0</v>
      </c>
      <c r="H31" s="42">
        <v>2.6</v>
      </c>
      <c r="I31" s="42">
        <v>0</v>
      </c>
      <c r="J31" s="34">
        <v>0</v>
      </c>
      <c r="K31" s="34">
        <v>0</v>
      </c>
      <c r="L31" s="34">
        <v>0</v>
      </c>
    </row>
    <row r="32" spans="1:12" ht="30" customHeight="1" x14ac:dyDescent="0.25">
      <c r="A32" s="82"/>
      <c r="B32" s="82"/>
      <c r="C32" s="92"/>
      <c r="D32" s="48" t="s">
        <v>72</v>
      </c>
      <c r="E32" s="44">
        <f>F32+G32+H32+I32+J32+K32+L32</f>
        <v>0</v>
      </c>
      <c r="F32" s="42">
        <v>0</v>
      </c>
      <c r="G32" s="42">
        <v>0</v>
      </c>
      <c r="H32" s="42">
        <v>0</v>
      </c>
      <c r="I32" s="42">
        <v>0</v>
      </c>
      <c r="J32" s="35">
        <v>0</v>
      </c>
      <c r="K32" s="35">
        <v>0</v>
      </c>
      <c r="L32" s="35">
        <v>0</v>
      </c>
    </row>
    <row r="33" spans="1:12" s="50" customFormat="1" ht="30" customHeight="1" x14ac:dyDescent="0.25">
      <c r="A33" s="83"/>
      <c r="B33" s="83"/>
      <c r="C33" s="87"/>
      <c r="D33" s="48" t="s">
        <v>84</v>
      </c>
      <c r="E33" s="44">
        <f>F33+G33+H33+I33+J33+K33+L33</f>
        <v>0</v>
      </c>
      <c r="F33" s="42">
        <v>0</v>
      </c>
      <c r="G33" s="42">
        <v>0</v>
      </c>
      <c r="H33" s="42">
        <v>0</v>
      </c>
      <c r="I33" s="42">
        <v>0</v>
      </c>
      <c r="J33" s="35">
        <v>0</v>
      </c>
      <c r="K33" s="35">
        <v>0</v>
      </c>
      <c r="L33" s="35">
        <v>0</v>
      </c>
    </row>
    <row r="34" spans="1:12" s="50" customFormat="1" ht="30" customHeight="1" x14ac:dyDescent="0.25">
      <c r="A34" s="81" t="s">
        <v>103</v>
      </c>
      <c r="B34" s="81"/>
      <c r="C34" s="85" t="s">
        <v>90</v>
      </c>
      <c r="D34" s="47" t="s">
        <v>37</v>
      </c>
      <c r="E34" s="44">
        <f t="shared" ref="E34:L34" si="6">E35+E36+E37+E38+E39</f>
        <v>47.853000000000002</v>
      </c>
      <c r="F34" s="44">
        <f t="shared" si="6"/>
        <v>0</v>
      </c>
      <c r="G34" s="44">
        <f t="shared" si="6"/>
        <v>0</v>
      </c>
      <c r="H34" s="44">
        <f t="shared" si="6"/>
        <v>47.853000000000002</v>
      </c>
      <c r="I34" s="44">
        <f t="shared" si="6"/>
        <v>0</v>
      </c>
      <c r="J34" s="32">
        <f t="shared" si="6"/>
        <v>0</v>
      </c>
      <c r="K34" s="32">
        <f t="shared" si="6"/>
        <v>0</v>
      </c>
      <c r="L34" s="32">
        <f t="shared" si="6"/>
        <v>0</v>
      </c>
    </row>
    <row r="35" spans="1:12" s="50" customFormat="1" ht="30" customHeight="1" x14ac:dyDescent="0.25">
      <c r="A35" s="84"/>
      <c r="B35" s="84"/>
      <c r="C35" s="86"/>
      <c r="D35" s="48" t="s">
        <v>51</v>
      </c>
      <c r="E35" s="44">
        <f>F35+G35+H35+I35+J35+K35+L35</f>
        <v>0</v>
      </c>
      <c r="F35" s="42">
        <v>0</v>
      </c>
      <c r="G35" s="42">
        <v>0</v>
      </c>
      <c r="H35" s="42">
        <v>0</v>
      </c>
      <c r="I35" s="42">
        <v>0</v>
      </c>
      <c r="J35" s="35">
        <v>0</v>
      </c>
      <c r="K35" s="35">
        <v>0</v>
      </c>
      <c r="L35" s="35">
        <v>0</v>
      </c>
    </row>
    <row r="36" spans="1:12" s="50" customFormat="1" ht="30" customHeight="1" x14ac:dyDescent="0.25">
      <c r="A36" s="84"/>
      <c r="B36" s="84"/>
      <c r="C36" s="86"/>
      <c r="D36" s="48" t="s">
        <v>8</v>
      </c>
      <c r="E36" s="44">
        <v>33.502000000000002</v>
      </c>
      <c r="F36" s="42">
        <v>0</v>
      </c>
      <c r="G36" s="42">
        <v>0</v>
      </c>
      <c r="H36" s="42">
        <v>33.502000000000002</v>
      </c>
      <c r="I36" s="42">
        <v>0</v>
      </c>
      <c r="J36" s="34">
        <v>0</v>
      </c>
      <c r="K36" s="34">
        <v>0</v>
      </c>
      <c r="L36" s="34">
        <v>0</v>
      </c>
    </row>
    <row r="37" spans="1:12" s="50" customFormat="1" ht="30" customHeight="1" x14ac:dyDescent="0.25">
      <c r="A37" s="84"/>
      <c r="B37" s="84"/>
      <c r="C37" s="86"/>
      <c r="D37" s="48" t="s">
        <v>52</v>
      </c>
      <c r="E37" s="44">
        <v>14.351000000000001</v>
      </c>
      <c r="F37" s="42">
        <v>0</v>
      </c>
      <c r="G37" s="42">
        <v>0</v>
      </c>
      <c r="H37" s="42">
        <v>14.351000000000001</v>
      </c>
      <c r="I37" s="42">
        <v>0</v>
      </c>
      <c r="J37" s="34">
        <v>0</v>
      </c>
      <c r="K37" s="34">
        <v>0</v>
      </c>
      <c r="L37" s="34">
        <v>0</v>
      </c>
    </row>
    <row r="38" spans="1:12" s="50" customFormat="1" ht="30" customHeight="1" x14ac:dyDescent="0.25">
      <c r="A38" s="84"/>
      <c r="B38" s="84"/>
      <c r="C38" s="86"/>
      <c r="D38" s="48" t="s">
        <v>72</v>
      </c>
      <c r="E38" s="44">
        <f>F38+G38+H38+I38+J38+K38+L38</f>
        <v>0</v>
      </c>
      <c r="F38" s="42">
        <v>0</v>
      </c>
      <c r="G38" s="42">
        <v>0</v>
      </c>
      <c r="H38" s="42">
        <v>0</v>
      </c>
      <c r="I38" s="42">
        <v>0</v>
      </c>
      <c r="J38" s="35">
        <v>0</v>
      </c>
      <c r="K38" s="35">
        <v>0</v>
      </c>
      <c r="L38" s="35">
        <v>0</v>
      </c>
    </row>
    <row r="39" spans="1:12" s="50" customFormat="1" ht="30" customHeight="1" x14ac:dyDescent="0.25">
      <c r="A39" s="83"/>
      <c r="B39" s="83"/>
      <c r="C39" s="87"/>
      <c r="D39" s="48" t="s">
        <v>84</v>
      </c>
      <c r="E39" s="44">
        <f>F39+G39+H39+I39+J39+K39+L39</f>
        <v>0</v>
      </c>
      <c r="F39" s="42">
        <v>0</v>
      </c>
      <c r="G39" s="42">
        <v>0</v>
      </c>
      <c r="H39" s="42">
        <v>0</v>
      </c>
      <c r="I39" s="42">
        <v>0</v>
      </c>
      <c r="J39" s="35">
        <v>0</v>
      </c>
      <c r="K39" s="35">
        <v>0</v>
      </c>
      <c r="L39" s="35">
        <v>0</v>
      </c>
    </row>
    <row r="40" spans="1:12" ht="30" customHeight="1" x14ac:dyDescent="0.25">
      <c r="A40" s="81" t="s">
        <v>104</v>
      </c>
      <c r="B40" s="81"/>
      <c r="C40" s="85" t="s">
        <v>91</v>
      </c>
      <c r="D40" s="47" t="s">
        <v>37</v>
      </c>
      <c r="E40" s="44">
        <f t="shared" ref="E40:L40" si="7">E41+E42+E43+E44+E45</f>
        <v>15.95</v>
      </c>
      <c r="F40" s="44">
        <f t="shared" si="7"/>
        <v>0</v>
      </c>
      <c r="G40" s="44">
        <f t="shared" si="7"/>
        <v>0</v>
      </c>
      <c r="H40" s="44">
        <f t="shared" si="7"/>
        <v>15.95</v>
      </c>
      <c r="I40" s="44">
        <f t="shared" si="7"/>
        <v>0</v>
      </c>
      <c r="J40" s="32">
        <f t="shared" si="7"/>
        <v>0</v>
      </c>
      <c r="K40" s="32">
        <f t="shared" si="7"/>
        <v>0</v>
      </c>
      <c r="L40" s="32">
        <f t="shared" si="7"/>
        <v>0</v>
      </c>
    </row>
    <row r="41" spans="1:12" ht="30" customHeight="1" x14ac:dyDescent="0.25">
      <c r="A41" s="82"/>
      <c r="B41" s="82"/>
      <c r="C41" s="92"/>
      <c r="D41" s="48" t="s">
        <v>51</v>
      </c>
      <c r="E41" s="44">
        <f>F41+G41+H41+I41+J41+K41+L41</f>
        <v>0</v>
      </c>
      <c r="F41" s="42">
        <v>0</v>
      </c>
      <c r="G41" s="42">
        <v>0</v>
      </c>
      <c r="H41" s="42">
        <v>0</v>
      </c>
      <c r="I41" s="42">
        <v>0</v>
      </c>
      <c r="J41" s="35">
        <v>0</v>
      </c>
      <c r="K41" s="35">
        <v>0</v>
      </c>
      <c r="L41" s="35">
        <v>0</v>
      </c>
    </row>
    <row r="42" spans="1:12" ht="30" customHeight="1" x14ac:dyDescent="0.25">
      <c r="A42" s="82"/>
      <c r="B42" s="82"/>
      <c r="C42" s="92"/>
      <c r="D42" s="48" t="s">
        <v>8</v>
      </c>
      <c r="E42" s="44">
        <v>11.17</v>
      </c>
      <c r="F42" s="42">
        <v>0</v>
      </c>
      <c r="G42" s="42">
        <v>0</v>
      </c>
      <c r="H42" s="42">
        <v>11.17</v>
      </c>
      <c r="I42" s="42">
        <v>0</v>
      </c>
      <c r="J42" s="35">
        <v>0</v>
      </c>
      <c r="K42" s="35">
        <v>0</v>
      </c>
      <c r="L42" s="35">
        <v>0</v>
      </c>
    </row>
    <row r="43" spans="1:12" ht="30" customHeight="1" x14ac:dyDescent="0.25">
      <c r="A43" s="82"/>
      <c r="B43" s="82"/>
      <c r="C43" s="92"/>
      <c r="D43" s="48" t="s">
        <v>52</v>
      </c>
      <c r="E43" s="44">
        <v>4.78</v>
      </c>
      <c r="F43" s="42">
        <v>0</v>
      </c>
      <c r="G43" s="42">
        <v>0</v>
      </c>
      <c r="H43" s="42">
        <v>4.78</v>
      </c>
      <c r="I43" s="42">
        <v>0</v>
      </c>
      <c r="J43" s="35">
        <v>0</v>
      </c>
      <c r="K43" s="35">
        <v>0</v>
      </c>
      <c r="L43" s="35">
        <v>0</v>
      </c>
    </row>
    <row r="44" spans="1:12" ht="30" customHeight="1" x14ac:dyDescent="0.25">
      <c r="A44" s="82"/>
      <c r="B44" s="82"/>
      <c r="C44" s="92"/>
      <c r="D44" s="48" t="s">
        <v>72</v>
      </c>
      <c r="E44" s="44">
        <f>F44+G44+H44+I44+J44+K44+L44</f>
        <v>0</v>
      </c>
      <c r="F44" s="42">
        <v>0</v>
      </c>
      <c r="G44" s="42">
        <v>0</v>
      </c>
      <c r="H44" s="42">
        <v>0</v>
      </c>
      <c r="I44" s="42">
        <v>0</v>
      </c>
      <c r="J44" s="35">
        <v>0</v>
      </c>
      <c r="K44" s="35">
        <v>0</v>
      </c>
      <c r="L44" s="35">
        <v>0</v>
      </c>
    </row>
    <row r="45" spans="1:12" ht="30" customHeight="1" x14ac:dyDescent="0.25">
      <c r="A45" s="94"/>
      <c r="B45" s="94"/>
      <c r="C45" s="93"/>
      <c r="D45" s="48" t="s">
        <v>84</v>
      </c>
      <c r="E45" s="44">
        <f>F45+G45+H45+I45+J45+K45+L45</f>
        <v>0</v>
      </c>
      <c r="F45" s="42">
        <v>0</v>
      </c>
      <c r="G45" s="42">
        <v>0</v>
      </c>
      <c r="H45" s="42">
        <v>0</v>
      </c>
      <c r="I45" s="42">
        <v>0</v>
      </c>
      <c r="J45" s="35">
        <v>0</v>
      </c>
      <c r="K45" s="35">
        <v>0</v>
      </c>
      <c r="L45" s="35">
        <v>0</v>
      </c>
    </row>
    <row r="46" spans="1:12" ht="30" customHeight="1" x14ac:dyDescent="0.25">
      <c r="A46" s="81" t="s">
        <v>105</v>
      </c>
      <c r="B46" s="81"/>
      <c r="C46" s="85" t="s">
        <v>92</v>
      </c>
      <c r="D46" s="48" t="s">
        <v>37</v>
      </c>
      <c r="E46" s="44">
        <f t="shared" ref="E46:L46" si="8">E47+E48+E49+E50+E51</f>
        <v>15.95</v>
      </c>
      <c r="F46" s="42">
        <f t="shared" si="8"/>
        <v>0</v>
      </c>
      <c r="G46" s="42">
        <f t="shared" si="8"/>
        <v>0</v>
      </c>
      <c r="H46" s="42">
        <f t="shared" si="8"/>
        <v>15.95</v>
      </c>
      <c r="I46" s="42">
        <f t="shared" si="8"/>
        <v>0</v>
      </c>
      <c r="J46" s="34">
        <f t="shared" si="8"/>
        <v>0</v>
      </c>
      <c r="K46" s="34">
        <f t="shared" si="8"/>
        <v>0</v>
      </c>
      <c r="L46" s="34">
        <f t="shared" si="8"/>
        <v>0</v>
      </c>
    </row>
    <row r="47" spans="1:12" ht="30" customHeight="1" x14ac:dyDescent="0.25">
      <c r="A47" s="82"/>
      <c r="B47" s="82"/>
      <c r="C47" s="92"/>
      <c r="D47" s="48" t="s">
        <v>51</v>
      </c>
      <c r="E47" s="44">
        <f>F47+G47+H47+I47+J47+K47+L47</f>
        <v>0</v>
      </c>
      <c r="F47" s="42">
        <v>0</v>
      </c>
      <c r="G47" s="42">
        <v>0</v>
      </c>
      <c r="H47" s="42">
        <v>0</v>
      </c>
      <c r="I47" s="42">
        <v>0</v>
      </c>
      <c r="J47" s="35">
        <v>0</v>
      </c>
      <c r="K47" s="35">
        <v>0</v>
      </c>
      <c r="L47" s="35">
        <v>0</v>
      </c>
    </row>
    <row r="48" spans="1:12" ht="30" customHeight="1" x14ac:dyDescent="0.25">
      <c r="A48" s="82"/>
      <c r="B48" s="82"/>
      <c r="C48" s="92"/>
      <c r="D48" s="48" t="s">
        <v>8</v>
      </c>
      <c r="E48" s="44">
        <v>11.17</v>
      </c>
      <c r="F48" s="42">
        <v>0</v>
      </c>
      <c r="G48" s="42">
        <v>0</v>
      </c>
      <c r="H48" s="42">
        <v>11.17</v>
      </c>
      <c r="I48" s="42">
        <v>0</v>
      </c>
      <c r="J48" s="35">
        <v>0</v>
      </c>
      <c r="K48" s="35">
        <v>0</v>
      </c>
      <c r="L48" s="35">
        <v>0</v>
      </c>
    </row>
    <row r="49" spans="1:12" ht="30" customHeight="1" x14ac:dyDescent="0.25">
      <c r="A49" s="82"/>
      <c r="B49" s="82"/>
      <c r="C49" s="92"/>
      <c r="D49" s="48" t="s">
        <v>52</v>
      </c>
      <c r="E49" s="44">
        <v>4.78</v>
      </c>
      <c r="F49" s="42">
        <v>0</v>
      </c>
      <c r="G49" s="42">
        <v>0</v>
      </c>
      <c r="H49" s="42">
        <v>4.78</v>
      </c>
      <c r="I49" s="42">
        <v>0</v>
      </c>
      <c r="J49" s="35">
        <v>0</v>
      </c>
      <c r="K49" s="35">
        <v>0</v>
      </c>
      <c r="L49" s="35">
        <v>0</v>
      </c>
    </row>
    <row r="50" spans="1:12" ht="30" customHeight="1" x14ac:dyDescent="0.25">
      <c r="A50" s="82"/>
      <c r="B50" s="82"/>
      <c r="C50" s="92"/>
      <c r="D50" s="48" t="s">
        <v>72</v>
      </c>
      <c r="E50" s="44">
        <f>F50+G50+H50+I50+J50+K50+L50</f>
        <v>0</v>
      </c>
      <c r="F50" s="42">
        <v>0</v>
      </c>
      <c r="G50" s="42">
        <v>0</v>
      </c>
      <c r="H50" s="42">
        <v>0</v>
      </c>
      <c r="I50" s="42">
        <v>0</v>
      </c>
      <c r="J50" s="35">
        <v>0</v>
      </c>
      <c r="K50" s="35">
        <v>0</v>
      </c>
      <c r="L50" s="35">
        <v>0</v>
      </c>
    </row>
    <row r="51" spans="1:12" ht="30" customHeight="1" x14ac:dyDescent="0.25">
      <c r="A51" s="94"/>
      <c r="B51" s="94"/>
      <c r="C51" s="93"/>
      <c r="D51" s="48" t="s">
        <v>84</v>
      </c>
      <c r="E51" s="44">
        <f>F51+G51+H51+I51+J51+K51+L51</f>
        <v>0</v>
      </c>
      <c r="F51" s="42">
        <v>0</v>
      </c>
      <c r="G51" s="42">
        <v>0</v>
      </c>
      <c r="H51" s="42">
        <v>0</v>
      </c>
      <c r="I51" s="42">
        <v>0</v>
      </c>
      <c r="J51" s="35">
        <v>0</v>
      </c>
      <c r="K51" s="35">
        <v>0</v>
      </c>
      <c r="L51" s="35">
        <v>0</v>
      </c>
    </row>
    <row r="52" spans="1:12" ht="30" customHeight="1" x14ac:dyDescent="0.25">
      <c r="A52" s="81" t="s">
        <v>106</v>
      </c>
      <c r="B52" s="81"/>
      <c r="C52" s="85" t="s">
        <v>93</v>
      </c>
      <c r="D52" s="47" t="s">
        <v>37</v>
      </c>
      <c r="E52" s="44">
        <f t="shared" ref="E52:L52" si="9">E53+E54+E55+E56+E57</f>
        <v>14.355</v>
      </c>
      <c r="F52" s="44">
        <f t="shared" si="9"/>
        <v>0</v>
      </c>
      <c r="G52" s="44">
        <f t="shared" si="9"/>
        <v>0</v>
      </c>
      <c r="H52" s="44">
        <f t="shared" si="9"/>
        <v>14.355</v>
      </c>
      <c r="I52" s="44">
        <f t="shared" si="9"/>
        <v>0</v>
      </c>
      <c r="J52" s="32">
        <f t="shared" si="9"/>
        <v>0</v>
      </c>
      <c r="K52" s="32">
        <f t="shared" si="9"/>
        <v>0</v>
      </c>
      <c r="L52" s="32">
        <f t="shared" si="9"/>
        <v>0</v>
      </c>
    </row>
    <row r="53" spans="1:12" ht="30" customHeight="1" x14ac:dyDescent="0.25">
      <c r="A53" s="82"/>
      <c r="B53" s="82"/>
      <c r="C53" s="92"/>
      <c r="D53" s="48" t="s">
        <v>51</v>
      </c>
      <c r="E53" s="44">
        <f>F53+G53+H53+I53+J53+K53+L53</f>
        <v>0</v>
      </c>
      <c r="F53" s="42">
        <v>0</v>
      </c>
      <c r="G53" s="42">
        <v>0</v>
      </c>
      <c r="H53" s="42">
        <v>0</v>
      </c>
      <c r="I53" s="42">
        <v>0</v>
      </c>
      <c r="J53" s="35">
        <v>0</v>
      </c>
      <c r="K53" s="35">
        <v>0</v>
      </c>
      <c r="L53" s="35">
        <v>0</v>
      </c>
    </row>
    <row r="54" spans="1:12" ht="30" customHeight="1" x14ac:dyDescent="0.25">
      <c r="A54" s="82"/>
      <c r="B54" s="82"/>
      <c r="C54" s="92"/>
      <c r="D54" s="48" t="s">
        <v>8</v>
      </c>
      <c r="E54" s="44">
        <v>10.054</v>
      </c>
      <c r="F54" s="42">
        <v>0</v>
      </c>
      <c r="G54" s="42">
        <v>0</v>
      </c>
      <c r="H54" s="42">
        <v>10.054</v>
      </c>
      <c r="I54" s="42">
        <v>0</v>
      </c>
      <c r="J54" s="34">
        <v>0</v>
      </c>
      <c r="K54" s="34">
        <v>0</v>
      </c>
      <c r="L54" s="34">
        <v>0</v>
      </c>
    </row>
    <row r="55" spans="1:12" ht="30" customHeight="1" x14ac:dyDescent="0.25">
      <c r="A55" s="82"/>
      <c r="B55" s="82"/>
      <c r="C55" s="92"/>
      <c r="D55" s="48" t="s">
        <v>52</v>
      </c>
      <c r="E55" s="44">
        <v>4.3010000000000002</v>
      </c>
      <c r="F55" s="42">
        <v>0</v>
      </c>
      <c r="G55" s="42">
        <v>0</v>
      </c>
      <c r="H55" s="42">
        <v>4.3010000000000002</v>
      </c>
      <c r="I55" s="42">
        <v>0</v>
      </c>
      <c r="J55" s="34">
        <v>0</v>
      </c>
      <c r="K55" s="34">
        <v>0</v>
      </c>
      <c r="L55" s="34">
        <v>0</v>
      </c>
    </row>
    <row r="56" spans="1:12" ht="30" customHeight="1" x14ac:dyDescent="0.25">
      <c r="A56" s="82"/>
      <c r="B56" s="82"/>
      <c r="C56" s="92"/>
      <c r="D56" s="48" t="s">
        <v>72</v>
      </c>
      <c r="E56" s="44">
        <f>F56+G56+H56+I56+J56+K56+L56</f>
        <v>0</v>
      </c>
      <c r="F56" s="42">
        <v>0</v>
      </c>
      <c r="G56" s="42">
        <v>0</v>
      </c>
      <c r="H56" s="42">
        <v>0</v>
      </c>
      <c r="I56" s="42">
        <v>0</v>
      </c>
      <c r="J56" s="35">
        <v>0</v>
      </c>
      <c r="K56" s="35">
        <v>0</v>
      </c>
      <c r="L56" s="35">
        <v>0</v>
      </c>
    </row>
    <row r="57" spans="1:12" ht="30" customHeight="1" x14ac:dyDescent="0.25">
      <c r="A57" s="94"/>
      <c r="B57" s="94"/>
      <c r="C57" s="93"/>
      <c r="D57" s="48" t="s">
        <v>84</v>
      </c>
      <c r="E57" s="44">
        <f>F57+G57+H57+I57+J57+K57+L57</f>
        <v>0</v>
      </c>
      <c r="F57" s="42">
        <v>0</v>
      </c>
      <c r="G57" s="42">
        <v>0</v>
      </c>
      <c r="H57" s="42">
        <v>0</v>
      </c>
      <c r="I57" s="42">
        <v>0</v>
      </c>
      <c r="J57" s="35">
        <v>0</v>
      </c>
      <c r="K57" s="35">
        <v>0</v>
      </c>
      <c r="L57" s="35">
        <v>0</v>
      </c>
    </row>
    <row r="58" spans="1:12" ht="30" customHeight="1" x14ac:dyDescent="0.25">
      <c r="A58" s="81" t="s">
        <v>107</v>
      </c>
      <c r="B58" s="81"/>
      <c r="C58" s="85" t="s">
        <v>94</v>
      </c>
      <c r="D58" s="47" t="s">
        <v>37</v>
      </c>
      <c r="E58" s="44">
        <f t="shared" ref="E58:L58" si="10">E59+E60+E61+E62+E63</f>
        <v>12.76</v>
      </c>
      <c r="F58" s="44">
        <f t="shared" si="10"/>
        <v>0</v>
      </c>
      <c r="G58" s="44">
        <f t="shared" si="10"/>
        <v>0</v>
      </c>
      <c r="H58" s="44">
        <f t="shared" si="10"/>
        <v>12.76</v>
      </c>
      <c r="I58" s="44">
        <f t="shared" si="10"/>
        <v>0</v>
      </c>
      <c r="J58" s="32">
        <f t="shared" si="10"/>
        <v>0</v>
      </c>
      <c r="K58" s="32">
        <f t="shared" si="10"/>
        <v>0</v>
      </c>
      <c r="L58" s="32">
        <f t="shared" si="10"/>
        <v>0</v>
      </c>
    </row>
    <row r="59" spans="1:12" ht="30" customHeight="1" x14ac:dyDescent="0.25">
      <c r="A59" s="82"/>
      <c r="B59" s="82"/>
      <c r="C59" s="92"/>
      <c r="D59" s="48" t="s">
        <v>51</v>
      </c>
      <c r="E59" s="44">
        <f>F59+G59+H59+I59+J59+K59+L59</f>
        <v>0</v>
      </c>
      <c r="F59" s="42">
        <v>0</v>
      </c>
      <c r="G59" s="42">
        <v>0</v>
      </c>
      <c r="H59" s="42">
        <v>0</v>
      </c>
      <c r="I59" s="42">
        <v>0</v>
      </c>
      <c r="J59" s="35">
        <v>0</v>
      </c>
      <c r="K59" s="35">
        <v>0</v>
      </c>
      <c r="L59" s="35">
        <v>0</v>
      </c>
    </row>
    <row r="60" spans="1:12" ht="30" customHeight="1" x14ac:dyDescent="0.25">
      <c r="A60" s="82"/>
      <c r="B60" s="82"/>
      <c r="C60" s="92"/>
      <c r="D60" s="48" t="s">
        <v>8</v>
      </c>
      <c r="E60" s="44">
        <v>8.9369999999999994</v>
      </c>
      <c r="F60" s="42">
        <v>0</v>
      </c>
      <c r="G60" s="42">
        <v>0</v>
      </c>
      <c r="H60" s="42">
        <v>8.9369999999999994</v>
      </c>
      <c r="I60" s="42">
        <v>0</v>
      </c>
      <c r="J60" s="34">
        <v>0</v>
      </c>
      <c r="K60" s="34">
        <v>0</v>
      </c>
      <c r="L60" s="34">
        <v>0</v>
      </c>
    </row>
    <row r="61" spans="1:12" ht="30" customHeight="1" x14ac:dyDescent="0.25">
      <c r="A61" s="82"/>
      <c r="B61" s="82"/>
      <c r="C61" s="92"/>
      <c r="D61" s="48" t="s">
        <v>52</v>
      </c>
      <c r="E61" s="44">
        <v>3.823</v>
      </c>
      <c r="F61" s="42">
        <v>0</v>
      </c>
      <c r="G61" s="42">
        <v>0</v>
      </c>
      <c r="H61" s="42">
        <v>3.823</v>
      </c>
      <c r="I61" s="42">
        <v>0</v>
      </c>
      <c r="J61" s="34">
        <v>0</v>
      </c>
      <c r="K61" s="34">
        <v>0</v>
      </c>
      <c r="L61" s="34">
        <v>0</v>
      </c>
    </row>
    <row r="62" spans="1:12" ht="30" customHeight="1" x14ac:dyDescent="0.25">
      <c r="A62" s="82"/>
      <c r="B62" s="82"/>
      <c r="C62" s="92"/>
      <c r="D62" s="48" t="s">
        <v>72</v>
      </c>
      <c r="E62" s="44">
        <f>F62+G62+H62+I62+J62+K62+L62</f>
        <v>0</v>
      </c>
      <c r="F62" s="42">
        <v>0</v>
      </c>
      <c r="G62" s="42">
        <v>0</v>
      </c>
      <c r="H62" s="42">
        <v>0</v>
      </c>
      <c r="I62" s="42">
        <v>0</v>
      </c>
      <c r="J62" s="35">
        <v>0</v>
      </c>
      <c r="K62" s="35">
        <v>0</v>
      </c>
      <c r="L62" s="35">
        <v>0</v>
      </c>
    </row>
    <row r="63" spans="1:12" ht="30" customHeight="1" x14ac:dyDescent="0.25">
      <c r="A63" s="94"/>
      <c r="B63" s="94"/>
      <c r="C63" s="93"/>
      <c r="D63" s="48" t="s">
        <v>84</v>
      </c>
      <c r="E63" s="44">
        <f>F63+G63+H63+I63+J63+K63+L63</f>
        <v>0</v>
      </c>
      <c r="F63" s="42">
        <v>0</v>
      </c>
      <c r="G63" s="42">
        <v>0</v>
      </c>
      <c r="H63" s="42">
        <v>0</v>
      </c>
      <c r="I63" s="42">
        <v>0</v>
      </c>
      <c r="J63" s="35">
        <v>0</v>
      </c>
      <c r="K63" s="35">
        <v>0</v>
      </c>
      <c r="L63" s="35">
        <v>0</v>
      </c>
    </row>
    <row r="64" spans="1:12" ht="30" customHeight="1" x14ac:dyDescent="0.25">
      <c r="A64" s="81" t="s">
        <v>108</v>
      </c>
      <c r="B64" s="81"/>
      <c r="C64" s="85" t="s">
        <v>95</v>
      </c>
      <c r="D64" s="47" t="s">
        <v>37</v>
      </c>
      <c r="E64" s="44">
        <f t="shared" ref="E64:L64" si="11">E65+E66+E67+E68+E69</f>
        <v>9.57</v>
      </c>
      <c r="F64" s="44">
        <f t="shared" si="11"/>
        <v>0</v>
      </c>
      <c r="G64" s="44">
        <f t="shared" si="11"/>
        <v>0</v>
      </c>
      <c r="H64" s="44">
        <f t="shared" si="11"/>
        <v>9.57</v>
      </c>
      <c r="I64" s="44">
        <f t="shared" si="11"/>
        <v>0</v>
      </c>
      <c r="J64" s="32">
        <f t="shared" si="11"/>
        <v>0</v>
      </c>
      <c r="K64" s="32">
        <f t="shared" si="11"/>
        <v>0</v>
      </c>
      <c r="L64" s="32">
        <f t="shared" si="11"/>
        <v>0</v>
      </c>
    </row>
    <row r="65" spans="1:12" ht="30" customHeight="1" x14ac:dyDescent="0.25">
      <c r="A65" s="82"/>
      <c r="B65" s="82"/>
      <c r="C65" s="92"/>
      <c r="D65" s="48" t="s">
        <v>51</v>
      </c>
      <c r="E65" s="44">
        <f>F65+G65+H65+I65+J65+K65+L65</f>
        <v>0</v>
      </c>
      <c r="F65" s="42">
        <v>0</v>
      </c>
      <c r="G65" s="42">
        <v>0</v>
      </c>
      <c r="H65" s="42">
        <v>0</v>
      </c>
      <c r="I65" s="42">
        <v>0</v>
      </c>
      <c r="J65" s="35">
        <v>0</v>
      </c>
      <c r="K65" s="35">
        <v>0</v>
      </c>
      <c r="L65" s="35">
        <v>0</v>
      </c>
    </row>
    <row r="66" spans="1:12" ht="30" customHeight="1" x14ac:dyDescent="0.25">
      <c r="A66" s="82"/>
      <c r="B66" s="82"/>
      <c r="C66" s="92"/>
      <c r="D66" s="48" t="s">
        <v>8</v>
      </c>
      <c r="E66" s="44">
        <v>6.7039999999999997</v>
      </c>
      <c r="F66" s="42">
        <v>0</v>
      </c>
      <c r="G66" s="42">
        <v>0</v>
      </c>
      <c r="H66" s="42">
        <v>6.7039999999999997</v>
      </c>
      <c r="I66" s="42">
        <v>0</v>
      </c>
      <c r="J66" s="34">
        <v>0</v>
      </c>
      <c r="K66" s="34">
        <v>0</v>
      </c>
      <c r="L66" s="34">
        <v>0</v>
      </c>
    </row>
    <row r="67" spans="1:12" ht="30" customHeight="1" x14ac:dyDescent="0.25">
      <c r="A67" s="82"/>
      <c r="B67" s="82"/>
      <c r="C67" s="92"/>
      <c r="D67" s="48" t="s">
        <v>52</v>
      </c>
      <c r="E67" s="44">
        <v>2.8660000000000001</v>
      </c>
      <c r="F67" s="42">
        <v>0</v>
      </c>
      <c r="G67" s="42">
        <v>0</v>
      </c>
      <c r="H67" s="42">
        <v>2.8660000000000001</v>
      </c>
      <c r="I67" s="42">
        <v>0</v>
      </c>
      <c r="J67" s="34">
        <v>0</v>
      </c>
      <c r="K67" s="34">
        <v>0</v>
      </c>
      <c r="L67" s="34">
        <v>0</v>
      </c>
    </row>
    <row r="68" spans="1:12" ht="30" customHeight="1" x14ac:dyDescent="0.25">
      <c r="A68" s="82"/>
      <c r="B68" s="82"/>
      <c r="C68" s="92"/>
      <c r="D68" s="48" t="s">
        <v>72</v>
      </c>
      <c r="E68" s="44">
        <f>F68+G68+H68+I68+J68+K68+L68</f>
        <v>0</v>
      </c>
      <c r="F68" s="42">
        <v>0</v>
      </c>
      <c r="G68" s="42">
        <v>0</v>
      </c>
      <c r="H68" s="42">
        <v>0</v>
      </c>
      <c r="I68" s="42">
        <v>0</v>
      </c>
      <c r="J68" s="35">
        <v>0</v>
      </c>
      <c r="K68" s="35">
        <v>0</v>
      </c>
      <c r="L68" s="35">
        <v>0</v>
      </c>
    </row>
    <row r="69" spans="1:12" ht="30" customHeight="1" x14ac:dyDescent="0.25">
      <c r="A69" s="94"/>
      <c r="B69" s="94"/>
      <c r="C69" s="93"/>
      <c r="D69" s="48" t="s">
        <v>84</v>
      </c>
      <c r="E69" s="44">
        <f>F69+G69+H69+I69+J69+K69+L69</f>
        <v>0</v>
      </c>
      <c r="F69" s="42">
        <v>0</v>
      </c>
      <c r="G69" s="42">
        <v>0</v>
      </c>
      <c r="H69" s="42">
        <v>0</v>
      </c>
      <c r="I69" s="42">
        <v>0</v>
      </c>
      <c r="J69" s="35">
        <v>0</v>
      </c>
      <c r="K69" s="35">
        <v>0</v>
      </c>
      <c r="L69" s="35">
        <v>0</v>
      </c>
    </row>
    <row r="70" spans="1:12" ht="30" customHeight="1" x14ac:dyDescent="0.25">
      <c r="A70" s="81" t="s">
        <v>109</v>
      </c>
      <c r="B70" s="81"/>
      <c r="C70" s="85" t="s">
        <v>96</v>
      </c>
      <c r="D70" s="47" t="s">
        <v>37</v>
      </c>
      <c r="E70" s="44">
        <f t="shared" ref="E70:L70" si="12">E71+E72+E73+E74+E75</f>
        <v>9.57</v>
      </c>
      <c r="F70" s="44">
        <f t="shared" si="12"/>
        <v>0</v>
      </c>
      <c r="G70" s="44">
        <f t="shared" si="12"/>
        <v>0</v>
      </c>
      <c r="H70" s="44">
        <f t="shared" si="12"/>
        <v>9.57</v>
      </c>
      <c r="I70" s="44">
        <f t="shared" si="12"/>
        <v>0</v>
      </c>
      <c r="J70" s="32">
        <f t="shared" si="12"/>
        <v>0</v>
      </c>
      <c r="K70" s="32">
        <f t="shared" si="12"/>
        <v>0</v>
      </c>
      <c r="L70" s="32">
        <f t="shared" si="12"/>
        <v>0</v>
      </c>
    </row>
    <row r="71" spans="1:12" ht="30" customHeight="1" x14ac:dyDescent="0.25">
      <c r="A71" s="82"/>
      <c r="B71" s="82"/>
      <c r="C71" s="92"/>
      <c r="D71" s="48" t="s">
        <v>51</v>
      </c>
      <c r="E71" s="44">
        <f>F71+G71+H71+I71+J71+K71+L71</f>
        <v>0</v>
      </c>
      <c r="F71" s="42">
        <v>0</v>
      </c>
      <c r="G71" s="42">
        <v>0</v>
      </c>
      <c r="H71" s="42">
        <v>0</v>
      </c>
      <c r="I71" s="42">
        <v>0</v>
      </c>
      <c r="J71" s="35">
        <v>0</v>
      </c>
      <c r="K71" s="35">
        <v>0</v>
      </c>
      <c r="L71" s="35">
        <v>0</v>
      </c>
    </row>
    <row r="72" spans="1:12" ht="30" customHeight="1" x14ac:dyDescent="0.25">
      <c r="A72" s="82"/>
      <c r="B72" s="82"/>
      <c r="C72" s="92"/>
      <c r="D72" s="48" t="s">
        <v>8</v>
      </c>
      <c r="E72" s="44">
        <v>6.7039999999999997</v>
      </c>
      <c r="F72" s="42">
        <v>0</v>
      </c>
      <c r="G72" s="42">
        <v>0</v>
      </c>
      <c r="H72" s="42">
        <v>6.7039999999999997</v>
      </c>
      <c r="I72" s="42">
        <v>0</v>
      </c>
      <c r="J72" s="34">
        <v>0</v>
      </c>
      <c r="K72" s="34">
        <v>0</v>
      </c>
      <c r="L72" s="34">
        <v>0</v>
      </c>
    </row>
    <row r="73" spans="1:12" ht="30" customHeight="1" x14ac:dyDescent="0.25">
      <c r="A73" s="82"/>
      <c r="B73" s="82"/>
      <c r="C73" s="92"/>
      <c r="D73" s="48" t="s">
        <v>52</v>
      </c>
      <c r="E73" s="44">
        <v>2.8660000000000001</v>
      </c>
      <c r="F73" s="42">
        <v>0</v>
      </c>
      <c r="G73" s="42">
        <v>0</v>
      </c>
      <c r="H73" s="42">
        <v>2.8660000000000001</v>
      </c>
      <c r="I73" s="42">
        <v>0</v>
      </c>
      <c r="J73" s="34">
        <v>0</v>
      </c>
      <c r="K73" s="34">
        <v>0</v>
      </c>
      <c r="L73" s="34">
        <v>0</v>
      </c>
    </row>
    <row r="74" spans="1:12" ht="30" customHeight="1" x14ac:dyDescent="0.25">
      <c r="A74" s="82"/>
      <c r="B74" s="82"/>
      <c r="C74" s="92"/>
      <c r="D74" s="48" t="s">
        <v>72</v>
      </c>
      <c r="E74" s="44">
        <f t="shared" ref="E74:E75" si="13">F74+G74+H74+I74+J74+K74+L74</f>
        <v>0</v>
      </c>
      <c r="F74" s="42">
        <v>0</v>
      </c>
      <c r="G74" s="42">
        <v>0</v>
      </c>
      <c r="H74" s="42">
        <v>0</v>
      </c>
      <c r="I74" s="42">
        <v>0</v>
      </c>
      <c r="J74" s="35">
        <v>0</v>
      </c>
      <c r="K74" s="35">
        <v>0</v>
      </c>
      <c r="L74" s="35">
        <v>0</v>
      </c>
    </row>
    <row r="75" spans="1:12" ht="30" customHeight="1" x14ac:dyDescent="0.25">
      <c r="A75" s="94"/>
      <c r="B75" s="94"/>
      <c r="C75" s="93"/>
      <c r="D75" s="48" t="s">
        <v>84</v>
      </c>
      <c r="E75" s="44">
        <f t="shared" si="13"/>
        <v>0</v>
      </c>
      <c r="F75" s="42">
        <v>0</v>
      </c>
      <c r="G75" s="42">
        <v>0</v>
      </c>
      <c r="H75" s="42">
        <v>0</v>
      </c>
      <c r="I75" s="42">
        <v>0</v>
      </c>
      <c r="J75" s="35">
        <v>0</v>
      </c>
      <c r="K75" s="35">
        <v>0</v>
      </c>
      <c r="L75" s="35">
        <v>0</v>
      </c>
    </row>
    <row r="76" spans="1:12" ht="30" customHeight="1" x14ac:dyDescent="0.25">
      <c r="A76" s="81" t="s">
        <v>110</v>
      </c>
      <c r="B76" s="81"/>
      <c r="C76" s="85" t="s">
        <v>97</v>
      </c>
      <c r="D76" s="47" t="s">
        <v>37</v>
      </c>
      <c r="E76" s="44">
        <f t="shared" ref="E76:L76" si="14">E77+E78+E79+E80+E81</f>
        <v>4.7839999999999998</v>
      </c>
      <c r="F76" s="44">
        <f t="shared" si="14"/>
        <v>0</v>
      </c>
      <c r="G76" s="44">
        <f t="shared" si="14"/>
        <v>0</v>
      </c>
      <c r="H76" s="44">
        <f t="shared" si="14"/>
        <v>4.7839999999999998</v>
      </c>
      <c r="I76" s="44">
        <f t="shared" si="14"/>
        <v>0</v>
      </c>
      <c r="J76" s="32">
        <f t="shared" si="14"/>
        <v>0</v>
      </c>
      <c r="K76" s="32">
        <f t="shared" si="14"/>
        <v>0</v>
      </c>
      <c r="L76" s="32">
        <f t="shared" si="14"/>
        <v>0</v>
      </c>
    </row>
    <row r="77" spans="1:12" ht="30" customHeight="1" x14ac:dyDescent="0.25">
      <c r="A77" s="82"/>
      <c r="B77" s="82"/>
      <c r="C77" s="92"/>
      <c r="D77" s="48" t="s">
        <v>51</v>
      </c>
      <c r="E77" s="44">
        <f>F77+G77+H77+I77+J77+K77+L77</f>
        <v>0</v>
      </c>
      <c r="F77" s="42">
        <v>0</v>
      </c>
      <c r="G77" s="42">
        <v>0</v>
      </c>
      <c r="H77" s="42">
        <v>0</v>
      </c>
      <c r="I77" s="42">
        <v>0</v>
      </c>
      <c r="J77" s="35">
        <v>0</v>
      </c>
      <c r="K77" s="35">
        <v>0</v>
      </c>
      <c r="L77" s="35">
        <v>0</v>
      </c>
    </row>
    <row r="78" spans="1:12" ht="30" customHeight="1" x14ac:dyDescent="0.25">
      <c r="A78" s="82"/>
      <c r="B78" s="82"/>
      <c r="C78" s="92"/>
      <c r="D78" s="48" t="s">
        <v>8</v>
      </c>
      <c r="E78" s="44">
        <v>3.3540000000000001</v>
      </c>
      <c r="F78" s="42">
        <v>0</v>
      </c>
      <c r="G78" s="42">
        <v>0</v>
      </c>
      <c r="H78" s="42">
        <v>3.3540000000000001</v>
      </c>
      <c r="I78" s="42">
        <v>0</v>
      </c>
      <c r="J78" s="34">
        <v>0</v>
      </c>
      <c r="K78" s="34">
        <v>0</v>
      </c>
      <c r="L78" s="34">
        <v>0</v>
      </c>
    </row>
    <row r="79" spans="1:12" ht="30" customHeight="1" x14ac:dyDescent="0.25">
      <c r="A79" s="82"/>
      <c r="B79" s="82"/>
      <c r="C79" s="92"/>
      <c r="D79" s="48" t="s">
        <v>52</v>
      </c>
      <c r="E79" s="44">
        <v>1.43</v>
      </c>
      <c r="F79" s="42">
        <v>0</v>
      </c>
      <c r="G79" s="42">
        <v>0</v>
      </c>
      <c r="H79" s="42">
        <v>1.43</v>
      </c>
      <c r="I79" s="42">
        <v>0</v>
      </c>
      <c r="J79" s="34">
        <v>0</v>
      </c>
      <c r="K79" s="34">
        <v>0</v>
      </c>
      <c r="L79" s="34">
        <v>0</v>
      </c>
    </row>
    <row r="80" spans="1:12" ht="30" customHeight="1" x14ac:dyDescent="0.25">
      <c r="A80" s="82"/>
      <c r="B80" s="82"/>
      <c r="C80" s="92"/>
      <c r="D80" s="48" t="s">
        <v>72</v>
      </c>
      <c r="E80" s="44">
        <f>F80+G80+H80+I80+J80+K80+L80</f>
        <v>0</v>
      </c>
      <c r="F80" s="42">
        <v>0</v>
      </c>
      <c r="G80" s="42">
        <v>0</v>
      </c>
      <c r="H80" s="42">
        <v>0</v>
      </c>
      <c r="I80" s="42">
        <v>0</v>
      </c>
      <c r="J80" s="35">
        <v>0</v>
      </c>
      <c r="K80" s="35">
        <v>0</v>
      </c>
      <c r="L80" s="35">
        <v>0</v>
      </c>
    </row>
    <row r="81" spans="1:12" ht="30" customHeight="1" x14ac:dyDescent="0.25">
      <c r="A81" s="94"/>
      <c r="B81" s="94"/>
      <c r="C81" s="93"/>
      <c r="D81" s="48" t="s">
        <v>84</v>
      </c>
      <c r="E81" s="44">
        <f>F81+G81+H81+I81+J81+K81+L81</f>
        <v>0</v>
      </c>
      <c r="F81" s="42">
        <v>0</v>
      </c>
      <c r="G81" s="42">
        <v>0</v>
      </c>
      <c r="H81" s="42">
        <v>0</v>
      </c>
      <c r="I81" s="42">
        <v>0</v>
      </c>
      <c r="J81" s="35">
        <v>0</v>
      </c>
      <c r="K81" s="35">
        <v>0</v>
      </c>
      <c r="L81" s="35">
        <v>0</v>
      </c>
    </row>
    <row r="82" spans="1:12" ht="30" customHeight="1" x14ac:dyDescent="0.25">
      <c r="A82" s="121" t="s">
        <v>41</v>
      </c>
      <c r="B82" s="95" t="s">
        <v>70</v>
      </c>
      <c r="C82" s="115" t="s">
        <v>100</v>
      </c>
      <c r="D82" s="37" t="s">
        <v>37</v>
      </c>
      <c r="E82" s="32">
        <f t="shared" ref="E82:L82" si="15">E83+E84+E85+E86+E87</f>
        <v>450</v>
      </c>
      <c r="F82" s="32">
        <f t="shared" si="15"/>
        <v>50</v>
      </c>
      <c r="G82" s="32">
        <f t="shared" si="15"/>
        <v>50</v>
      </c>
      <c r="H82" s="32">
        <f t="shared" si="15"/>
        <v>100</v>
      </c>
      <c r="I82" s="32">
        <f t="shared" si="15"/>
        <v>50</v>
      </c>
      <c r="J82" s="32">
        <f t="shared" si="15"/>
        <v>50</v>
      </c>
      <c r="K82" s="32">
        <f t="shared" si="15"/>
        <v>100</v>
      </c>
      <c r="L82" s="32">
        <f t="shared" si="15"/>
        <v>50</v>
      </c>
    </row>
    <row r="83" spans="1:12" ht="30" customHeight="1" x14ac:dyDescent="0.25">
      <c r="A83" s="122"/>
      <c r="B83" s="96"/>
      <c r="C83" s="116"/>
      <c r="D83" s="37" t="s">
        <v>51</v>
      </c>
      <c r="E83" s="32">
        <f>F83+G83+H83+I83+J83+K83+L83</f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</row>
    <row r="84" spans="1:12" ht="30" x14ac:dyDescent="0.25">
      <c r="A84" s="122"/>
      <c r="B84" s="96"/>
      <c r="C84" s="116"/>
      <c r="D84" s="37" t="s">
        <v>8</v>
      </c>
      <c r="E84" s="32">
        <f>F84+G84+H84+I84+J84+K84+L84</f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</row>
    <row r="85" spans="1:12" ht="30" customHeight="1" x14ac:dyDescent="0.25">
      <c r="A85" s="122"/>
      <c r="B85" s="96"/>
      <c r="C85" s="116"/>
      <c r="D85" s="37" t="s">
        <v>52</v>
      </c>
      <c r="E85" s="32">
        <f>F85+G85+H85+I85+J85+K85+L85</f>
        <v>450</v>
      </c>
      <c r="F85" s="34">
        <v>50</v>
      </c>
      <c r="G85" s="42">
        <v>50</v>
      </c>
      <c r="H85" s="34">
        <v>100</v>
      </c>
      <c r="I85" s="34">
        <v>50</v>
      </c>
      <c r="J85" s="34">
        <v>50</v>
      </c>
      <c r="K85" s="34">
        <v>100</v>
      </c>
      <c r="L85" s="34">
        <v>50</v>
      </c>
    </row>
    <row r="86" spans="1:12" ht="45" customHeight="1" x14ac:dyDescent="0.25">
      <c r="A86" s="122"/>
      <c r="B86" s="96"/>
      <c r="C86" s="116"/>
      <c r="D86" s="37" t="s">
        <v>72</v>
      </c>
      <c r="E86" s="32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</row>
    <row r="87" spans="1:12" ht="30" customHeight="1" x14ac:dyDescent="0.25">
      <c r="A87" s="123"/>
      <c r="B87" s="97"/>
      <c r="C87" s="116"/>
      <c r="D87" s="37" t="s">
        <v>83</v>
      </c>
      <c r="E87" s="32">
        <f>F87+G87+H87+I87+J87+K87+L87</f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</row>
    <row r="88" spans="1:12" ht="30" customHeight="1" x14ac:dyDescent="0.25">
      <c r="A88" s="124" t="s">
        <v>42</v>
      </c>
      <c r="B88" s="125"/>
      <c r="C88" s="88"/>
      <c r="D88" s="36" t="s">
        <v>37</v>
      </c>
      <c r="E88" s="32">
        <f t="shared" ref="E88:F93" si="16">E10+E16+E22+E82</f>
        <v>86924.675900000002</v>
      </c>
      <c r="F88" s="32">
        <f t="shared" si="16"/>
        <v>12788.883900000001</v>
      </c>
      <c r="G88" s="32">
        <f>G10+G22+G82+G16</f>
        <v>12838.7</v>
      </c>
      <c r="H88" s="32">
        <f>H10+H22+H82+H16</f>
        <v>12372.992</v>
      </c>
      <c r="I88" s="32">
        <f t="shared" ref="I88:L91" si="17">I10+I16+I22+I82</f>
        <v>12323</v>
      </c>
      <c r="J88" s="32">
        <f t="shared" si="17"/>
        <v>12183.7</v>
      </c>
      <c r="K88" s="32">
        <f t="shared" si="17"/>
        <v>12233.7</v>
      </c>
      <c r="L88" s="32">
        <f t="shared" si="17"/>
        <v>12183.7</v>
      </c>
    </row>
    <row r="89" spans="1:12" ht="30" customHeight="1" x14ac:dyDescent="0.25">
      <c r="A89" s="126"/>
      <c r="B89" s="127"/>
      <c r="C89" s="89"/>
      <c r="D89" s="37" t="s">
        <v>51</v>
      </c>
      <c r="E89" s="32">
        <f t="shared" si="16"/>
        <v>0</v>
      </c>
      <c r="F89" s="34">
        <f t="shared" si="16"/>
        <v>0</v>
      </c>
      <c r="G89" s="34">
        <f t="shared" ref="G89:H93" si="18">G11+G17+G23+G83</f>
        <v>0</v>
      </c>
      <c r="H89" s="34">
        <f t="shared" si="18"/>
        <v>0</v>
      </c>
      <c r="I89" s="34">
        <f t="shared" si="17"/>
        <v>0</v>
      </c>
      <c r="J89" s="34">
        <f t="shared" si="17"/>
        <v>0</v>
      </c>
      <c r="K89" s="34">
        <f t="shared" si="17"/>
        <v>0</v>
      </c>
      <c r="L89" s="34">
        <f t="shared" si="17"/>
        <v>0</v>
      </c>
    </row>
    <row r="90" spans="1:12" ht="30" x14ac:dyDescent="0.25">
      <c r="A90" s="126"/>
      <c r="B90" s="127"/>
      <c r="C90" s="89"/>
      <c r="D90" s="37" t="s">
        <v>8</v>
      </c>
      <c r="E90" s="32">
        <f t="shared" si="16"/>
        <v>612.79500000000007</v>
      </c>
      <c r="F90" s="34">
        <f t="shared" si="16"/>
        <v>309.3</v>
      </c>
      <c r="G90" s="34">
        <f t="shared" si="18"/>
        <v>108.5</v>
      </c>
      <c r="H90" s="34">
        <f t="shared" si="18"/>
        <v>97.49499999999999</v>
      </c>
      <c r="I90" s="34">
        <f t="shared" si="17"/>
        <v>97.5</v>
      </c>
      <c r="J90" s="34">
        <f t="shared" si="17"/>
        <v>0</v>
      </c>
      <c r="K90" s="34">
        <f t="shared" si="17"/>
        <v>0</v>
      </c>
      <c r="L90" s="34">
        <f t="shared" si="17"/>
        <v>0</v>
      </c>
    </row>
    <row r="91" spans="1:12" ht="30" customHeight="1" x14ac:dyDescent="0.25">
      <c r="A91" s="126"/>
      <c r="B91" s="127"/>
      <c r="C91" s="89"/>
      <c r="D91" s="37" t="s">
        <v>52</v>
      </c>
      <c r="E91" s="32">
        <f t="shared" si="16"/>
        <v>1136.6808999999998</v>
      </c>
      <c r="F91" s="34">
        <f t="shared" si="16"/>
        <v>106.5839</v>
      </c>
      <c r="G91" s="34">
        <f t="shared" si="18"/>
        <v>596.5</v>
      </c>
      <c r="H91" s="34">
        <f t="shared" si="18"/>
        <v>141.797</v>
      </c>
      <c r="I91" s="34">
        <f t="shared" si="17"/>
        <v>91.8</v>
      </c>
      <c r="J91" s="34">
        <f t="shared" si="17"/>
        <v>50</v>
      </c>
      <c r="K91" s="34">
        <f t="shared" si="17"/>
        <v>100</v>
      </c>
      <c r="L91" s="34">
        <f t="shared" si="17"/>
        <v>50</v>
      </c>
    </row>
    <row r="92" spans="1:12" ht="45" customHeight="1" x14ac:dyDescent="0.25">
      <c r="A92" s="126"/>
      <c r="B92" s="127"/>
      <c r="C92" s="89"/>
      <c r="D92" s="37" t="s">
        <v>72</v>
      </c>
      <c r="E92" s="32">
        <f t="shared" si="16"/>
        <v>239.3</v>
      </c>
      <c r="F92" s="34">
        <f t="shared" si="16"/>
        <v>239.3</v>
      </c>
      <c r="G92" s="34">
        <f t="shared" si="18"/>
        <v>0</v>
      </c>
      <c r="H92" s="34">
        <f t="shared" si="18"/>
        <v>0</v>
      </c>
      <c r="I92" s="34">
        <f>I86+I26+I20+I14</f>
        <v>0</v>
      </c>
      <c r="J92" s="34">
        <f>J86+J26+J20+J14</f>
        <v>0</v>
      </c>
      <c r="K92" s="34">
        <f>K86+K26+K20+K14</f>
        <v>0</v>
      </c>
      <c r="L92" s="34">
        <f>L86+L26+L20+L14</f>
        <v>0</v>
      </c>
    </row>
    <row r="93" spans="1:12" x14ac:dyDescent="0.25">
      <c r="A93" s="128"/>
      <c r="B93" s="129"/>
      <c r="C93" s="90"/>
      <c r="D93" s="37" t="s">
        <v>83</v>
      </c>
      <c r="E93" s="32">
        <f t="shared" si="16"/>
        <v>84935.9</v>
      </c>
      <c r="F93" s="34">
        <f t="shared" si="16"/>
        <v>12133.7</v>
      </c>
      <c r="G93" s="34">
        <f t="shared" si="18"/>
        <v>12133.7</v>
      </c>
      <c r="H93" s="34">
        <f t="shared" si="18"/>
        <v>12133.7</v>
      </c>
      <c r="I93" s="34">
        <f>I15+I21+I27+I87</f>
        <v>12133.7</v>
      </c>
      <c r="J93" s="34">
        <f>J15+J21+J27+J87</f>
        <v>12133.7</v>
      </c>
      <c r="K93" s="34">
        <f>K15+K21+K27+K87</f>
        <v>12133.7</v>
      </c>
      <c r="L93" s="34">
        <f>L15+L21+L27+L87</f>
        <v>12133.7</v>
      </c>
    </row>
    <row r="94" spans="1:12" ht="30.75" customHeight="1" x14ac:dyDescent="0.25">
      <c r="A94" s="118" t="s">
        <v>80</v>
      </c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20"/>
    </row>
    <row r="95" spans="1:12" ht="30" customHeight="1" x14ac:dyDescent="0.25">
      <c r="A95" s="81" t="s">
        <v>43</v>
      </c>
      <c r="B95" s="95" t="s">
        <v>81</v>
      </c>
      <c r="C95" s="115" t="s">
        <v>100</v>
      </c>
      <c r="D95" s="38" t="s">
        <v>37</v>
      </c>
      <c r="E95" s="32">
        <f t="shared" ref="E95:L95" si="19">E96+E97+E98+E99+E100</f>
        <v>6457.6</v>
      </c>
      <c r="F95" s="32">
        <f t="shared" si="19"/>
        <v>1632.8</v>
      </c>
      <c r="G95" s="32">
        <f t="shared" si="19"/>
        <v>1632.8</v>
      </c>
      <c r="H95" s="32">
        <f t="shared" si="19"/>
        <v>1559.2</v>
      </c>
      <c r="I95" s="32">
        <f t="shared" si="19"/>
        <v>1632.8</v>
      </c>
      <c r="J95" s="33">
        <f t="shared" si="19"/>
        <v>0</v>
      </c>
      <c r="K95" s="33">
        <f t="shared" si="19"/>
        <v>0</v>
      </c>
      <c r="L95" s="33">
        <f t="shared" si="19"/>
        <v>0</v>
      </c>
    </row>
    <row r="96" spans="1:12" ht="30" customHeight="1" x14ac:dyDescent="0.25">
      <c r="A96" s="82"/>
      <c r="B96" s="96"/>
      <c r="C96" s="116"/>
      <c r="D96" s="31" t="s">
        <v>51</v>
      </c>
      <c r="E96" s="34">
        <f>F96+G96+H96+I96+J96+K96+L96</f>
        <v>0</v>
      </c>
      <c r="F96" s="34">
        <v>0</v>
      </c>
      <c r="G96" s="34">
        <v>0</v>
      </c>
      <c r="H96" s="34">
        <v>0</v>
      </c>
      <c r="I96" s="34">
        <v>0</v>
      </c>
      <c r="J96" s="35">
        <v>0</v>
      </c>
      <c r="K96" s="35">
        <v>0</v>
      </c>
      <c r="L96" s="35">
        <v>0</v>
      </c>
    </row>
    <row r="97" spans="1:12" ht="30" x14ac:dyDescent="0.25">
      <c r="A97" s="82"/>
      <c r="B97" s="96"/>
      <c r="C97" s="116"/>
      <c r="D97" s="31" t="s">
        <v>8</v>
      </c>
      <c r="E97" s="34">
        <f>F97+G97+H97+I97+J97+K97+L97</f>
        <v>6457.6</v>
      </c>
      <c r="F97" s="34">
        <v>1632.8</v>
      </c>
      <c r="G97" s="42">
        <v>1632.8</v>
      </c>
      <c r="H97" s="34">
        <v>1559.2</v>
      </c>
      <c r="I97" s="34">
        <v>1632.8</v>
      </c>
      <c r="J97" s="35">
        <v>0</v>
      </c>
      <c r="K97" s="35">
        <v>0</v>
      </c>
      <c r="L97" s="35">
        <v>0</v>
      </c>
    </row>
    <row r="98" spans="1:12" ht="30" customHeight="1" x14ac:dyDescent="0.25">
      <c r="A98" s="82"/>
      <c r="B98" s="96"/>
      <c r="C98" s="116"/>
      <c r="D98" s="31" t="s">
        <v>52</v>
      </c>
      <c r="E98" s="34">
        <f>F98+G98+H98+I98+J98+K98+L98</f>
        <v>0</v>
      </c>
      <c r="F98" s="34">
        <v>0</v>
      </c>
      <c r="G98" s="34">
        <v>0</v>
      </c>
      <c r="H98" s="34">
        <v>0</v>
      </c>
      <c r="I98" s="34">
        <v>0</v>
      </c>
      <c r="J98" s="35">
        <v>0</v>
      </c>
      <c r="K98" s="35">
        <v>0</v>
      </c>
      <c r="L98" s="35">
        <v>0</v>
      </c>
    </row>
    <row r="99" spans="1:12" ht="45" customHeight="1" x14ac:dyDescent="0.25">
      <c r="A99" s="82"/>
      <c r="B99" s="96"/>
      <c r="C99" s="116"/>
      <c r="D99" s="31" t="s">
        <v>72</v>
      </c>
      <c r="E99" s="34">
        <f>F99+G99+H99+I99+J99+K99+L99</f>
        <v>0</v>
      </c>
      <c r="F99" s="34">
        <v>0</v>
      </c>
      <c r="G99" s="34">
        <v>0</v>
      </c>
      <c r="H99" s="34">
        <v>0</v>
      </c>
      <c r="I99" s="34">
        <v>0</v>
      </c>
      <c r="J99" s="35">
        <v>0</v>
      </c>
      <c r="K99" s="35">
        <v>0</v>
      </c>
      <c r="L99" s="35"/>
    </row>
    <row r="100" spans="1:12" ht="30" customHeight="1" x14ac:dyDescent="0.25">
      <c r="A100" s="94"/>
      <c r="B100" s="97"/>
      <c r="C100" s="117"/>
      <c r="D100" s="31" t="s">
        <v>83</v>
      </c>
      <c r="E100" s="34">
        <f>F100+G100+H100+I100+J100+K100+L100</f>
        <v>0</v>
      </c>
      <c r="F100" s="34">
        <v>0</v>
      </c>
      <c r="G100" s="34">
        <v>0</v>
      </c>
      <c r="H100" s="34">
        <v>0</v>
      </c>
      <c r="I100" s="34">
        <v>0</v>
      </c>
      <c r="J100" s="35">
        <v>0</v>
      </c>
      <c r="K100" s="35">
        <v>0</v>
      </c>
      <c r="L100" s="35">
        <v>0</v>
      </c>
    </row>
    <row r="101" spans="1:12" ht="30" customHeight="1" x14ac:dyDescent="0.25">
      <c r="A101" s="81" t="s">
        <v>44</v>
      </c>
      <c r="B101" s="95" t="s">
        <v>63</v>
      </c>
      <c r="C101" s="95" t="s">
        <v>65</v>
      </c>
      <c r="D101" s="38" t="s">
        <v>37</v>
      </c>
      <c r="E101" s="32">
        <f t="shared" ref="E101:L101" si="20">E102+E103+E104+E105+E106</f>
        <v>36.299999999999997</v>
      </c>
      <c r="F101" s="32">
        <f t="shared" si="20"/>
        <v>6.4</v>
      </c>
      <c r="G101" s="44">
        <f t="shared" si="20"/>
        <v>5.2</v>
      </c>
      <c r="H101" s="32">
        <f t="shared" si="20"/>
        <v>24.7</v>
      </c>
      <c r="I101" s="32">
        <f t="shared" si="20"/>
        <v>0</v>
      </c>
      <c r="J101" s="33">
        <f t="shared" si="20"/>
        <v>0</v>
      </c>
      <c r="K101" s="33">
        <f t="shared" si="20"/>
        <v>0</v>
      </c>
      <c r="L101" s="33">
        <f t="shared" si="20"/>
        <v>0</v>
      </c>
    </row>
    <row r="102" spans="1:12" ht="30" customHeight="1" x14ac:dyDescent="0.25">
      <c r="A102" s="82"/>
      <c r="B102" s="96"/>
      <c r="C102" s="96"/>
      <c r="D102" s="31" t="s">
        <v>51</v>
      </c>
      <c r="E102" s="34">
        <f>F102+G102+H102+I102+J102+K102+L102</f>
        <v>36.299999999999997</v>
      </c>
      <c r="F102" s="34">
        <v>6.4</v>
      </c>
      <c r="G102" s="42">
        <v>5.2</v>
      </c>
      <c r="H102" s="34">
        <v>24.7</v>
      </c>
      <c r="I102" s="34">
        <v>0</v>
      </c>
      <c r="J102" s="35">
        <v>0</v>
      </c>
      <c r="K102" s="35">
        <v>0</v>
      </c>
      <c r="L102" s="35">
        <v>0</v>
      </c>
    </row>
    <row r="103" spans="1:12" ht="30" customHeight="1" x14ac:dyDescent="0.25">
      <c r="A103" s="82"/>
      <c r="B103" s="96"/>
      <c r="C103" s="96"/>
      <c r="D103" s="31" t="s">
        <v>8</v>
      </c>
      <c r="E103" s="34">
        <f>F103+G103+H103+I103+J103+K103+L103</f>
        <v>0</v>
      </c>
      <c r="F103" s="34">
        <v>0</v>
      </c>
      <c r="G103" s="34">
        <v>0</v>
      </c>
      <c r="H103" s="34">
        <v>0</v>
      </c>
      <c r="I103" s="34">
        <v>0</v>
      </c>
      <c r="J103" s="35">
        <v>0</v>
      </c>
      <c r="K103" s="35">
        <v>0</v>
      </c>
      <c r="L103" s="35">
        <v>0</v>
      </c>
    </row>
    <row r="104" spans="1:12" ht="30" customHeight="1" x14ac:dyDescent="0.25">
      <c r="A104" s="82"/>
      <c r="B104" s="96"/>
      <c r="C104" s="96"/>
      <c r="D104" s="31" t="s">
        <v>52</v>
      </c>
      <c r="E104" s="34">
        <f>F104+G104+H104+I104+J104+K104+L104</f>
        <v>0</v>
      </c>
      <c r="F104" s="34">
        <v>0</v>
      </c>
      <c r="G104" s="34">
        <v>0</v>
      </c>
      <c r="H104" s="34">
        <v>0</v>
      </c>
      <c r="I104" s="34">
        <v>0</v>
      </c>
      <c r="J104" s="35">
        <v>0</v>
      </c>
      <c r="K104" s="35">
        <v>0</v>
      </c>
      <c r="L104" s="35">
        <v>0</v>
      </c>
    </row>
    <row r="105" spans="1:12" ht="45" customHeight="1" x14ac:dyDescent="0.25">
      <c r="A105" s="82"/>
      <c r="B105" s="96"/>
      <c r="C105" s="96"/>
      <c r="D105" s="31" t="s">
        <v>72</v>
      </c>
      <c r="E105" s="34">
        <f>F105+G105+H105+I105+J105+K105+L105</f>
        <v>0</v>
      </c>
      <c r="F105" s="34">
        <v>0</v>
      </c>
      <c r="G105" s="34">
        <v>0</v>
      </c>
      <c r="H105" s="34">
        <v>0</v>
      </c>
      <c r="I105" s="34">
        <v>0</v>
      </c>
      <c r="J105" s="35">
        <v>0</v>
      </c>
      <c r="K105" s="35">
        <v>0</v>
      </c>
      <c r="L105" s="35">
        <v>0</v>
      </c>
    </row>
    <row r="106" spans="1:12" ht="30" customHeight="1" x14ac:dyDescent="0.25">
      <c r="A106" s="94"/>
      <c r="B106" s="97"/>
      <c r="C106" s="97"/>
      <c r="D106" s="31" t="s">
        <v>83</v>
      </c>
      <c r="E106" s="34">
        <f>F106+G106+H106+I106+J106+K106+L106</f>
        <v>0</v>
      </c>
      <c r="F106" s="34">
        <v>0</v>
      </c>
      <c r="G106" s="34">
        <v>0</v>
      </c>
      <c r="H106" s="34">
        <v>0</v>
      </c>
      <c r="I106" s="34">
        <v>0</v>
      </c>
      <c r="J106" s="35">
        <v>0</v>
      </c>
      <c r="K106" s="35">
        <v>0</v>
      </c>
      <c r="L106" s="35">
        <v>0</v>
      </c>
    </row>
    <row r="107" spans="1:12" ht="30" customHeight="1" x14ac:dyDescent="0.25">
      <c r="A107" s="91" t="s">
        <v>45</v>
      </c>
      <c r="B107" s="91"/>
      <c r="C107" s="88"/>
      <c r="D107" s="38" t="s">
        <v>37</v>
      </c>
      <c r="E107" s="32">
        <f t="shared" ref="E107:L107" si="21">E95+E101</f>
        <v>6493.9000000000005</v>
      </c>
      <c r="F107" s="32">
        <f t="shared" si="21"/>
        <v>1639.2</v>
      </c>
      <c r="G107" s="32">
        <f t="shared" si="21"/>
        <v>1638</v>
      </c>
      <c r="H107" s="32">
        <f t="shared" si="21"/>
        <v>1583.9</v>
      </c>
      <c r="I107" s="32">
        <f t="shared" si="21"/>
        <v>1632.8</v>
      </c>
      <c r="J107" s="33">
        <f t="shared" si="21"/>
        <v>0</v>
      </c>
      <c r="K107" s="33">
        <f t="shared" si="21"/>
        <v>0</v>
      </c>
      <c r="L107" s="33">
        <f t="shared" si="21"/>
        <v>0</v>
      </c>
    </row>
    <row r="108" spans="1:12" ht="30" customHeight="1" x14ac:dyDescent="0.25">
      <c r="A108" s="91"/>
      <c r="B108" s="91"/>
      <c r="C108" s="89"/>
      <c r="D108" s="37" t="s">
        <v>51</v>
      </c>
      <c r="E108" s="34">
        <f t="shared" ref="E108:F110" si="22">E96+E102</f>
        <v>36.299999999999997</v>
      </c>
      <c r="F108" s="34">
        <f t="shared" si="22"/>
        <v>6.4</v>
      </c>
      <c r="G108" s="34">
        <f t="shared" ref="G108:L108" si="23">G96+G102</f>
        <v>5.2</v>
      </c>
      <c r="H108" s="34">
        <f>H96+H102</f>
        <v>24.7</v>
      </c>
      <c r="I108" s="34">
        <f t="shared" si="23"/>
        <v>0</v>
      </c>
      <c r="J108" s="35">
        <f t="shared" si="23"/>
        <v>0</v>
      </c>
      <c r="K108" s="35">
        <f t="shared" si="23"/>
        <v>0</v>
      </c>
      <c r="L108" s="35">
        <f t="shared" si="23"/>
        <v>0</v>
      </c>
    </row>
    <row r="109" spans="1:12" ht="30" x14ac:dyDescent="0.25">
      <c r="A109" s="91"/>
      <c r="B109" s="91"/>
      <c r="C109" s="89"/>
      <c r="D109" s="37" t="s">
        <v>8</v>
      </c>
      <c r="E109" s="34">
        <f t="shared" si="22"/>
        <v>6457.6</v>
      </c>
      <c r="F109" s="34">
        <f t="shared" si="22"/>
        <v>1632.8</v>
      </c>
      <c r="G109" s="34">
        <f t="shared" ref="G109:L110" si="24">G97+G103</f>
        <v>1632.8</v>
      </c>
      <c r="H109" s="34">
        <f t="shared" si="24"/>
        <v>1559.2</v>
      </c>
      <c r="I109" s="34">
        <f t="shared" si="24"/>
        <v>1632.8</v>
      </c>
      <c r="J109" s="35">
        <f t="shared" si="24"/>
        <v>0</v>
      </c>
      <c r="K109" s="35">
        <f t="shared" si="24"/>
        <v>0</v>
      </c>
      <c r="L109" s="35">
        <f t="shared" si="24"/>
        <v>0</v>
      </c>
    </row>
    <row r="110" spans="1:12" ht="30" customHeight="1" x14ac:dyDescent="0.25">
      <c r="A110" s="91"/>
      <c r="B110" s="91"/>
      <c r="C110" s="89"/>
      <c r="D110" s="31" t="s">
        <v>52</v>
      </c>
      <c r="E110" s="35">
        <f t="shared" si="22"/>
        <v>0</v>
      </c>
      <c r="F110" s="35">
        <f t="shared" si="22"/>
        <v>0</v>
      </c>
      <c r="G110" s="35">
        <f t="shared" si="24"/>
        <v>0</v>
      </c>
      <c r="H110" s="35">
        <f t="shared" si="24"/>
        <v>0</v>
      </c>
      <c r="I110" s="35">
        <f t="shared" si="24"/>
        <v>0</v>
      </c>
      <c r="J110" s="35">
        <f t="shared" si="24"/>
        <v>0</v>
      </c>
      <c r="K110" s="35">
        <f t="shared" si="24"/>
        <v>0</v>
      </c>
      <c r="L110" s="35">
        <f t="shared" si="24"/>
        <v>0</v>
      </c>
    </row>
    <row r="111" spans="1:12" ht="45" customHeight="1" x14ac:dyDescent="0.25">
      <c r="A111" s="91"/>
      <c r="B111" s="91"/>
      <c r="C111" s="89"/>
      <c r="D111" s="31" t="s">
        <v>72</v>
      </c>
      <c r="E111" s="35">
        <f>E105+E99</f>
        <v>0</v>
      </c>
      <c r="F111" s="35">
        <f t="shared" ref="F111:L111" si="25">F99+F105</f>
        <v>0</v>
      </c>
      <c r="G111" s="35">
        <f t="shared" si="25"/>
        <v>0</v>
      </c>
      <c r="H111" s="35">
        <f t="shared" si="25"/>
        <v>0</v>
      </c>
      <c r="I111" s="35">
        <f t="shared" si="25"/>
        <v>0</v>
      </c>
      <c r="J111" s="35">
        <f t="shared" si="25"/>
        <v>0</v>
      </c>
      <c r="K111" s="35">
        <f t="shared" si="25"/>
        <v>0</v>
      </c>
      <c r="L111" s="35">
        <f t="shared" si="25"/>
        <v>0</v>
      </c>
    </row>
    <row r="112" spans="1:12" ht="30" customHeight="1" x14ac:dyDescent="0.25">
      <c r="A112" s="91"/>
      <c r="B112" s="91"/>
      <c r="C112" s="90"/>
      <c r="D112" s="31" t="s">
        <v>83</v>
      </c>
      <c r="E112" s="35">
        <f>E100+E106</f>
        <v>0</v>
      </c>
      <c r="F112" s="35">
        <f t="shared" ref="F112:H112" si="26">F100+F106</f>
        <v>0</v>
      </c>
      <c r="G112" s="35">
        <f t="shared" si="26"/>
        <v>0</v>
      </c>
      <c r="H112" s="35">
        <f t="shared" si="26"/>
        <v>0</v>
      </c>
      <c r="I112" s="35">
        <f>I100+I106</f>
        <v>0</v>
      </c>
      <c r="J112" s="35">
        <f>J100+J106</f>
        <v>0</v>
      </c>
      <c r="K112" s="35">
        <f t="shared" ref="K112:L112" si="27">K100+K106</f>
        <v>0</v>
      </c>
      <c r="L112" s="35">
        <f t="shared" si="27"/>
        <v>0</v>
      </c>
    </row>
    <row r="113" spans="1:12" ht="30" customHeight="1" x14ac:dyDescent="0.25">
      <c r="A113" s="118" t="s">
        <v>54</v>
      </c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20"/>
    </row>
    <row r="114" spans="1:12" ht="30" customHeight="1" x14ac:dyDescent="0.25">
      <c r="A114" s="95" t="s">
        <v>46</v>
      </c>
      <c r="B114" s="95" t="s">
        <v>101</v>
      </c>
      <c r="C114" s="95" t="s">
        <v>66</v>
      </c>
      <c r="D114" s="26" t="s">
        <v>37</v>
      </c>
      <c r="E114" s="32">
        <f>E115+E116+E117+E118+E119</f>
        <v>17058.782999999999</v>
      </c>
      <c r="F114" s="32">
        <f t="shared" ref="F114:L114" si="28">F115+F116+F117+F119</f>
        <v>0</v>
      </c>
      <c r="G114" s="32">
        <f t="shared" si="28"/>
        <v>14236.123</v>
      </c>
      <c r="H114" s="33">
        <f t="shared" si="28"/>
        <v>322.66000000000003</v>
      </c>
      <c r="I114" s="33">
        <f t="shared" si="28"/>
        <v>2500</v>
      </c>
      <c r="J114" s="33">
        <f t="shared" si="28"/>
        <v>0</v>
      </c>
      <c r="K114" s="33">
        <f t="shared" si="28"/>
        <v>0</v>
      </c>
      <c r="L114" s="33">
        <f t="shared" si="28"/>
        <v>0</v>
      </c>
    </row>
    <row r="115" spans="1:12" ht="30" customHeight="1" x14ac:dyDescent="0.25">
      <c r="A115" s="96"/>
      <c r="B115" s="96"/>
      <c r="C115" s="96"/>
      <c r="D115" s="27" t="s">
        <v>51</v>
      </c>
      <c r="E115" s="32">
        <f>F115+G115+H115+I115+J115+K115+L115</f>
        <v>0</v>
      </c>
      <c r="F115" s="34">
        <v>0</v>
      </c>
      <c r="G115" s="34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</row>
    <row r="116" spans="1:12" ht="30" x14ac:dyDescent="0.25">
      <c r="A116" s="96"/>
      <c r="B116" s="96"/>
      <c r="C116" s="96"/>
      <c r="D116" s="28" t="s">
        <v>8</v>
      </c>
      <c r="E116" s="32">
        <f>F116+G116+H116+I116+J116+K116+L116</f>
        <v>13204.8</v>
      </c>
      <c r="F116" s="34">
        <v>0</v>
      </c>
      <c r="G116" s="42">
        <v>13204.8</v>
      </c>
      <c r="H116" s="35">
        <v>0</v>
      </c>
      <c r="I116" s="35">
        <v>0</v>
      </c>
      <c r="J116" s="35">
        <v>0</v>
      </c>
      <c r="K116" s="35">
        <v>0</v>
      </c>
      <c r="L116" s="35">
        <v>0</v>
      </c>
    </row>
    <row r="117" spans="1:12" ht="30" customHeight="1" x14ac:dyDescent="0.25">
      <c r="A117" s="96"/>
      <c r="B117" s="96"/>
      <c r="C117" s="96"/>
      <c r="D117" s="28" t="s">
        <v>52</v>
      </c>
      <c r="E117" s="32">
        <f>F117+G117+H117+I117+J117+K117+L117</f>
        <v>1353.9830000000002</v>
      </c>
      <c r="F117" s="34">
        <v>0</v>
      </c>
      <c r="G117" s="42">
        <v>1031.3230000000001</v>
      </c>
      <c r="H117" s="35">
        <v>322.66000000000003</v>
      </c>
      <c r="I117" s="35">
        <v>0</v>
      </c>
      <c r="J117" s="35">
        <v>0</v>
      </c>
      <c r="K117" s="35">
        <v>0</v>
      </c>
      <c r="L117" s="35">
        <v>0</v>
      </c>
    </row>
    <row r="118" spans="1:12" ht="45" customHeight="1" x14ac:dyDescent="0.25">
      <c r="A118" s="96"/>
      <c r="B118" s="96"/>
      <c r="C118" s="96"/>
      <c r="D118" s="28" t="s">
        <v>72</v>
      </c>
      <c r="E118" s="32">
        <f>F118+G118+H118+I118+J118+K118+L118</f>
        <v>0</v>
      </c>
      <c r="F118" s="34">
        <v>0</v>
      </c>
      <c r="G118" s="34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</row>
    <row r="119" spans="1:12" ht="30" customHeight="1" x14ac:dyDescent="0.25">
      <c r="A119" s="97"/>
      <c r="B119" s="97"/>
      <c r="C119" s="97"/>
      <c r="D119" s="28" t="s">
        <v>83</v>
      </c>
      <c r="E119" s="32">
        <f>F119+G119+H119+I119+J119+K119+L119</f>
        <v>2500</v>
      </c>
      <c r="F119" s="34">
        <v>0</v>
      </c>
      <c r="G119" s="34">
        <v>0</v>
      </c>
      <c r="H119" s="35"/>
      <c r="I119" s="35">
        <v>2500</v>
      </c>
      <c r="J119" s="35">
        <v>0</v>
      </c>
      <c r="K119" s="35">
        <v>0</v>
      </c>
      <c r="L119" s="35">
        <v>0</v>
      </c>
    </row>
    <row r="120" spans="1:12" ht="30" customHeight="1" x14ac:dyDescent="0.25">
      <c r="A120" s="91" t="s">
        <v>47</v>
      </c>
      <c r="B120" s="91"/>
      <c r="C120" s="88"/>
      <c r="D120" s="28" t="s">
        <v>37</v>
      </c>
      <c r="E120" s="32">
        <f t="shared" ref="E120:L124" si="29">E114</f>
        <v>17058.782999999999</v>
      </c>
      <c r="F120" s="34">
        <f t="shared" si="29"/>
        <v>0</v>
      </c>
      <c r="G120" s="34">
        <f t="shared" si="29"/>
        <v>14236.123</v>
      </c>
      <c r="H120" s="35">
        <f t="shared" si="29"/>
        <v>322.66000000000003</v>
      </c>
      <c r="I120" s="35">
        <f t="shared" si="29"/>
        <v>2500</v>
      </c>
      <c r="J120" s="35">
        <f t="shared" si="29"/>
        <v>0</v>
      </c>
      <c r="K120" s="35">
        <f t="shared" si="29"/>
        <v>0</v>
      </c>
      <c r="L120" s="35">
        <f t="shared" si="29"/>
        <v>0</v>
      </c>
    </row>
    <row r="121" spans="1:12" ht="30" customHeight="1" x14ac:dyDescent="0.25">
      <c r="A121" s="91"/>
      <c r="B121" s="91"/>
      <c r="C121" s="89"/>
      <c r="D121" s="28" t="s">
        <v>51</v>
      </c>
      <c r="E121" s="32">
        <f t="shared" si="29"/>
        <v>0</v>
      </c>
      <c r="F121" s="34">
        <f t="shared" si="29"/>
        <v>0</v>
      </c>
      <c r="G121" s="34">
        <f t="shared" si="29"/>
        <v>0</v>
      </c>
      <c r="H121" s="35">
        <f t="shared" si="29"/>
        <v>0</v>
      </c>
      <c r="I121" s="35">
        <f t="shared" si="29"/>
        <v>0</v>
      </c>
      <c r="J121" s="35">
        <f t="shared" si="29"/>
        <v>0</v>
      </c>
      <c r="K121" s="35">
        <f t="shared" si="29"/>
        <v>0</v>
      </c>
      <c r="L121" s="35">
        <f t="shared" si="29"/>
        <v>0</v>
      </c>
    </row>
    <row r="122" spans="1:12" ht="30" x14ac:dyDescent="0.25">
      <c r="A122" s="91"/>
      <c r="B122" s="91"/>
      <c r="C122" s="89"/>
      <c r="D122" s="28" t="s">
        <v>8</v>
      </c>
      <c r="E122" s="32">
        <f t="shared" si="29"/>
        <v>13204.8</v>
      </c>
      <c r="F122" s="34">
        <f t="shared" si="29"/>
        <v>0</v>
      </c>
      <c r="G122" s="34">
        <f t="shared" si="29"/>
        <v>13204.8</v>
      </c>
      <c r="H122" s="35">
        <f t="shared" si="29"/>
        <v>0</v>
      </c>
      <c r="I122" s="35">
        <f t="shared" si="29"/>
        <v>0</v>
      </c>
      <c r="J122" s="35">
        <f t="shared" si="29"/>
        <v>0</v>
      </c>
      <c r="K122" s="35">
        <f t="shared" si="29"/>
        <v>0</v>
      </c>
      <c r="L122" s="35">
        <f t="shared" si="29"/>
        <v>0</v>
      </c>
    </row>
    <row r="123" spans="1:12" ht="30" customHeight="1" x14ac:dyDescent="0.25">
      <c r="A123" s="91"/>
      <c r="B123" s="91"/>
      <c r="C123" s="89"/>
      <c r="D123" s="27" t="s">
        <v>52</v>
      </c>
      <c r="E123" s="32">
        <f t="shared" si="29"/>
        <v>1353.9830000000002</v>
      </c>
      <c r="F123" s="34">
        <f t="shared" si="29"/>
        <v>0</v>
      </c>
      <c r="G123" s="34">
        <f t="shared" si="29"/>
        <v>1031.3230000000001</v>
      </c>
      <c r="H123" s="35">
        <f t="shared" si="29"/>
        <v>322.66000000000003</v>
      </c>
      <c r="I123" s="35">
        <f t="shared" si="29"/>
        <v>0</v>
      </c>
      <c r="J123" s="35">
        <f t="shared" si="29"/>
        <v>0</v>
      </c>
      <c r="K123" s="35">
        <f t="shared" si="29"/>
        <v>0</v>
      </c>
      <c r="L123" s="35">
        <f t="shared" si="29"/>
        <v>0</v>
      </c>
    </row>
    <row r="124" spans="1:12" ht="45" customHeight="1" x14ac:dyDescent="0.25">
      <c r="A124" s="91"/>
      <c r="B124" s="91"/>
      <c r="C124" s="89"/>
      <c r="D124" s="27" t="s">
        <v>72</v>
      </c>
      <c r="E124" s="32">
        <f t="shared" si="29"/>
        <v>0</v>
      </c>
      <c r="F124" s="34">
        <f t="shared" si="29"/>
        <v>0</v>
      </c>
      <c r="G124" s="34">
        <f t="shared" si="29"/>
        <v>0</v>
      </c>
      <c r="H124" s="35">
        <f t="shared" si="29"/>
        <v>0</v>
      </c>
      <c r="I124" s="35">
        <f t="shared" si="29"/>
        <v>0</v>
      </c>
      <c r="J124" s="35">
        <f t="shared" si="29"/>
        <v>0</v>
      </c>
      <c r="K124" s="35">
        <f t="shared" si="29"/>
        <v>0</v>
      </c>
      <c r="L124" s="35">
        <f t="shared" si="29"/>
        <v>0</v>
      </c>
    </row>
    <row r="125" spans="1:12" ht="30" customHeight="1" x14ac:dyDescent="0.25">
      <c r="A125" s="91"/>
      <c r="B125" s="91"/>
      <c r="C125" s="90"/>
      <c r="D125" s="27" t="s">
        <v>83</v>
      </c>
      <c r="E125" s="32">
        <f t="shared" ref="E125:L125" si="30">E119</f>
        <v>2500</v>
      </c>
      <c r="F125" s="34">
        <f t="shared" si="30"/>
        <v>0</v>
      </c>
      <c r="G125" s="34">
        <f t="shared" si="30"/>
        <v>0</v>
      </c>
      <c r="H125" s="35">
        <f t="shared" si="30"/>
        <v>0</v>
      </c>
      <c r="I125" s="35">
        <f t="shared" si="30"/>
        <v>2500</v>
      </c>
      <c r="J125" s="35">
        <f t="shared" si="30"/>
        <v>0</v>
      </c>
      <c r="K125" s="35">
        <f t="shared" si="30"/>
        <v>0</v>
      </c>
      <c r="L125" s="35">
        <f t="shared" si="30"/>
        <v>0</v>
      </c>
    </row>
    <row r="126" spans="1:12" ht="30" customHeight="1" x14ac:dyDescent="0.25">
      <c r="A126" s="118" t="s">
        <v>55</v>
      </c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20"/>
    </row>
    <row r="127" spans="1:12" ht="30" customHeight="1" x14ac:dyDescent="0.25">
      <c r="A127" s="81" t="s">
        <v>48</v>
      </c>
      <c r="B127" s="95" t="s">
        <v>82</v>
      </c>
      <c r="C127" s="95" t="s">
        <v>89</v>
      </c>
      <c r="D127" s="26" t="s">
        <v>37</v>
      </c>
      <c r="E127" s="33">
        <f>E128+E129+E130+T131+E132</f>
        <v>24402.5</v>
      </c>
      <c r="F127" s="33">
        <f t="shared" ref="F127:L127" si="31">F128+F129+F130+F132</f>
        <v>6092.5</v>
      </c>
      <c r="G127" s="33">
        <f t="shared" si="31"/>
        <v>8092.5</v>
      </c>
      <c r="H127" s="33">
        <f t="shared" si="31"/>
        <v>10217.5</v>
      </c>
      <c r="I127" s="33">
        <f t="shared" si="31"/>
        <v>0</v>
      </c>
      <c r="J127" s="33">
        <f t="shared" si="31"/>
        <v>0</v>
      </c>
      <c r="K127" s="33">
        <f t="shared" si="31"/>
        <v>0</v>
      </c>
      <c r="L127" s="33">
        <f t="shared" si="31"/>
        <v>0</v>
      </c>
    </row>
    <row r="128" spans="1:12" ht="30" customHeight="1" x14ac:dyDescent="0.25">
      <c r="A128" s="82"/>
      <c r="B128" s="96"/>
      <c r="C128" s="96"/>
      <c r="D128" s="27" t="s">
        <v>51</v>
      </c>
      <c r="E128" s="33">
        <f>F128+G128+H128+I128+J128+K128+L128</f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</row>
    <row r="129" spans="1:12" ht="30" customHeight="1" x14ac:dyDescent="0.25">
      <c r="A129" s="82"/>
      <c r="B129" s="96"/>
      <c r="C129" s="96"/>
      <c r="D129" s="27" t="s">
        <v>8</v>
      </c>
      <c r="E129" s="33">
        <f>F129+G129+H129+I129+J129+K129+L129</f>
        <v>100</v>
      </c>
      <c r="F129" s="35">
        <v>0</v>
      </c>
      <c r="G129" s="35">
        <v>0</v>
      </c>
      <c r="H129" s="35">
        <v>100</v>
      </c>
      <c r="I129" s="35">
        <v>0</v>
      </c>
      <c r="J129" s="35">
        <v>0</v>
      </c>
      <c r="K129" s="35">
        <v>0</v>
      </c>
      <c r="L129" s="35">
        <v>0</v>
      </c>
    </row>
    <row r="130" spans="1:12" ht="30" customHeight="1" x14ac:dyDescent="0.25">
      <c r="A130" s="82"/>
      <c r="B130" s="96"/>
      <c r="C130" s="96"/>
      <c r="D130" s="27" t="s">
        <v>52</v>
      </c>
      <c r="E130" s="33">
        <f>F130+G130+H130+I130+J130+K130+L130</f>
        <v>6535.7</v>
      </c>
      <c r="F130" s="35">
        <v>0</v>
      </c>
      <c r="G130" s="43">
        <v>6510.7</v>
      </c>
      <c r="H130" s="35">
        <v>25</v>
      </c>
      <c r="I130" s="35">
        <v>0</v>
      </c>
      <c r="J130" s="35">
        <v>0</v>
      </c>
      <c r="K130" s="35">
        <v>0</v>
      </c>
      <c r="L130" s="35">
        <v>0</v>
      </c>
    </row>
    <row r="131" spans="1:12" ht="45" customHeight="1" x14ac:dyDescent="0.25">
      <c r="A131" s="82"/>
      <c r="B131" s="96"/>
      <c r="C131" s="96"/>
      <c r="D131" s="27" t="s">
        <v>72</v>
      </c>
      <c r="E131" s="33">
        <f>F131+G131+H131+I131+J131+K131+L131</f>
        <v>0</v>
      </c>
      <c r="F131" s="35">
        <f t="shared" ref="F131:L131" si="32">$G$125</f>
        <v>0</v>
      </c>
      <c r="G131" s="35">
        <f t="shared" si="32"/>
        <v>0</v>
      </c>
      <c r="H131" s="35">
        <f t="shared" si="32"/>
        <v>0</v>
      </c>
      <c r="I131" s="35">
        <f t="shared" si="32"/>
        <v>0</v>
      </c>
      <c r="J131" s="35">
        <f t="shared" si="32"/>
        <v>0</v>
      </c>
      <c r="K131" s="35">
        <f t="shared" si="32"/>
        <v>0</v>
      </c>
      <c r="L131" s="35">
        <f t="shared" si="32"/>
        <v>0</v>
      </c>
    </row>
    <row r="132" spans="1:12" ht="30" customHeight="1" x14ac:dyDescent="0.25">
      <c r="A132" s="94"/>
      <c r="B132" s="97"/>
      <c r="C132" s="97"/>
      <c r="D132" s="28" t="s">
        <v>84</v>
      </c>
      <c r="E132" s="32">
        <f>F132+G132+H132+I132+J132+K132+L132</f>
        <v>17766.8</v>
      </c>
      <c r="F132" s="34">
        <v>6092.5</v>
      </c>
      <c r="G132" s="42">
        <v>1581.8</v>
      </c>
      <c r="H132" s="35">
        <v>10092.5</v>
      </c>
      <c r="I132" s="35">
        <v>0</v>
      </c>
      <c r="J132" s="35">
        <v>0</v>
      </c>
      <c r="K132" s="35">
        <v>0</v>
      </c>
      <c r="L132" s="35">
        <v>0</v>
      </c>
    </row>
    <row r="133" spans="1:12" ht="30" customHeight="1" x14ac:dyDescent="0.25">
      <c r="A133" s="91" t="s">
        <v>49</v>
      </c>
      <c r="B133" s="91"/>
      <c r="C133" s="88"/>
      <c r="D133" s="39" t="s">
        <v>37</v>
      </c>
      <c r="E133" s="32">
        <f t="shared" ref="E133:I138" si="33">E127</f>
        <v>24402.5</v>
      </c>
      <c r="F133" s="32">
        <f t="shared" si="33"/>
        <v>6092.5</v>
      </c>
      <c r="G133" s="32">
        <f t="shared" si="33"/>
        <v>8092.5</v>
      </c>
      <c r="H133" s="33">
        <f t="shared" si="33"/>
        <v>10217.5</v>
      </c>
      <c r="I133" s="33">
        <f t="shared" si="33"/>
        <v>0</v>
      </c>
      <c r="J133" s="33">
        <f t="shared" ref="J133:L138" si="34">J127</f>
        <v>0</v>
      </c>
      <c r="K133" s="33">
        <f t="shared" si="34"/>
        <v>0</v>
      </c>
      <c r="L133" s="33">
        <f t="shared" si="34"/>
        <v>0</v>
      </c>
    </row>
    <row r="134" spans="1:12" ht="30" customHeight="1" x14ac:dyDescent="0.25">
      <c r="A134" s="91"/>
      <c r="B134" s="91"/>
      <c r="C134" s="89"/>
      <c r="D134" s="28" t="s">
        <v>51</v>
      </c>
      <c r="E134" s="32">
        <f t="shared" si="33"/>
        <v>0</v>
      </c>
      <c r="F134" s="34">
        <f t="shared" si="33"/>
        <v>0</v>
      </c>
      <c r="G134" s="34">
        <f t="shared" si="33"/>
        <v>0</v>
      </c>
      <c r="H134" s="35">
        <f t="shared" si="33"/>
        <v>0</v>
      </c>
      <c r="I134" s="35">
        <f t="shared" si="33"/>
        <v>0</v>
      </c>
      <c r="J134" s="35">
        <f t="shared" si="34"/>
        <v>0</v>
      </c>
      <c r="K134" s="35">
        <f t="shared" si="34"/>
        <v>0</v>
      </c>
      <c r="L134" s="35">
        <f t="shared" si="34"/>
        <v>0</v>
      </c>
    </row>
    <row r="135" spans="1:12" ht="30" x14ac:dyDescent="0.25">
      <c r="A135" s="91"/>
      <c r="B135" s="91"/>
      <c r="C135" s="89"/>
      <c r="D135" s="28" t="s">
        <v>8</v>
      </c>
      <c r="E135" s="32">
        <f t="shared" si="33"/>
        <v>100</v>
      </c>
      <c r="F135" s="34">
        <f t="shared" si="33"/>
        <v>0</v>
      </c>
      <c r="G135" s="34">
        <f t="shared" si="33"/>
        <v>0</v>
      </c>
      <c r="H135" s="35">
        <f t="shared" si="33"/>
        <v>100</v>
      </c>
      <c r="I135" s="35">
        <f t="shared" si="33"/>
        <v>0</v>
      </c>
      <c r="J135" s="35">
        <f t="shared" si="34"/>
        <v>0</v>
      </c>
      <c r="K135" s="35">
        <f t="shared" si="34"/>
        <v>0</v>
      </c>
      <c r="L135" s="35">
        <f t="shared" si="34"/>
        <v>0</v>
      </c>
    </row>
    <row r="136" spans="1:12" ht="30" customHeight="1" x14ac:dyDescent="0.25">
      <c r="A136" s="91"/>
      <c r="B136" s="91"/>
      <c r="C136" s="89"/>
      <c r="D136" s="28" t="s">
        <v>52</v>
      </c>
      <c r="E136" s="32">
        <f t="shared" si="33"/>
        <v>6535.7</v>
      </c>
      <c r="F136" s="34">
        <f t="shared" si="33"/>
        <v>0</v>
      </c>
      <c r="G136" s="34">
        <f t="shared" si="33"/>
        <v>6510.7</v>
      </c>
      <c r="H136" s="35">
        <f t="shared" si="33"/>
        <v>25</v>
      </c>
      <c r="I136" s="35">
        <f t="shared" si="33"/>
        <v>0</v>
      </c>
      <c r="J136" s="35">
        <f t="shared" si="34"/>
        <v>0</v>
      </c>
      <c r="K136" s="35">
        <f t="shared" si="34"/>
        <v>0</v>
      </c>
      <c r="L136" s="35">
        <f t="shared" si="34"/>
        <v>0</v>
      </c>
    </row>
    <row r="137" spans="1:12" ht="45" customHeight="1" x14ac:dyDescent="0.25">
      <c r="A137" s="91"/>
      <c r="B137" s="91"/>
      <c r="C137" s="89"/>
      <c r="D137" s="28" t="s">
        <v>72</v>
      </c>
      <c r="E137" s="32">
        <f t="shared" si="33"/>
        <v>0</v>
      </c>
      <c r="F137" s="34">
        <f t="shared" si="33"/>
        <v>0</v>
      </c>
      <c r="G137" s="34">
        <f t="shared" si="33"/>
        <v>0</v>
      </c>
      <c r="H137" s="35">
        <f t="shared" si="33"/>
        <v>0</v>
      </c>
      <c r="I137" s="35">
        <f t="shared" si="33"/>
        <v>0</v>
      </c>
      <c r="J137" s="35">
        <f t="shared" si="34"/>
        <v>0</v>
      </c>
      <c r="K137" s="35">
        <f t="shared" si="34"/>
        <v>0</v>
      </c>
      <c r="L137" s="35">
        <f t="shared" si="34"/>
        <v>0</v>
      </c>
    </row>
    <row r="138" spans="1:12" ht="30" customHeight="1" x14ac:dyDescent="0.25">
      <c r="A138" s="91"/>
      <c r="B138" s="91"/>
      <c r="C138" s="90"/>
      <c r="D138" s="28" t="s">
        <v>83</v>
      </c>
      <c r="E138" s="32">
        <f t="shared" si="33"/>
        <v>17766.8</v>
      </c>
      <c r="F138" s="34">
        <f t="shared" si="33"/>
        <v>6092.5</v>
      </c>
      <c r="G138" s="34">
        <f t="shared" si="33"/>
        <v>1581.8</v>
      </c>
      <c r="H138" s="35">
        <f t="shared" si="33"/>
        <v>10092.5</v>
      </c>
      <c r="I138" s="35">
        <f t="shared" si="33"/>
        <v>0</v>
      </c>
      <c r="J138" s="35">
        <f t="shared" si="34"/>
        <v>0</v>
      </c>
      <c r="K138" s="35">
        <f t="shared" si="34"/>
        <v>0</v>
      </c>
      <c r="L138" s="35">
        <f t="shared" si="34"/>
        <v>0</v>
      </c>
    </row>
    <row r="139" spans="1:12" ht="30" customHeight="1" x14ac:dyDescent="0.25">
      <c r="A139" s="91" t="s">
        <v>86</v>
      </c>
      <c r="B139" s="91"/>
      <c r="C139" s="91"/>
      <c r="D139" s="39" t="s">
        <v>37</v>
      </c>
      <c r="E139" s="32">
        <f>E88+E107+E120+E133</f>
        <v>134879.85889999999</v>
      </c>
      <c r="F139" s="32">
        <f t="shared" ref="E139:L140" si="35">F88+F107+F120+F133</f>
        <v>20520.583900000001</v>
      </c>
      <c r="G139" s="32">
        <f t="shared" si="35"/>
        <v>36805.323000000004</v>
      </c>
      <c r="H139" s="32">
        <f>H88+H107+H120+H133</f>
        <v>24497.052</v>
      </c>
      <c r="I139" s="32">
        <f t="shared" si="35"/>
        <v>16455.8</v>
      </c>
      <c r="J139" s="33">
        <f t="shared" si="35"/>
        <v>12183.7</v>
      </c>
      <c r="K139" s="33">
        <f t="shared" si="35"/>
        <v>12233.7</v>
      </c>
      <c r="L139" s="33">
        <f t="shared" si="35"/>
        <v>12183.7</v>
      </c>
    </row>
    <row r="140" spans="1:12" ht="30" customHeight="1" x14ac:dyDescent="0.25">
      <c r="A140" s="91"/>
      <c r="B140" s="91"/>
      <c r="C140" s="91"/>
      <c r="D140" s="28" t="s">
        <v>51</v>
      </c>
      <c r="E140" s="32">
        <f t="shared" si="35"/>
        <v>36.299999999999997</v>
      </c>
      <c r="F140" s="34">
        <f t="shared" si="35"/>
        <v>6.4</v>
      </c>
      <c r="G140" s="34">
        <f t="shared" si="35"/>
        <v>5.2</v>
      </c>
      <c r="H140" s="34">
        <f>H89+H108+H121+H134</f>
        <v>24.7</v>
      </c>
      <c r="I140" s="34">
        <f t="shared" si="35"/>
        <v>0</v>
      </c>
      <c r="J140" s="35">
        <f t="shared" si="35"/>
        <v>0</v>
      </c>
      <c r="K140" s="35">
        <f t="shared" si="35"/>
        <v>0</v>
      </c>
      <c r="L140" s="35">
        <f t="shared" si="35"/>
        <v>0</v>
      </c>
    </row>
    <row r="141" spans="1:12" ht="30" x14ac:dyDescent="0.25">
      <c r="A141" s="91"/>
      <c r="B141" s="91"/>
      <c r="C141" s="91"/>
      <c r="D141" s="28" t="s">
        <v>8</v>
      </c>
      <c r="E141" s="32">
        <f>E135+E122+E109+E90</f>
        <v>20375.195</v>
      </c>
      <c r="F141" s="34">
        <f>F135+F122+F109+F90</f>
        <v>1942.1</v>
      </c>
      <c r="G141" s="34">
        <f t="shared" ref="G141:L141" si="36">G90+G109+G122+G135</f>
        <v>14946.099999999999</v>
      </c>
      <c r="H141" s="34">
        <f t="shared" si="36"/>
        <v>1756.6949999999999</v>
      </c>
      <c r="I141" s="34">
        <f t="shared" si="36"/>
        <v>1730.3</v>
      </c>
      <c r="J141" s="35">
        <f t="shared" si="36"/>
        <v>0</v>
      </c>
      <c r="K141" s="35">
        <f t="shared" si="36"/>
        <v>0</v>
      </c>
      <c r="L141" s="35">
        <f t="shared" si="36"/>
        <v>0</v>
      </c>
    </row>
    <row r="142" spans="1:12" ht="30" customHeight="1" x14ac:dyDescent="0.25">
      <c r="A142" s="91"/>
      <c r="B142" s="91"/>
      <c r="C142" s="91"/>
      <c r="D142" s="28" t="s">
        <v>52</v>
      </c>
      <c r="E142" s="32">
        <f>E91+E110+E123+E136</f>
        <v>9026.3639000000003</v>
      </c>
      <c r="F142" s="34">
        <f t="shared" ref="F142:L142" si="37">F136+F123+F110+F91</f>
        <v>106.5839</v>
      </c>
      <c r="G142" s="34">
        <f t="shared" si="37"/>
        <v>8138.5230000000001</v>
      </c>
      <c r="H142" s="34">
        <f>H136+H123+H110+H91</f>
        <v>489.45699999999999</v>
      </c>
      <c r="I142" s="34">
        <f t="shared" si="37"/>
        <v>91.8</v>
      </c>
      <c r="J142" s="35">
        <f t="shared" si="37"/>
        <v>50</v>
      </c>
      <c r="K142" s="35">
        <f t="shared" si="37"/>
        <v>100</v>
      </c>
      <c r="L142" s="35">
        <f t="shared" si="37"/>
        <v>50</v>
      </c>
    </row>
    <row r="143" spans="1:12" ht="45" customHeight="1" x14ac:dyDescent="0.25">
      <c r="A143" s="91"/>
      <c r="B143" s="91"/>
      <c r="C143" s="91"/>
      <c r="D143" s="28" t="s">
        <v>72</v>
      </c>
      <c r="E143" s="32">
        <f>E92+E111+E124+E137</f>
        <v>239.3</v>
      </c>
      <c r="F143" s="34">
        <f>F137+F124+F111+F92</f>
        <v>239.3</v>
      </c>
      <c r="G143" s="34">
        <f t="shared" ref="G143:L143" si="38">G92+G111+G124+G137</f>
        <v>0</v>
      </c>
      <c r="H143" s="34">
        <f t="shared" si="38"/>
        <v>0</v>
      </c>
      <c r="I143" s="34">
        <f t="shared" si="38"/>
        <v>0</v>
      </c>
      <c r="J143" s="35">
        <f t="shared" si="38"/>
        <v>0</v>
      </c>
      <c r="K143" s="35">
        <f t="shared" si="38"/>
        <v>0</v>
      </c>
      <c r="L143" s="35">
        <f t="shared" si="38"/>
        <v>0</v>
      </c>
    </row>
    <row r="144" spans="1:12" ht="30" customHeight="1" x14ac:dyDescent="0.25">
      <c r="A144" s="91"/>
      <c r="B144" s="91"/>
      <c r="C144" s="91"/>
      <c r="D144" s="28" t="s">
        <v>84</v>
      </c>
      <c r="E144" s="32">
        <f>E93+E112+E125+E138</f>
        <v>105202.7</v>
      </c>
      <c r="F144" s="34">
        <f>F138+F125+F112+F93</f>
        <v>18226.2</v>
      </c>
      <c r="G144" s="34">
        <f t="shared" ref="G144:L144" si="39">G138+G125+G112+G93</f>
        <v>13715.5</v>
      </c>
      <c r="H144" s="35">
        <f t="shared" si="39"/>
        <v>22226.2</v>
      </c>
      <c r="I144" s="35">
        <f t="shared" si="39"/>
        <v>14633.7</v>
      </c>
      <c r="J144" s="35">
        <f t="shared" si="39"/>
        <v>12133.7</v>
      </c>
      <c r="K144" s="35">
        <f t="shared" si="39"/>
        <v>12133.7</v>
      </c>
      <c r="L144" s="35">
        <f t="shared" si="39"/>
        <v>12133.7</v>
      </c>
    </row>
    <row r="145" spans="1:12" ht="30" customHeight="1" x14ac:dyDescent="0.25">
      <c r="A145" s="118" t="s">
        <v>56</v>
      </c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20"/>
    </row>
    <row r="146" spans="1:12" ht="30" customHeight="1" x14ac:dyDescent="0.25">
      <c r="A146" s="118" t="s">
        <v>57</v>
      </c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20"/>
    </row>
    <row r="147" spans="1:12" ht="31.5" customHeight="1" x14ac:dyDescent="0.25">
      <c r="A147" s="118" t="s">
        <v>58</v>
      </c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20"/>
    </row>
    <row r="148" spans="1:12" ht="30" customHeight="1" x14ac:dyDescent="0.25">
      <c r="A148" s="81" t="s">
        <v>111</v>
      </c>
      <c r="B148" s="95" t="s">
        <v>59</v>
      </c>
      <c r="C148" s="115" t="s">
        <v>100</v>
      </c>
      <c r="D148" s="26" t="s">
        <v>37</v>
      </c>
      <c r="E148" s="33">
        <f t="shared" ref="E148:L148" si="40">E149+E150+E151+E152+E153</f>
        <v>1678.8</v>
      </c>
      <c r="F148" s="33">
        <f t="shared" si="40"/>
        <v>238.8</v>
      </c>
      <c r="G148" s="33">
        <f t="shared" si="40"/>
        <v>240</v>
      </c>
      <c r="H148" s="33">
        <f t="shared" si="40"/>
        <v>240</v>
      </c>
      <c r="I148" s="33">
        <f t="shared" si="40"/>
        <v>240</v>
      </c>
      <c r="J148" s="33">
        <f t="shared" si="40"/>
        <v>240</v>
      </c>
      <c r="K148" s="33">
        <f t="shared" si="40"/>
        <v>240</v>
      </c>
      <c r="L148" s="33">
        <f t="shared" si="40"/>
        <v>240</v>
      </c>
    </row>
    <row r="149" spans="1:12" ht="30" customHeight="1" x14ac:dyDescent="0.25">
      <c r="A149" s="82"/>
      <c r="B149" s="96"/>
      <c r="C149" s="116"/>
      <c r="D149" s="27" t="s">
        <v>51</v>
      </c>
      <c r="E149" s="33">
        <f>F149+G149+H149+I149+J149+K149+L149</f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v>0</v>
      </c>
      <c r="L149" s="35">
        <v>0</v>
      </c>
    </row>
    <row r="150" spans="1:12" ht="30" x14ac:dyDescent="0.25">
      <c r="A150" s="82"/>
      <c r="B150" s="96"/>
      <c r="C150" s="116"/>
      <c r="D150" s="27" t="s">
        <v>8</v>
      </c>
      <c r="E150" s="33">
        <f>F150+G150+H150+I150+J150+K150+L150</f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>
        <v>0</v>
      </c>
    </row>
    <row r="151" spans="1:12" ht="30" customHeight="1" x14ac:dyDescent="0.25">
      <c r="A151" s="82"/>
      <c r="B151" s="96"/>
      <c r="C151" s="116"/>
      <c r="D151" s="28" t="s">
        <v>52</v>
      </c>
      <c r="E151" s="32">
        <f>F151+G151+H151+I151+J151+K151+L151</f>
        <v>1678.8</v>
      </c>
      <c r="F151" s="34">
        <v>238.8</v>
      </c>
      <c r="G151" s="34">
        <v>240</v>
      </c>
      <c r="H151" s="35">
        <v>240</v>
      </c>
      <c r="I151" s="35">
        <v>240</v>
      </c>
      <c r="J151" s="35">
        <v>240</v>
      </c>
      <c r="K151" s="35">
        <v>240</v>
      </c>
      <c r="L151" s="35">
        <v>240</v>
      </c>
    </row>
    <row r="152" spans="1:12" ht="45" customHeight="1" x14ac:dyDescent="0.25">
      <c r="A152" s="82"/>
      <c r="B152" s="96"/>
      <c r="C152" s="116"/>
      <c r="D152" s="28" t="s">
        <v>72</v>
      </c>
      <c r="E152" s="32">
        <f>F152+G152+H152+I152+J152+K152+L152</f>
        <v>0</v>
      </c>
      <c r="F152" s="34">
        <f t="shared" ref="F152:L152" si="41">$G$125</f>
        <v>0</v>
      </c>
      <c r="G152" s="34">
        <f t="shared" si="41"/>
        <v>0</v>
      </c>
      <c r="H152" s="35">
        <f t="shared" si="41"/>
        <v>0</v>
      </c>
      <c r="I152" s="35">
        <f t="shared" si="41"/>
        <v>0</v>
      </c>
      <c r="J152" s="35">
        <f t="shared" si="41"/>
        <v>0</v>
      </c>
      <c r="K152" s="35">
        <f t="shared" si="41"/>
        <v>0</v>
      </c>
      <c r="L152" s="35">
        <f t="shared" si="41"/>
        <v>0</v>
      </c>
    </row>
    <row r="153" spans="1:12" ht="30" customHeight="1" x14ac:dyDescent="0.25">
      <c r="A153" s="94"/>
      <c r="B153" s="97"/>
      <c r="C153" s="117"/>
      <c r="D153" s="28" t="s">
        <v>83</v>
      </c>
      <c r="E153" s="32">
        <f>F153+G153+H153+I153+J153+K153+L153</f>
        <v>0</v>
      </c>
      <c r="F153" s="34">
        <v>0</v>
      </c>
      <c r="G153" s="34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</row>
    <row r="154" spans="1:12" ht="30" customHeight="1" x14ac:dyDescent="0.25">
      <c r="A154" s="91" t="s">
        <v>50</v>
      </c>
      <c r="B154" s="91"/>
      <c r="C154" s="91"/>
      <c r="D154" s="39" t="s">
        <v>37</v>
      </c>
      <c r="E154" s="32">
        <f t="shared" ref="E154:L157" si="42">E148</f>
        <v>1678.8</v>
      </c>
      <c r="F154" s="32">
        <f t="shared" si="42"/>
        <v>238.8</v>
      </c>
      <c r="G154" s="32">
        <f t="shared" si="42"/>
        <v>240</v>
      </c>
      <c r="H154" s="33">
        <f t="shared" si="42"/>
        <v>240</v>
      </c>
      <c r="I154" s="33">
        <f t="shared" si="42"/>
        <v>240</v>
      </c>
      <c r="J154" s="33">
        <f t="shared" si="42"/>
        <v>240</v>
      </c>
      <c r="K154" s="33">
        <f t="shared" si="42"/>
        <v>240</v>
      </c>
      <c r="L154" s="33">
        <f t="shared" si="42"/>
        <v>240</v>
      </c>
    </row>
    <row r="155" spans="1:12" ht="30" customHeight="1" x14ac:dyDescent="0.25">
      <c r="A155" s="91"/>
      <c r="B155" s="91"/>
      <c r="C155" s="91"/>
      <c r="D155" s="28" t="s">
        <v>51</v>
      </c>
      <c r="E155" s="32">
        <f t="shared" si="42"/>
        <v>0</v>
      </c>
      <c r="F155" s="34">
        <f t="shared" si="42"/>
        <v>0</v>
      </c>
      <c r="G155" s="34">
        <f t="shared" si="42"/>
        <v>0</v>
      </c>
      <c r="H155" s="35">
        <f t="shared" si="42"/>
        <v>0</v>
      </c>
      <c r="I155" s="35">
        <f t="shared" si="42"/>
        <v>0</v>
      </c>
      <c r="J155" s="35">
        <f t="shared" si="42"/>
        <v>0</v>
      </c>
      <c r="K155" s="35">
        <f t="shared" si="42"/>
        <v>0</v>
      </c>
      <c r="L155" s="35">
        <f t="shared" si="42"/>
        <v>0</v>
      </c>
    </row>
    <row r="156" spans="1:12" ht="30" x14ac:dyDescent="0.25">
      <c r="A156" s="91"/>
      <c r="B156" s="91"/>
      <c r="C156" s="91"/>
      <c r="D156" s="28" t="s">
        <v>8</v>
      </c>
      <c r="E156" s="32">
        <f t="shared" si="42"/>
        <v>0</v>
      </c>
      <c r="F156" s="34">
        <f t="shared" si="42"/>
        <v>0</v>
      </c>
      <c r="G156" s="34">
        <f t="shared" si="42"/>
        <v>0</v>
      </c>
      <c r="H156" s="35">
        <f t="shared" si="42"/>
        <v>0</v>
      </c>
      <c r="I156" s="35">
        <f t="shared" si="42"/>
        <v>0</v>
      </c>
      <c r="J156" s="35">
        <f t="shared" si="42"/>
        <v>0</v>
      </c>
      <c r="K156" s="35">
        <f t="shared" si="42"/>
        <v>0</v>
      </c>
      <c r="L156" s="35">
        <f t="shared" si="42"/>
        <v>0</v>
      </c>
    </row>
    <row r="157" spans="1:12" ht="30" customHeight="1" x14ac:dyDescent="0.25">
      <c r="A157" s="91"/>
      <c r="B157" s="91"/>
      <c r="C157" s="91"/>
      <c r="D157" s="28" t="s">
        <v>52</v>
      </c>
      <c r="E157" s="32">
        <f t="shared" si="42"/>
        <v>1678.8</v>
      </c>
      <c r="F157" s="34">
        <f t="shared" si="42"/>
        <v>238.8</v>
      </c>
      <c r="G157" s="34">
        <f t="shared" si="42"/>
        <v>240</v>
      </c>
      <c r="H157" s="35">
        <f t="shared" si="42"/>
        <v>240</v>
      </c>
      <c r="I157" s="35">
        <f t="shared" si="42"/>
        <v>240</v>
      </c>
      <c r="J157" s="35">
        <f t="shared" si="42"/>
        <v>240</v>
      </c>
      <c r="K157" s="35">
        <f t="shared" si="42"/>
        <v>240</v>
      </c>
      <c r="L157" s="35">
        <f t="shared" si="42"/>
        <v>240</v>
      </c>
    </row>
    <row r="158" spans="1:12" ht="45" customHeight="1" x14ac:dyDescent="0.25">
      <c r="A158" s="91"/>
      <c r="B158" s="91"/>
      <c r="C158" s="91"/>
      <c r="D158" s="28" t="s">
        <v>72</v>
      </c>
      <c r="E158" s="32">
        <f t="shared" ref="E158:E164" si="43">E152</f>
        <v>0</v>
      </c>
      <c r="F158" s="34">
        <f t="shared" ref="F158:L158" si="44">F152</f>
        <v>0</v>
      </c>
      <c r="G158" s="34">
        <f t="shared" si="44"/>
        <v>0</v>
      </c>
      <c r="H158" s="35">
        <f t="shared" si="44"/>
        <v>0</v>
      </c>
      <c r="I158" s="35">
        <f t="shared" si="44"/>
        <v>0</v>
      </c>
      <c r="J158" s="35">
        <f t="shared" si="44"/>
        <v>0</v>
      </c>
      <c r="K158" s="35">
        <f t="shared" si="44"/>
        <v>0</v>
      </c>
      <c r="L158" s="35">
        <f t="shared" si="44"/>
        <v>0</v>
      </c>
    </row>
    <row r="159" spans="1:12" ht="30" customHeight="1" x14ac:dyDescent="0.25">
      <c r="A159" s="91"/>
      <c r="B159" s="91"/>
      <c r="C159" s="91"/>
      <c r="D159" s="27" t="s">
        <v>83</v>
      </c>
      <c r="E159" s="33">
        <f t="shared" si="43"/>
        <v>0</v>
      </c>
      <c r="F159" s="35">
        <f t="shared" ref="F159:L160" si="45">F153</f>
        <v>0</v>
      </c>
      <c r="G159" s="35">
        <f t="shared" si="45"/>
        <v>0</v>
      </c>
      <c r="H159" s="35">
        <f t="shared" si="45"/>
        <v>0</v>
      </c>
      <c r="I159" s="35">
        <f t="shared" si="45"/>
        <v>0</v>
      </c>
      <c r="J159" s="35">
        <f t="shared" si="45"/>
        <v>0</v>
      </c>
      <c r="K159" s="35">
        <f t="shared" si="45"/>
        <v>0</v>
      </c>
      <c r="L159" s="35">
        <f t="shared" si="45"/>
        <v>0</v>
      </c>
    </row>
    <row r="160" spans="1:12" ht="30" customHeight="1" x14ac:dyDescent="0.25">
      <c r="A160" s="91" t="s">
        <v>87</v>
      </c>
      <c r="B160" s="91"/>
      <c r="C160" s="91"/>
      <c r="D160" s="26" t="s">
        <v>37</v>
      </c>
      <c r="E160" s="33">
        <f t="shared" si="43"/>
        <v>1678.8</v>
      </c>
      <c r="F160" s="33">
        <f t="shared" si="45"/>
        <v>238.8</v>
      </c>
      <c r="G160" s="33">
        <f t="shared" si="45"/>
        <v>240</v>
      </c>
      <c r="H160" s="33">
        <f t="shared" si="45"/>
        <v>240</v>
      </c>
      <c r="I160" s="33">
        <f t="shared" si="45"/>
        <v>240</v>
      </c>
      <c r="J160" s="33">
        <f t="shared" si="45"/>
        <v>240</v>
      </c>
      <c r="K160" s="33">
        <f t="shared" si="45"/>
        <v>240</v>
      </c>
      <c r="L160" s="33">
        <f t="shared" si="45"/>
        <v>240</v>
      </c>
    </row>
    <row r="161" spans="1:12" ht="30" customHeight="1" x14ac:dyDescent="0.25">
      <c r="A161" s="91"/>
      <c r="B161" s="91"/>
      <c r="C161" s="91"/>
      <c r="D161" s="27" t="s">
        <v>51</v>
      </c>
      <c r="E161" s="33">
        <f t="shared" si="43"/>
        <v>0</v>
      </c>
      <c r="F161" s="35">
        <f t="shared" ref="F161:L161" si="46">F155</f>
        <v>0</v>
      </c>
      <c r="G161" s="35">
        <f t="shared" si="46"/>
        <v>0</v>
      </c>
      <c r="H161" s="35">
        <f t="shared" si="46"/>
        <v>0</v>
      </c>
      <c r="I161" s="35">
        <f t="shared" si="46"/>
        <v>0</v>
      </c>
      <c r="J161" s="35">
        <f t="shared" si="46"/>
        <v>0</v>
      </c>
      <c r="K161" s="35">
        <f t="shared" si="46"/>
        <v>0</v>
      </c>
      <c r="L161" s="35">
        <f t="shared" si="46"/>
        <v>0</v>
      </c>
    </row>
    <row r="162" spans="1:12" ht="30" x14ac:dyDescent="0.25">
      <c r="A162" s="91"/>
      <c r="B162" s="91"/>
      <c r="C162" s="91"/>
      <c r="D162" s="27" t="s">
        <v>8</v>
      </c>
      <c r="E162" s="33">
        <f t="shared" si="43"/>
        <v>0</v>
      </c>
      <c r="F162" s="35">
        <f>F156</f>
        <v>0</v>
      </c>
      <c r="G162" s="35">
        <f>F156</f>
        <v>0</v>
      </c>
      <c r="H162" s="35">
        <f t="shared" ref="H162:K163" si="47">H156</f>
        <v>0</v>
      </c>
      <c r="I162" s="35">
        <f t="shared" si="47"/>
        <v>0</v>
      </c>
      <c r="J162" s="35">
        <f t="shared" si="47"/>
        <v>0</v>
      </c>
      <c r="K162" s="35">
        <f t="shared" si="47"/>
        <v>0</v>
      </c>
      <c r="L162" s="35">
        <f>K156</f>
        <v>0</v>
      </c>
    </row>
    <row r="163" spans="1:12" ht="30" customHeight="1" x14ac:dyDescent="0.25">
      <c r="A163" s="91"/>
      <c r="B163" s="91"/>
      <c r="C163" s="91"/>
      <c r="D163" s="27" t="s">
        <v>52</v>
      </c>
      <c r="E163" s="33">
        <f t="shared" si="43"/>
        <v>1678.8</v>
      </c>
      <c r="F163" s="35">
        <f>F157</f>
        <v>238.8</v>
      </c>
      <c r="G163" s="35">
        <f>G157</f>
        <v>240</v>
      </c>
      <c r="H163" s="35">
        <f t="shared" si="47"/>
        <v>240</v>
      </c>
      <c r="I163" s="35">
        <f t="shared" si="47"/>
        <v>240</v>
      </c>
      <c r="J163" s="35">
        <f t="shared" si="47"/>
        <v>240</v>
      </c>
      <c r="K163" s="35">
        <f t="shared" si="47"/>
        <v>240</v>
      </c>
      <c r="L163" s="35">
        <f>K157</f>
        <v>240</v>
      </c>
    </row>
    <row r="164" spans="1:12" ht="45" customHeight="1" x14ac:dyDescent="0.25">
      <c r="A164" s="91"/>
      <c r="B164" s="91"/>
      <c r="C164" s="91"/>
      <c r="D164" s="27" t="s">
        <v>72</v>
      </c>
      <c r="E164" s="33">
        <f t="shared" si="43"/>
        <v>0</v>
      </c>
      <c r="F164" s="35">
        <f>G158</f>
        <v>0</v>
      </c>
      <c r="G164" s="35">
        <f>G158</f>
        <v>0</v>
      </c>
      <c r="H164" s="35">
        <f>H158</f>
        <v>0</v>
      </c>
      <c r="I164" s="35">
        <f>I158</f>
        <v>0</v>
      </c>
      <c r="J164" s="35">
        <f>J158</f>
        <v>0</v>
      </c>
      <c r="K164" s="35">
        <f>K158</f>
        <v>0</v>
      </c>
      <c r="L164" s="35">
        <f>L158</f>
        <v>0</v>
      </c>
    </row>
    <row r="165" spans="1:12" ht="30" customHeight="1" x14ac:dyDescent="0.25">
      <c r="A165" s="91"/>
      <c r="B165" s="91"/>
      <c r="C165" s="91"/>
      <c r="D165" s="27" t="s">
        <v>83</v>
      </c>
      <c r="E165" s="33">
        <f t="shared" ref="E165" si="48">E159</f>
        <v>0</v>
      </c>
      <c r="F165" s="35">
        <f>F159</f>
        <v>0</v>
      </c>
      <c r="G165" s="35">
        <f>F159</f>
        <v>0</v>
      </c>
      <c r="H165" s="35">
        <f t="shared" ref="H165:K165" si="49">H159</f>
        <v>0</v>
      </c>
      <c r="I165" s="35">
        <f t="shared" si="49"/>
        <v>0</v>
      </c>
      <c r="J165" s="35">
        <f t="shared" si="49"/>
        <v>0</v>
      </c>
      <c r="K165" s="35">
        <f t="shared" si="49"/>
        <v>0</v>
      </c>
      <c r="L165" s="35">
        <f>K159</f>
        <v>0</v>
      </c>
    </row>
    <row r="166" spans="1:12" s="40" customFormat="1" ht="30.75" customHeight="1" x14ac:dyDescent="0.25">
      <c r="A166" s="91" t="s">
        <v>85</v>
      </c>
      <c r="B166" s="91"/>
      <c r="C166" s="91"/>
      <c r="D166" s="38" t="s">
        <v>37</v>
      </c>
      <c r="E166" s="32">
        <f t="shared" ref="E166:L167" si="50">E139+E160</f>
        <v>136558.65889999998</v>
      </c>
      <c r="F166" s="32">
        <f t="shared" si="50"/>
        <v>20759.383900000001</v>
      </c>
      <c r="G166" s="32">
        <f t="shared" si="50"/>
        <v>37045.323000000004</v>
      </c>
      <c r="H166" s="32">
        <f t="shared" si="50"/>
        <v>24737.052</v>
      </c>
      <c r="I166" s="32">
        <f t="shared" si="50"/>
        <v>16695.8</v>
      </c>
      <c r="J166" s="33">
        <f t="shared" si="50"/>
        <v>12423.7</v>
      </c>
      <c r="K166" s="33">
        <f t="shared" si="50"/>
        <v>12473.7</v>
      </c>
      <c r="L166" s="33">
        <f t="shared" si="50"/>
        <v>12423.7</v>
      </c>
    </row>
    <row r="167" spans="1:12" s="40" customFormat="1" ht="31.5" customHeight="1" x14ac:dyDescent="0.25">
      <c r="A167" s="91"/>
      <c r="B167" s="91"/>
      <c r="C167" s="91"/>
      <c r="D167" s="31" t="s">
        <v>51</v>
      </c>
      <c r="E167" s="34">
        <f t="shared" si="50"/>
        <v>36.299999999999997</v>
      </c>
      <c r="F167" s="34">
        <f t="shared" si="50"/>
        <v>6.4</v>
      </c>
      <c r="G167" s="34">
        <f t="shared" si="50"/>
        <v>5.2</v>
      </c>
      <c r="H167" s="34">
        <f t="shared" si="50"/>
        <v>24.7</v>
      </c>
      <c r="I167" s="34">
        <f t="shared" si="50"/>
        <v>0</v>
      </c>
      <c r="J167" s="35">
        <f t="shared" si="50"/>
        <v>0</v>
      </c>
      <c r="K167" s="35">
        <f t="shared" si="50"/>
        <v>0</v>
      </c>
      <c r="L167" s="35">
        <f t="shared" si="50"/>
        <v>0</v>
      </c>
    </row>
    <row r="168" spans="1:12" s="40" customFormat="1" ht="30" customHeight="1" x14ac:dyDescent="0.25">
      <c r="A168" s="91"/>
      <c r="B168" s="91"/>
      <c r="C168" s="91"/>
      <c r="D168" s="31" t="s">
        <v>8</v>
      </c>
      <c r="E168" s="34">
        <f>E141+E162</f>
        <v>20375.195</v>
      </c>
      <c r="F168" s="34">
        <f t="shared" ref="F168:H169" si="51">F162+F141</f>
        <v>1942.1</v>
      </c>
      <c r="G168" s="34">
        <f t="shared" si="51"/>
        <v>14946.099999999999</v>
      </c>
      <c r="H168" s="34">
        <f t="shared" si="51"/>
        <v>1756.6949999999999</v>
      </c>
      <c r="I168" s="34">
        <f>I141+I162</f>
        <v>1730.3</v>
      </c>
      <c r="J168" s="35">
        <f>J141+J162</f>
        <v>0</v>
      </c>
      <c r="K168" s="35">
        <f>K141+K162</f>
        <v>0</v>
      </c>
      <c r="L168" s="35">
        <f>L141+L162</f>
        <v>0</v>
      </c>
    </row>
    <row r="169" spans="1:12" s="40" customFormat="1" ht="30.75" customHeight="1" x14ac:dyDescent="0.25">
      <c r="A169" s="91"/>
      <c r="B169" s="91"/>
      <c r="C169" s="91"/>
      <c r="D169" s="31" t="s">
        <v>52</v>
      </c>
      <c r="E169" s="34">
        <f>E142+E163</f>
        <v>10705.1639</v>
      </c>
      <c r="F169" s="34">
        <f t="shared" si="51"/>
        <v>345.38390000000004</v>
      </c>
      <c r="G169" s="34">
        <f t="shared" si="51"/>
        <v>8378.523000000001</v>
      </c>
      <c r="H169" s="34">
        <f t="shared" si="51"/>
        <v>729.45699999999999</v>
      </c>
      <c r="I169" s="34">
        <f>I163+I142</f>
        <v>331.8</v>
      </c>
      <c r="J169" s="35">
        <f>J163+J142</f>
        <v>290</v>
      </c>
      <c r="K169" s="35">
        <f>K163+K142</f>
        <v>340</v>
      </c>
      <c r="L169" s="35">
        <f>L163+L142</f>
        <v>290</v>
      </c>
    </row>
    <row r="170" spans="1:12" s="40" customFormat="1" ht="45" customHeight="1" x14ac:dyDescent="0.25">
      <c r="A170" s="91"/>
      <c r="B170" s="91"/>
      <c r="C170" s="91"/>
      <c r="D170" s="31" t="s">
        <v>72</v>
      </c>
      <c r="E170" s="34">
        <f>E164+E143</f>
        <v>239.3</v>
      </c>
      <c r="F170" s="34">
        <f>F164+F143</f>
        <v>239.3</v>
      </c>
      <c r="G170" s="34">
        <f t="shared" ref="G170:L170" si="52">G143+G164</f>
        <v>0</v>
      </c>
      <c r="H170" s="34">
        <f t="shared" si="52"/>
        <v>0</v>
      </c>
      <c r="I170" s="34">
        <f t="shared" si="52"/>
        <v>0</v>
      </c>
      <c r="J170" s="35">
        <f t="shared" si="52"/>
        <v>0</v>
      </c>
      <c r="K170" s="35">
        <f t="shared" si="52"/>
        <v>0</v>
      </c>
      <c r="L170" s="35">
        <f t="shared" si="52"/>
        <v>0</v>
      </c>
    </row>
    <row r="171" spans="1:12" s="40" customFormat="1" ht="30" customHeight="1" x14ac:dyDescent="0.25">
      <c r="A171" s="91"/>
      <c r="B171" s="91"/>
      <c r="C171" s="91"/>
      <c r="D171" s="31" t="s">
        <v>83</v>
      </c>
      <c r="E171" s="34">
        <f>E144+E165</f>
        <v>105202.7</v>
      </c>
      <c r="F171" s="34">
        <f t="shared" ref="F171:H171" si="53">F165+F144</f>
        <v>18226.2</v>
      </c>
      <c r="G171" s="34">
        <f t="shared" si="53"/>
        <v>13715.5</v>
      </c>
      <c r="H171" s="34">
        <f t="shared" si="53"/>
        <v>22226.2</v>
      </c>
      <c r="I171" s="34">
        <f t="shared" ref="I171:L171" si="54">I165+I144</f>
        <v>14633.7</v>
      </c>
      <c r="J171" s="35">
        <f t="shared" si="54"/>
        <v>12133.7</v>
      </c>
      <c r="K171" s="35">
        <f t="shared" si="54"/>
        <v>12133.7</v>
      </c>
      <c r="L171" s="35">
        <f t="shared" si="54"/>
        <v>12133.7</v>
      </c>
    </row>
    <row r="172" spans="1:12" ht="30" customHeight="1" x14ac:dyDescent="0.25">
      <c r="A172" s="98" t="s">
        <v>67</v>
      </c>
      <c r="B172" s="99"/>
      <c r="C172" s="100"/>
      <c r="D172" s="31"/>
      <c r="E172" s="32"/>
      <c r="F172" s="34"/>
      <c r="G172" s="34"/>
      <c r="H172" s="34"/>
      <c r="I172" s="34"/>
      <c r="J172" s="35"/>
      <c r="K172" s="35"/>
      <c r="L172" s="35"/>
    </row>
    <row r="173" spans="1:12" ht="12" customHeight="1" x14ac:dyDescent="0.25">
      <c r="A173" s="101" t="s">
        <v>98</v>
      </c>
      <c r="B173" s="102"/>
      <c r="C173" s="115" t="s">
        <v>66</v>
      </c>
      <c r="D173" s="39" t="s">
        <v>37</v>
      </c>
      <c r="E173" s="32">
        <f t="shared" ref="E173:L173" si="55">E10+E114</f>
        <v>102499.86689999999</v>
      </c>
      <c r="F173" s="32">
        <f t="shared" si="55"/>
        <v>12638.883900000001</v>
      </c>
      <c r="G173" s="32">
        <f t="shared" si="55"/>
        <v>26369.823</v>
      </c>
      <c r="H173" s="32">
        <f t="shared" si="55"/>
        <v>12456.36</v>
      </c>
      <c r="I173" s="32">
        <f t="shared" si="55"/>
        <v>14633.7</v>
      </c>
      <c r="J173" s="32">
        <f t="shared" si="55"/>
        <v>12133.7</v>
      </c>
      <c r="K173" s="32">
        <f t="shared" si="55"/>
        <v>12133.7</v>
      </c>
      <c r="L173" s="32">
        <f t="shared" si="55"/>
        <v>12133.7</v>
      </c>
    </row>
    <row r="174" spans="1:12" ht="30" customHeight="1" x14ac:dyDescent="0.25">
      <c r="A174" s="103"/>
      <c r="B174" s="104"/>
      <c r="C174" s="116"/>
      <c r="D174" s="28" t="s">
        <v>51</v>
      </c>
      <c r="E174" s="32">
        <f>E11+E115</f>
        <v>0</v>
      </c>
      <c r="F174" s="34">
        <f>E11+E115</f>
        <v>0</v>
      </c>
      <c r="G174" s="34">
        <f t="shared" ref="G174:L174" si="56">G11+G115</f>
        <v>0</v>
      </c>
      <c r="H174" s="34">
        <f t="shared" si="56"/>
        <v>0</v>
      </c>
      <c r="I174" s="34">
        <f t="shared" si="56"/>
        <v>0</v>
      </c>
      <c r="J174" s="34">
        <f t="shared" si="56"/>
        <v>0</v>
      </c>
      <c r="K174" s="34">
        <f t="shared" si="56"/>
        <v>0</v>
      </c>
      <c r="L174" s="34">
        <f t="shared" si="56"/>
        <v>0</v>
      </c>
    </row>
    <row r="175" spans="1:12" ht="30" x14ac:dyDescent="0.25">
      <c r="A175" s="103"/>
      <c r="B175" s="104"/>
      <c r="C175" s="116"/>
      <c r="D175" s="28" t="s">
        <v>8</v>
      </c>
      <c r="E175" s="34">
        <f>E12+E116</f>
        <v>13444.099999999999</v>
      </c>
      <c r="F175" s="34">
        <f>F116+F12</f>
        <v>239.3</v>
      </c>
      <c r="G175" s="34">
        <f>G116+G12</f>
        <v>13204.8</v>
      </c>
      <c r="H175" s="34">
        <f>H12+H116</f>
        <v>0</v>
      </c>
      <c r="I175" s="34">
        <f>-I12+I116</f>
        <v>0</v>
      </c>
      <c r="J175" s="34">
        <f t="shared" ref="J175:L176" si="57">J12+J116</f>
        <v>0</v>
      </c>
      <c r="K175" s="34">
        <f t="shared" si="57"/>
        <v>0</v>
      </c>
      <c r="L175" s="34">
        <f t="shared" si="57"/>
        <v>0</v>
      </c>
    </row>
    <row r="176" spans="1:12" ht="30" customHeight="1" x14ac:dyDescent="0.25">
      <c r="A176" s="103"/>
      <c r="B176" s="104"/>
      <c r="C176" s="116"/>
      <c r="D176" s="28" t="s">
        <v>52</v>
      </c>
      <c r="E176" s="34">
        <f>E13+E117</f>
        <v>1380.5669000000003</v>
      </c>
      <c r="F176" s="34">
        <f>F117+F13</f>
        <v>26.5839</v>
      </c>
      <c r="G176" s="34">
        <f>G13+G117</f>
        <v>1031.3230000000001</v>
      </c>
      <c r="H176" s="34">
        <f>H13+H117</f>
        <v>322.66000000000003</v>
      </c>
      <c r="I176" s="34">
        <f>I13+I117</f>
        <v>0</v>
      </c>
      <c r="J176" s="34">
        <f t="shared" si="57"/>
        <v>0</v>
      </c>
      <c r="K176" s="34">
        <f t="shared" si="57"/>
        <v>0</v>
      </c>
      <c r="L176" s="34">
        <f t="shared" si="57"/>
        <v>0</v>
      </c>
    </row>
    <row r="177" spans="1:12" ht="45" customHeight="1" x14ac:dyDescent="0.25">
      <c r="A177" s="103"/>
      <c r="B177" s="104"/>
      <c r="C177" s="116"/>
      <c r="D177" s="28" t="s">
        <v>72</v>
      </c>
      <c r="E177" s="34">
        <f>E14+E118</f>
        <v>239.3</v>
      </c>
      <c r="F177" s="34">
        <f>F14+F118</f>
        <v>239.3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</row>
    <row r="178" spans="1:12" ht="30" customHeight="1" x14ac:dyDescent="0.25">
      <c r="A178" s="105"/>
      <c r="B178" s="106"/>
      <c r="C178" s="117"/>
      <c r="D178" s="28" t="s">
        <v>83</v>
      </c>
      <c r="E178" s="34">
        <f>E15+E119</f>
        <v>87435.9</v>
      </c>
      <c r="F178" s="34">
        <f t="shared" ref="F178:L178" si="58">F119+F15</f>
        <v>12133.7</v>
      </c>
      <c r="G178" s="34">
        <f t="shared" si="58"/>
        <v>12133.7</v>
      </c>
      <c r="H178" s="34">
        <f t="shared" si="58"/>
        <v>12133.7</v>
      </c>
      <c r="I178" s="34">
        <f t="shared" si="58"/>
        <v>14633.7</v>
      </c>
      <c r="J178" s="34">
        <f t="shared" si="58"/>
        <v>12133.7</v>
      </c>
      <c r="K178" s="34">
        <f t="shared" si="58"/>
        <v>12133.7</v>
      </c>
      <c r="L178" s="34">
        <f t="shared" si="58"/>
        <v>12133.7</v>
      </c>
    </row>
    <row r="179" spans="1:12" ht="30" customHeight="1" x14ac:dyDescent="0.25">
      <c r="A179" s="101" t="s">
        <v>88</v>
      </c>
      <c r="B179" s="102"/>
      <c r="C179" s="115"/>
      <c r="D179" s="28" t="s">
        <v>37</v>
      </c>
      <c r="E179" s="32">
        <f>E192+E198+E204+E210+E216</f>
        <v>31846.400000000001</v>
      </c>
      <c r="F179" s="34">
        <f>F180+F192+F198+F204+F210+F216</f>
        <v>7781.7</v>
      </c>
      <c r="G179" s="34">
        <f>G192+G198+G204+G210+G216</f>
        <v>10280.5</v>
      </c>
      <c r="H179" s="34">
        <f>H192+H198+H204+H210+H216</f>
        <v>11901.4</v>
      </c>
      <c r="I179" s="34">
        <f>I192+I198+I204+I210+I216</f>
        <v>1682.8</v>
      </c>
      <c r="J179" s="34">
        <f>J192+J198+J204+J210+J216</f>
        <v>50</v>
      </c>
      <c r="K179" s="34">
        <f t="shared" ref="F179:L183" si="59">K173</f>
        <v>12133.7</v>
      </c>
      <c r="L179" s="34">
        <f t="shared" si="59"/>
        <v>12133.7</v>
      </c>
    </row>
    <row r="180" spans="1:12" ht="30" customHeight="1" x14ac:dyDescent="0.25">
      <c r="A180" s="103"/>
      <c r="B180" s="104"/>
      <c r="C180" s="116"/>
      <c r="D180" s="28" t="s">
        <v>51</v>
      </c>
      <c r="E180" s="34">
        <f>E199</f>
        <v>36.299999999999997</v>
      </c>
      <c r="F180" s="34">
        <f t="shared" si="59"/>
        <v>0</v>
      </c>
      <c r="G180" s="34">
        <f>G199</f>
        <v>5.2</v>
      </c>
      <c r="H180" s="34">
        <f>H193+H199+H205+H211+H217</f>
        <v>24.7</v>
      </c>
      <c r="I180" s="34">
        <f>I193+I199+I205+I211+I217</f>
        <v>0</v>
      </c>
      <c r="J180" s="34">
        <f t="shared" si="59"/>
        <v>0</v>
      </c>
      <c r="K180" s="34">
        <f t="shared" si="59"/>
        <v>0</v>
      </c>
      <c r="L180" s="34">
        <f t="shared" si="59"/>
        <v>0</v>
      </c>
    </row>
    <row r="181" spans="1:12" ht="30" x14ac:dyDescent="0.25">
      <c r="A181" s="103"/>
      <c r="B181" s="104"/>
      <c r="C181" s="116"/>
      <c r="D181" s="28" t="s">
        <v>8</v>
      </c>
      <c r="E181" s="34">
        <f>E194+E200+E206+E212+E218</f>
        <v>6557.6</v>
      </c>
      <c r="F181" s="34">
        <f t="shared" si="59"/>
        <v>239.3</v>
      </c>
      <c r="G181" s="34">
        <f>G194+G200+G206+G212+G218</f>
        <v>1632.8</v>
      </c>
      <c r="H181" s="34">
        <f>H194+H200+H206+H212+H218</f>
        <v>1659.2</v>
      </c>
      <c r="I181" s="34">
        <f>I194+I200+I206+I212+I218</f>
        <v>1632.8</v>
      </c>
      <c r="J181" s="34">
        <f>J194</f>
        <v>0</v>
      </c>
      <c r="K181" s="34">
        <f t="shared" si="59"/>
        <v>0</v>
      </c>
      <c r="L181" s="34">
        <f t="shared" si="59"/>
        <v>0</v>
      </c>
    </row>
    <row r="182" spans="1:12" ht="30" customHeight="1" x14ac:dyDescent="0.25">
      <c r="A182" s="103"/>
      <c r="B182" s="104"/>
      <c r="C182" s="116"/>
      <c r="D182" s="28" t="s">
        <v>52</v>
      </c>
      <c r="E182" s="34">
        <f>E195+E201+E207+E213+E219</f>
        <v>7485.7</v>
      </c>
      <c r="F182" s="34">
        <f t="shared" si="59"/>
        <v>26.5839</v>
      </c>
      <c r="G182" s="34">
        <f>G195+G201+G207+G213+G219</f>
        <v>7060.7</v>
      </c>
      <c r="H182" s="34">
        <f>H195+H201+H207+H213+H219</f>
        <v>125</v>
      </c>
      <c r="I182" s="34">
        <f>I195+I201+I207+I213+I219</f>
        <v>50</v>
      </c>
      <c r="J182" s="34">
        <f>J207</f>
        <v>50</v>
      </c>
      <c r="K182" s="34">
        <f t="shared" si="59"/>
        <v>0</v>
      </c>
      <c r="L182" s="34">
        <f t="shared" si="59"/>
        <v>0</v>
      </c>
    </row>
    <row r="183" spans="1:12" ht="45" customHeight="1" x14ac:dyDescent="0.25">
      <c r="A183" s="103"/>
      <c r="B183" s="104"/>
      <c r="C183" s="116"/>
      <c r="D183" s="28" t="s">
        <v>72</v>
      </c>
      <c r="E183" s="34">
        <f>E196+E202+E208+E214+E220</f>
        <v>0</v>
      </c>
      <c r="F183" s="34">
        <f>F196+F202+F208+F214+F220</f>
        <v>0</v>
      </c>
      <c r="G183" s="34">
        <f t="shared" si="59"/>
        <v>0</v>
      </c>
      <c r="H183" s="34">
        <f t="shared" si="59"/>
        <v>0</v>
      </c>
      <c r="I183" s="34">
        <f t="shared" si="59"/>
        <v>0</v>
      </c>
      <c r="J183" s="34">
        <f t="shared" si="59"/>
        <v>0</v>
      </c>
      <c r="K183" s="34">
        <f t="shared" si="59"/>
        <v>0</v>
      </c>
      <c r="L183" s="34">
        <f t="shared" si="59"/>
        <v>0</v>
      </c>
    </row>
    <row r="184" spans="1:12" ht="30" customHeight="1" x14ac:dyDescent="0.25">
      <c r="A184" s="105"/>
      <c r="B184" s="106"/>
      <c r="C184" s="117"/>
      <c r="D184" s="28" t="s">
        <v>83</v>
      </c>
      <c r="E184" s="34">
        <f>E197+E203+E209+E215+E221</f>
        <v>17766.8</v>
      </c>
      <c r="F184" s="34">
        <f>F215</f>
        <v>6092.5</v>
      </c>
      <c r="G184" s="34">
        <f>G215</f>
        <v>1581.8</v>
      </c>
      <c r="H184" s="34">
        <f>H197+H203+H209+H215+H221</f>
        <v>10092.5</v>
      </c>
      <c r="I184" s="34">
        <f>I197+I203+I209+I215+I221</f>
        <v>0</v>
      </c>
      <c r="J184" s="34"/>
      <c r="K184" s="34"/>
      <c r="L184" s="34"/>
    </row>
    <row r="185" spans="1:12" ht="30" customHeight="1" x14ac:dyDescent="0.25">
      <c r="A185" s="98" t="s">
        <v>67</v>
      </c>
      <c r="B185" s="113"/>
      <c r="C185" s="41"/>
      <c r="D185" s="27"/>
      <c r="E185" s="32"/>
      <c r="F185" s="34"/>
      <c r="G185" s="34"/>
      <c r="H185" s="34"/>
      <c r="I185" s="34"/>
      <c r="J185" s="35"/>
      <c r="K185" s="35"/>
      <c r="L185" s="35"/>
    </row>
    <row r="186" spans="1:12" ht="15" customHeight="1" x14ac:dyDescent="0.25">
      <c r="A186" s="107" t="s">
        <v>113</v>
      </c>
      <c r="B186" s="108"/>
      <c r="C186" s="81"/>
      <c r="D186" s="27" t="s">
        <v>37</v>
      </c>
      <c r="E186" s="32"/>
      <c r="F186" s="34"/>
      <c r="G186" s="34"/>
      <c r="H186" s="34"/>
      <c r="I186" s="34"/>
      <c r="J186" s="35"/>
      <c r="K186" s="35"/>
      <c r="L186" s="35"/>
    </row>
    <row r="187" spans="1:12" ht="15" customHeight="1" x14ac:dyDescent="0.25">
      <c r="A187" s="109"/>
      <c r="B187" s="110"/>
      <c r="C187" s="82"/>
      <c r="D187" s="27" t="s">
        <v>51</v>
      </c>
      <c r="E187" s="32"/>
      <c r="F187" s="34"/>
      <c r="G187" s="34"/>
      <c r="H187" s="34"/>
      <c r="I187" s="34"/>
      <c r="J187" s="35"/>
      <c r="K187" s="35"/>
      <c r="L187" s="35"/>
    </row>
    <row r="188" spans="1:12" ht="30" customHeight="1" x14ac:dyDescent="0.25">
      <c r="A188" s="109"/>
      <c r="B188" s="110"/>
      <c r="C188" s="82"/>
      <c r="D188" s="27" t="s">
        <v>8</v>
      </c>
      <c r="E188" s="32"/>
      <c r="F188" s="34"/>
      <c r="G188" s="34"/>
      <c r="H188" s="34">
        <v>91.6</v>
      </c>
      <c r="I188" s="34"/>
      <c r="J188" s="35"/>
      <c r="K188" s="35"/>
      <c r="L188" s="35"/>
    </row>
    <row r="189" spans="1:12" ht="15" customHeight="1" x14ac:dyDescent="0.25">
      <c r="A189" s="109"/>
      <c r="B189" s="110"/>
      <c r="C189" s="82"/>
      <c r="D189" s="27" t="s">
        <v>52</v>
      </c>
      <c r="E189" s="32"/>
      <c r="F189" s="34"/>
      <c r="G189" s="34"/>
      <c r="H189" s="34">
        <v>39.200000000000003</v>
      </c>
      <c r="I189" s="34"/>
      <c r="J189" s="35"/>
      <c r="K189" s="35"/>
      <c r="L189" s="35"/>
    </row>
    <row r="190" spans="1:12" ht="46.5" customHeight="1" x14ac:dyDescent="0.25">
      <c r="A190" s="109"/>
      <c r="B190" s="110"/>
      <c r="C190" s="82"/>
      <c r="D190" s="27" t="s">
        <v>72</v>
      </c>
      <c r="E190" s="32"/>
      <c r="F190" s="34"/>
      <c r="G190" s="34"/>
      <c r="H190" s="34"/>
      <c r="I190" s="34"/>
      <c r="J190" s="35"/>
      <c r="K190" s="35"/>
      <c r="L190" s="35"/>
    </row>
    <row r="191" spans="1:12" ht="15" customHeight="1" x14ac:dyDescent="0.25">
      <c r="A191" s="111"/>
      <c r="B191" s="112"/>
      <c r="C191" s="94"/>
      <c r="D191" s="27" t="s">
        <v>83</v>
      </c>
      <c r="E191" s="32"/>
      <c r="F191" s="34"/>
      <c r="G191" s="34"/>
      <c r="H191" s="34"/>
      <c r="I191" s="34"/>
      <c r="J191" s="35"/>
      <c r="K191" s="35"/>
      <c r="L191" s="35"/>
    </row>
    <row r="192" spans="1:12" ht="15" customHeight="1" x14ac:dyDescent="0.25">
      <c r="A192" s="114" t="s">
        <v>117</v>
      </c>
      <c r="B192" s="108"/>
      <c r="C192" s="85" t="s">
        <v>68</v>
      </c>
      <c r="D192" s="46" t="s">
        <v>37</v>
      </c>
      <c r="E192" s="44">
        <f t="shared" ref="E192:J195" si="60">E95</f>
        <v>6457.6</v>
      </c>
      <c r="F192" s="44">
        <f t="shared" si="60"/>
        <v>1632.8</v>
      </c>
      <c r="G192" s="44">
        <f t="shared" si="60"/>
        <v>1632.8</v>
      </c>
      <c r="H192" s="44">
        <f t="shared" si="60"/>
        <v>1559.2</v>
      </c>
      <c r="I192" s="44">
        <f t="shared" si="60"/>
        <v>1632.8</v>
      </c>
      <c r="J192" s="44">
        <f t="shared" si="60"/>
        <v>0</v>
      </c>
      <c r="K192" s="44">
        <f>K96</f>
        <v>0</v>
      </c>
      <c r="L192" s="44">
        <f>L95</f>
        <v>0</v>
      </c>
    </row>
    <row r="193" spans="1:12" x14ac:dyDescent="0.25">
      <c r="A193" s="109"/>
      <c r="B193" s="110"/>
      <c r="C193" s="92"/>
      <c r="D193" s="45" t="s">
        <v>51</v>
      </c>
      <c r="E193" s="44">
        <f t="shared" si="60"/>
        <v>0</v>
      </c>
      <c r="F193" s="42">
        <f t="shared" si="60"/>
        <v>0</v>
      </c>
      <c r="G193" s="42">
        <f t="shared" si="60"/>
        <v>0</v>
      </c>
      <c r="H193" s="42">
        <f t="shared" si="60"/>
        <v>0</v>
      </c>
      <c r="I193" s="42">
        <f t="shared" si="60"/>
        <v>0</v>
      </c>
      <c r="J193" s="42">
        <f t="shared" si="60"/>
        <v>0</v>
      </c>
      <c r="K193" s="42">
        <f>K96</f>
        <v>0</v>
      </c>
      <c r="L193" s="42">
        <f>L96</f>
        <v>0</v>
      </c>
    </row>
    <row r="194" spans="1:12" ht="30" x14ac:dyDescent="0.25">
      <c r="A194" s="109"/>
      <c r="B194" s="110"/>
      <c r="C194" s="92"/>
      <c r="D194" s="45" t="s">
        <v>8</v>
      </c>
      <c r="E194" s="44">
        <f t="shared" si="60"/>
        <v>6457.6</v>
      </c>
      <c r="F194" s="42">
        <f t="shared" si="60"/>
        <v>1632.8</v>
      </c>
      <c r="G194" s="42">
        <f t="shared" si="60"/>
        <v>1632.8</v>
      </c>
      <c r="H194" s="42">
        <f t="shared" si="60"/>
        <v>1559.2</v>
      </c>
      <c r="I194" s="42">
        <f t="shared" si="60"/>
        <v>1632.8</v>
      </c>
      <c r="J194" s="42">
        <f t="shared" si="60"/>
        <v>0</v>
      </c>
      <c r="K194" s="42">
        <f>K97</f>
        <v>0</v>
      </c>
      <c r="L194" s="42">
        <f>L97</f>
        <v>0</v>
      </c>
    </row>
    <row r="195" spans="1:12" x14ac:dyDescent="0.25">
      <c r="A195" s="109"/>
      <c r="B195" s="110"/>
      <c r="C195" s="92"/>
      <c r="D195" s="45" t="s">
        <v>52</v>
      </c>
      <c r="E195" s="44">
        <f t="shared" si="60"/>
        <v>0</v>
      </c>
      <c r="F195" s="42">
        <f t="shared" si="60"/>
        <v>0</v>
      </c>
      <c r="G195" s="42">
        <f t="shared" si="60"/>
        <v>0</v>
      </c>
      <c r="H195" s="42">
        <f t="shared" si="60"/>
        <v>0</v>
      </c>
      <c r="I195" s="42">
        <f t="shared" si="60"/>
        <v>0</v>
      </c>
      <c r="J195" s="42">
        <f t="shared" si="60"/>
        <v>0</v>
      </c>
      <c r="K195" s="42">
        <f>K98</f>
        <v>0</v>
      </c>
      <c r="L195" s="42">
        <f>L98</f>
        <v>0</v>
      </c>
    </row>
    <row r="196" spans="1:12" ht="45" customHeight="1" x14ac:dyDescent="0.25">
      <c r="A196" s="109"/>
      <c r="B196" s="110"/>
      <c r="C196" s="92"/>
      <c r="D196" s="45" t="s">
        <v>72</v>
      </c>
      <c r="E196" s="44">
        <f t="shared" ref="E196:L196" si="61">$G$125</f>
        <v>0</v>
      </c>
      <c r="F196" s="42">
        <f t="shared" si="61"/>
        <v>0</v>
      </c>
      <c r="G196" s="42">
        <f t="shared" si="61"/>
        <v>0</v>
      </c>
      <c r="H196" s="42">
        <f t="shared" si="61"/>
        <v>0</v>
      </c>
      <c r="I196" s="42">
        <f t="shared" si="61"/>
        <v>0</v>
      </c>
      <c r="J196" s="42">
        <f t="shared" si="61"/>
        <v>0</v>
      </c>
      <c r="K196" s="42">
        <f t="shared" si="61"/>
        <v>0</v>
      </c>
      <c r="L196" s="42">
        <f t="shared" si="61"/>
        <v>0</v>
      </c>
    </row>
    <row r="197" spans="1:12" x14ac:dyDescent="0.25">
      <c r="A197" s="111"/>
      <c r="B197" s="112"/>
      <c r="C197" s="93"/>
      <c r="D197" s="45" t="s">
        <v>83</v>
      </c>
      <c r="E197" s="44">
        <f t="shared" ref="E197:L199" si="62">E100</f>
        <v>0</v>
      </c>
      <c r="F197" s="42">
        <f t="shared" si="62"/>
        <v>0</v>
      </c>
      <c r="G197" s="42">
        <f t="shared" si="62"/>
        <v>0</v>
      </c>
      <c r="H197" s="42">
        <f t="shared" si="62"/>
        <v>0</v>
      </c>
      <c r="I197" s="42">
        <f t="shared" si="62"/>
        <v>0</v>
      </c>
      <c r="J197" s="42">
        <f t="shared" si="62"/>
        <v>0</v>
      </c>
      <c r="K197" s="42">
        <f t="shared" si="62"/>
        <v>0</v>
      </c>
      <c r="L197" s="42">
        <f t="shared" si="62"/>
        <v>0</v>
      </c>
    </row>
    <row r="198" spans="1:12" ht="15" customHeight="1" x14ac:dyDescent="0.25">
      <c r="A198" s="114" t="s">
        <v>114</v>
      </c>
      <c r="B198" s="108"/>
      <c r="C198" s="85" t="s">
        <v>68</v>
      </c>
      <c r="D198" s="46" t="s">
        <v>37</v>
      </c>
      <c r="E198" s="44">
        <f t="shared" si="62"/>
        <v>36.299999999999997</v>
      </c>
      <c r="F198" s="44">
        <f t="shared" si="62"/>
        <v>6.4</v>
      </c>
      <c r="G198" s="44">
        <f t="shared" si="62"/>
        <v>5.2</v>
      </c>
      <c r="H198" s="44">
        <f t="shared" si="62"/>
        <v>24.7</v>
      </c>
      <c r="I198" s="44">
        <f t="shared" si="62"/>
        <v>0</v>
      </c>
      <c r="J198" s="44">
        <f t="shared" si="62"/>
        <v>0</v>
      </c>
      <c r="K198" s="44">
        <f t="shared" si="62"/>
        <v>0</v>
      </c>
      <c r="L198" s="44">
        <f t="shared" si="62"/>
        <v>0</v>
      </c>
    </row>
    <row r="199" spans="1:12" x14ac:dyDescent="0.25">
      <c r="A199" s="109"/>
      <c r="B199" s="110"/>
      <c r="C199" s="92"/>
      <c r="D199" s="45" t="s">
        <v>51</v>
      </c>
      <c r="E199" s="44">
        <f t="shared" si="62"/>
        <v>36.299999999999997</v>
      </c>
      <c r="F199" s="42">
        <f t="shared" si="62"/>
        <v>6.4</v>
      </c>
      <c r="G199" s="42">
        <f t="shared" si="62"/>
        <v>5.2</v>
      </c>
      <c r="H199" s="42">
        <f t="shared" si="62"/>
        <v>24.7</v>
      </c>
      <c r="I199" s="42">
        <f t="shared" si="62"/>
        <v>0</v>
      </c>
      <c r="J199" s="42">
        <f t="shared" si="62"/>
        <v>0</v>
      </c>
      <c r="K199" s="42">
        <f t="shared" si="62"/>
        <v>0</v>
      </c>
      <c r="L199" s="42">
        <f t="shared" si="62"/>
        <v>0</v>
      </c>
    </row>
    <row r="200" spans="1:12" ht="30" x14ac:dyDescent="0.25">
      <c r="A200" s="109"/>
      <c r="B200" s="110"/>
      <c r="C200" s="92"/>
      <c r="D200" s="45" t="s">
        <v>8</v>
      </c>
      <c r="E200" s="44">
        <f t="shared" ref="E200:J201" si="63">E103</f>
        <v>0</v>
      </c>
      <c r="F200" s="42">
        <f t="shared" si="63"/>
        <v>0</v>
      </c>
      <c r="G200" s="42">
        <f t="shared" si="63"/>
        <v>0</v>
      </c>
      <c r="H200" s="42">
        <f t="shared" si="63"/>
        <v>0</v>
      </c>
      <c r="I200" s="42">
        <f t="shared" si="63"/>
        <v>0</v>
      </c>
      <c r="J200" s="42">
        <f t="shared" si="63"/>
        <v>0</v>
      </c>
      <c r="K200" s="42">
        <f>73</f>
        <v>73</v>
      </c>
      <c r="L200" s="42">
        <f>L103</f>
        <v>0</v>
      </c>
    </row>
    <row r="201" spans="1:12" ht="15" customHeight="1" x14ac:dyDescent="0.25">
      <c r="A201" s="109"/>
      <c r="B201" s="110"/>
      <c r="C201" s="92"/>
      <c r="D201" s="45" t="s">
        <v>52</v>
      </c>
      <c r="E201" s="44">
        <f t="shared" si="63"/>
        <v>0</v>
      </c>
      <c r="F201" s="42">
        <f t="shared" si="63"/>
        <v>0</v>
      </c>
      <c r="G201" s="42">
        <f t="shared" si="63"/>
        <v>0</v>
      </c>
      <c r="H201" s="42">
        <f t="shared" si="63"/>
        <v>0</v>
      </c>
      <c r="I201" s="42">
        <f t="shared" si="63"/>
        <v>0</v>
      </c>
      <c r="J201" s="42">
        <f t="shared" si="63"/>
        <v>0</v>
      </c>
      <c r="K201" s="42">
        <f>74</f>
        <v>74</v>
      </c>
      <c r="L201" s="42">
        <f>L104</f>
        <v>0</v>
      </c>
    </row>
    <row r="202" spans="1:12" ht="45" customHeight="1" x14ac:dyDescent="0.25">
      <c r="A202" s="109"/>
      <c r="B202" s="110"/>
      <c r="C202" s="92"/>
      <c r="D202" s="45" t="s">
        <v>72</v>
      </c>
      <c r="E202" s="44">
        <f t="shared" ref="E202:L202" si="64">$G$125</f>
        <v>0</v>
      </c>
      <c r="F202" s="42">
        <f t="shared" si="64"/>
        <v>0</v>
      </c>
      <c r="G202" s="42">
        <f t="shared" si="64"/>
        <v>0</v>
      </c>
      <c r="H202" s="42">
        <f t="shared" si="64"/>
        <v>0</v>
      </c>
      <c r="I202" s="42">
        <f t="shared" si="64"/>
        <v>0</v>
      </c>
      <c r="J202" s="42">
        <f t="shared" si="64"/>
        <v>0</v>
      </c>
      <c r="K202" s="42">
        <f t="shared" si="64"/>
        <v>0</v>
      </c>
      <c r="L202" s="42">
        <f t="shared" si="64"/>
        <v>0</v>
      </c>
    </row>
    <row r="203" spans="1:12" x14ac:dyDescent="0.25">
      <c r="A203" s="111"/>
      <c r="B203" s="112"/>
      <c r="C203" s="93"/>
      <c r="D203" s="45" t="s">
        <v>83</v>
      </c>
      <c r="E203" s="44">
        <f t="shared" ref="E203:L203" si="65">E106</f>
        <v>0</v>
      </c>
      <c r="F203" s="42">
        <f t="shared" si="65"/>
        <v>0</v>
      </c>
      <c r="G203" s="42">
        <f t="shared" si="65"/>
        <v>0</v>
      </c>
      <c r="H203" s="42">
        <f t="shared" si="65"/>
        <v>0</v>
      </c>
      <c r="I203" s="42">
        <f t="shared" si="65"/>
        <v>0</v>
      </c>
      <c r="J203" s="42">
        <f t="shared" si="65"/>
        <v>0</v>
      </c>
      <c r="K203" s="42">
        <f t="shared" si="65"/>
        <v>0</v>
      </c>
      <c r="L203" s="42">
        <f t="shared" si="65"/>
        <v>0</v>
      </c>
    </row>
    <row r="204" spans="1:12" ht="15" customHeight="1" x14ac:dyDescent="0.25">
      <c r="A204" s="114" t="s">
        <v>115</v>
      </c>
      <c r="B204" s="108"/>
      <c r="C204" s="85" t="s">
        <v>68</v>
      </c>
      <c r="D204" s="47" t="s">
        <v>37</v>
      </c>
      <c r="E204" s="44">
        <f t="shared" ref="E204:L207" si="66">E82</f>
        <v>450</v>
      </c>
      <c r="F204" s="44">
        <f t="shared" si="66"/>
        <v>50</v>
      </c>
      <c r="G204" s="44">
        <f t="shared" si="66"/>
        <v>50</v>
      </c>
      <c r="H204" s="44">
        <f t="shared" si="66"/>
        <v>100</v>
      </c>
      <c r="I204" s="44">
        <f t="shared" si="66"/>
        <v>50</v>
      </c>
      <c r="J204" s="44">
        <f t="shared" si="66"/>
        <v>50</v>
      </c>
      <c r="K204" s="44">
        <f t="shared" si="66"/>
        <v>100</v>
      </c>
      <c r="L204" s="44">
        <f t="shared" si="66"/>
        <v>50</v>
      </c>
    </row>
    <row r="205" spans="1:12" x14ac:dyDescent="0.25">
      <c r="A205" s="109"/>
      <c r="B205" s="110"/>
      <c r="C205" s="92"/>
      <c r="D205" s="48" t="s">
        <v>51</v>
      </c>
      <c r="E205" s="44">
        <f t="shared" si="66"/>
        <v>0</v>
      </c>
      <c r="F205" s="42">
        <f t="shared" si="66"/>
        <v>0</v>
      </c>
      <c r="G205" s="42">
        <f t="shared" si="66"/>
        <v>0</v>
      </c>
      <c r="H205" s="42">
        <f t="shared" si="66"/>
        <v>0</v>
      </c>
      <c r="I205" s="42">
        <f t="shared" si="66"/>
        <v>0</v>
      </c>
      <c r="J205" s="42">
        <f t="shared" si="66"/>
        <v>0</v>
      </c>
      <c r="K205" s="42">
        <f t="shared" si="66"/>
        <v>0</v>
      </c>
      <c r="L205" s="42">
        <f t="shared" si="66"/>
        <v>0</v>
      </c>
    </row>
    <row r="206" spans="1:12" ht="30" x14ac:dyDescent="0.25">
      <c r="A206" s="109"/>
      <c r="B206" s="110"/>
      <c r="C206" s="92"/>
      <c r="D206" s="48" t="s">
        <v>8</v>
      </c>
      <c r="E206" s="44">
        <f t="shared" si="66"/>
        <v>0</v>
      </c>
      <c r="F206" s="42">
        <f t="shared" si="66"/>
        <v>0</v>
      </c>
      <c r="G206" s="42">
        <f t="shared" si="66"/>
        <v>0</v>
      </c>
      <c r="H206" s="42">
        <f t="shared" si="66"/>
        <v>0</v>
      </c>
      <c r="I206" s="42">
        <f t="shared" si="66"/>
        <v>0</v>
      </c>
      <c r="J206" s="42">
        <f t="shared" si="66"/>
        <v>0</v>
      </c>
      <c r="K206" s="42">
        <f t="shared" si="66"/>
        <v>0</v>
      </c>
      <c r="L206" s="42">
        <f t="shared" si="66"/>
        <v>0</v>
      </c>
    </row>
    <row r="207" spans="1:12" x14ac:dyDescent="0.25">
      <c r="A207" s="109"/>
      <c r="B207" s="110"/>
      <c r="C207" s="92"/>
      <c r="D207" s="48" t="s">
        <v>52</v>
      </c>
      <c r="E207" s="44">
        <f t="shared" si="66"/>
        <v>450</v>
      </c>
      <c r="F207" s="42">
        <f t="shared" si="66"/>
        <v>50</v>
      </c>
      <c r="G207" s="42">
        <f t="shared" si="66"/>
        <v>50</v>
      </c>
      <c r="H207" s="42">
        <f t="shared" si="66"/>
        <v>100</v>
      </c>
      <c r="I207" s="42">
        <f t="shared" si="66"/>
        <v>50</v>
      </c>
      <c r="J207" s="42">
        <f t="shared" si="66"/>
        <v>50</v>
      </c>
      <c r="K207" s="42">
        <f t="shared" si="66"/>
        <v>100</v>
      </c>
      <c r="L207" s="42">
        <f t="shared" si="66"/>
        <v>50</v>
      </c>
    </row>
    <row r="208" spans="1:12" ht="45" customHeight="1" x14ac:dyDescent="0.25">
      <c r="A208" s="109"/>
      <c r="B208" s="110"/>
      <c r="C208" s="92"/>
      <c r="D208" s="48" t="s">
        <v>72</v>
      </c>
      <c r="E208" s="44">
        <f>E86</f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</row>
    <row r="209" spans="1:12" x14ac:dyDescent="0.25">
      <c r="A209" s="111"/>
      <c r="B209" s="112"/>
      <c r="C209" s="93"/>
      <c r="D209" s="48" t="s">
        <v>83</v>
      </c>
      <c r="E209" s="44">
        <f>E87</f>
        <v>0</v>
      </c>
      <c r="F209" s="42">
        <f t="shared" ref="F209:L209" si="67">F87</f>
        <v>0</v>
      </c>
      <c r="G209" s="42">
        <f t="shared" si="67"/>
        <v>0</v>
      </c>
      <c r="H209" s="42">
        <f t="shared" si="67"/>
        <v>0</v>
      </c>
      <c r="I209" s="42">
        <f t="shared" si="67"/>
        <v>0</v>
      </c>
      <c r="J209" s="42">
        <f t="shared" si="67"/>
        <v>0</v>
      </c>
      <c r="K209" s="42">
        <f t="shared" si="67"/>
        <v>0</v>
      </c>
      <c r="L209" s="42">
        <f t="shared" si="67"/>
        <v>0</v>
      </c>
    </row>
    <row r="210" spans="1:12" ht="15" customHeight="1" x14ac:dyDescent="0.25">
      <c r="A210" s="114" t="s">
        <v>116</v>
      </c>
      <c r="B210" s="108"/>
      <c r="C210" s="85" t="s">
        <v>69</v>
      </c>
      <c r="D210" s="47" t="s">
        <v>37</v>
      </c>
      <c r="E210" s="44">
        <f t="shared" ref="E210:I212" si="68">E127</f>
        <v>24402.5</v>
      </c>
      <c r="F210" s="44">
        <f t="shared" si="68"/>
        <v>6092.5</v>
      </c>
      <c r="G210" s="44">
        <f t="shared" si="68"/>
        <v>8092.5</v>
      </c>
      <c r="H210" s="44">
        <f t="shared" si="68"/>
        <v>10217.5</v>
      </c>
      <c r="I210" s="44">
        <f t="shared" si="68"/>
        <v>0</v>
      </c>
      <c r="J210" s="44">
        <v>0</v>
      </c>
      <c r="K210" s="44">
        <v>0</v>
      </c>
      <c r="L210" s="44">
        <v>0</v>
      </c>
    </row>
    <row r="211" spans="1:12" x14ac:dyDescent="0.25">
      <c r="A211" s="109"/>
      <c r="B211" s="110"/>
      <c r="C211" s="92"/>
      <c r="D211" s="48" t="s">
        <v>51</v>
      </c>
      <c r="E211" s="44">
        <f t="shared" si="68"/>
        <v>0</v>
      </c>
      <c r="F211" s="42">
        <f t="shared" si="68"/>
        <v>0</v>
      </c>
      <c r="G211" s="42">
        <f t="shared" si="68"/>
        <v>0</v>
      </c>
      <c r="H211" s="42">
        <f t="shared" si="68"/>
        <v>0</v>
      </c>
      <c r="I211" s="42">
        <f t="shared" si="68"/>
        <v>0</v>
      </c>
      <c r="J211" s="42">
        <v>0</v>
      </c>
      <c r="K211" s="42">
        <v>0</v>
      </c>
      <c r="L211" s="42">
        <v>0</v>
      </c>
    </row>
    <row r="212" spans="1:12" ht="30" x14ac:dyDescent="0.25">
      <c r="A212" s="109"/>
      <c r="B212" s="110"/>
      <c r="C212" s="92"/>
      <c r="D212" s="48" t="s">
        <v>8</v>
      </c>
      <c r="E212" s="42">
        <f t="shared" si="68"/>
        <v>100</v>
      </c>
      <c r="F212" s="42">
        <f t="shared" si="68"/>
        <v>0</v>
      </c>
      <c r="G212" s="42">
        <f t="shared" si="68"/>
        <v>0</v>
      </c>
      <c r="H212" s="42">
        <f t="shared" si="68"/>
        <v>100</v>
      </c>
      <c r="I212" s="42">
        <f t="shared" si="68"/>
        <v>0</v>
      </c>
      <c r="J212" s="42">
        <v>0</v>
      </c>
      <c r="K212" s="42">
        <v>0</v>
      </c>
      <c r="L212" s="42">
        <v>0</v>
      </c>
    </row>
    <row r="213" spans="1:12" x14ac:dyDescent="0.25">
      <c r="A213" s="109"/>
      <c r="B213" s="110"/>
      <c r="C213" s="92"/>
      <c r="D213" s="48" t="s">
        <v>52</v>
      </c>
      <c r="E213" s="42">
        <f>E130</f>
        <v>6535.7</v>
      </c>
      <c r="F213" s="42">
        <f>F136</f>
        <v>0</v>
      </c>
      <c r="G213" s="42">
        <f>G130</f>
        <v>6510.7</v>
      </c>
      <c r="H213" s="42">
        <f>H130</f>
        <v>25</v>
      </c>
      <c r="I213" s="42">
        <f>I130</f>
        <v>0</v>
      </c>
      <c r="J213" s="42">
        <v>0</v>
      </c>
      <c r="K213" s="42">
        <v>0</v>
      </c>
      <c r="L213" s="42">
        <v>0</v>
      </c>
    </row>
    <row r="214" spans="1:12" ht="45" customHeight="1" x14ac:dyDescent="0.25">
      <c r="A214" s="109"/>
      <c r="B214" s="110"/>
      <c r="C214" s="92"/>
      <c r="D214" s="48" t="s">
        <v>72</v>
      </c>
      <c r="E214" s="42">
        <f>E131</f>
        <v>0</v>
      </c>
      <c r="F214" s="42">
        <f>F131</f>
        <v>0</v>
      </c>
      <c r="G214" s="42">
        <f>G131</f>
        <v>0</v>
      </c>
      <c r="H214" s="42">
        <f>H137</f>
        <v>0</v>
      </c>
      <c r="I214" s="42">
        <f>I131</f>
        <v>0</v>
      </c>
      <c r="J214" s="42">
        <v>0</v>
      </c>
      <c r="K214" s="42">
        <v>0</v>
      </c>
      <c r="L214" s="42">
        <v>0</v>
      </c>
    </row>
    <row r="215" spans="1:12" x14ac:dyDescent="0.25">
      <c r="A215" s="111"/>
      <c r="B215" s="112"/>
      <c r="C215" s="93"/>
      <c r="D215" s="48" t="s">
        <v>83</v>
      </c>
      <c r="E215" s="44">
        <f>E132</f>
        <v>17766.8</v>
      </c>
      <c r="F215" s="42">
        <f>F132</f>
        <v>6092.5</v>
      </c>
      <c r="G215" s="42">
        <f>G132</f>
        <v>1581.8</v>
      </c>
      <c r="H215" s="42">
        <f>H132</f>
        <v>10092.5</v>
      </c>
      <c r="I215" s="42">
        <f>I132</f>
        <v>0</v>
      </c>
      <c r="J215" s="42">
        <v>0</v>
      </c>
      <c r="K215" s="42">
        <v>0</v>
      </c>
      <c r="L215" s="42">
        <v>0</v>
      </c>
    </row>
    <row r="216" spans="1:12" ht="15" customHeight="1" x14ac:dyDescent="0.25">
      <c r="A216" s="114" t="s">
        <v>75</v>
      </c>
      <c r="B216" s="108"/>
      <c r="C216" s="85"/>
      <c r="D216" s="45" t="s">
        <v>37</v>
      </c>
      <c r="E216" s="42">
        <v>500</v>
      </c>
      <c r="F216" s="42">
        <f t="shared" ref="F216" si="69">$H$14</f>
        <v>0</v>
      </c>
      <c r="G216" s="42">
        <v>500</v>
      </c>
      <c r="H216" s="42">
        <f>H219</f>
        <v>0</v>
      </c>
      <c r="I216" s="42">
        <f t="shared" ref="I216:L216" si="70">$H$14</f>
        <v>0</v>
      </c>
      <c r="J216" s="42">
        <f t="shared" si="70"/>
        <v>0</v>
      </c>
      <c r="K216" s="42">
        <f t="shared" si="70"/>
        <v>0</v>
      </c>
      <c r="L216" s="42">
        <f t="shared" si="70"/>
        <v>0</v>
      </c>
    </row>
    <row r="217" spans="1:12" ht="15" customHeight="1" x14ac:dyDescent="0.25">
      <c r="A217" s="109"/>
      <c r="B217" s="110"/>
      <c r="C217" s="92"/>
      <c r="D217" s="45" t="s">
        <v>51</v>
      </c>
      <c r="E217" s="42">
        <f t="shared" ref="E217:L218" si="71">$H$14</f>
        <v>0</v>
      </c>
      <c r="F217" s="42">
        <f t="shared" si="71"/>
        <v>0</v>
      </c>
      <c r="G217" s="42">
        <f t="shared" si="71"/>
        <v>0</v>
      </c>
      <c r="H217" s="42">
        <f t="shared" si="71"/>
        <v>0</v>
      </c>
      <c r="I217" s="42">
        <f t="shared" si="71"/>
        <v>0</v>
      </c>
      <c r="J217" s="42">
        <f t="shared" si="71"/>
        <v>0</v>
      </c>
      <c r="K217" s="42">
        <f t="shared" si="71"/>
        <v>0</v>
      </c>
      <c r="L217" s="42">
        <f t="shared" si="71"/>
        <v>0</v>
      </c>
    </row>
    <row r="218" spans="1:12" ht="30" customHeight="1" x14ac:dyDescent="0.25">
      <c r="A218" s="109"/>
      <c r="B218" s="110"/>
      <c r="C218" s="92"/>
      <c r="D218" s="45" t="s">
        <v>71</v>
      </c>
      <c r="E218" s="42">
        <f t="shared" si="71"/>
        <v>0</v>
      </c>
      <c r="F218" s="42">
        <f t="shared" si="71"/>
        <v>0</v>
      </c>
      <c r="G218" s="42">
        <f t="shared" si="71"/>
        <v>0</v>
      </c>
      <c r="H218" s="42">
        <f t="shared" si="71"/>
        <v>0</v>
      </c>
      <c r="I218" s="42">
        <f t="shared" si="71"/>
        <v>0</v>
      </c>
      <c r="J218" s="42">
        <f t="shared" si="71"/>
        <v>0</v>
      </c>
      <c r="K218" s="42">
        <f t="shared" si="71"/>
        <v>0</v>
      </c>
      <c r="L218" s="42">
        <f t="shared" si="71"/>
        <v>0</v>
      </c>
    </row>
    <row r="219" spans="1:12" ht="15" customHeight="1" x14ac:dyDescent="0.25">
      <c r="A219" s="109"/>
      <c r="B219" s="110"/>
      <c r="C219" s="92"/>
      <c r="D219" s="45" t="s">
        <v>52</v>
      </c>
      <c r="E219" s="42">
        <v>500</v>
      </c>
      <c r="F219" s="42">
        <f t="shared" ref="F219" si="72">$J$218</f>
        <v>0</v>
      </c>
      <c r="G219" s="42">
        <v>500</v>
      </c>
      <c r="H219" s="42"/>
      <c r="I219" s="42">
        <f t="shared" ref="I219:L219" si="73">$J$218</f>
        <v>0</v>
      </c>
      <c r="J219" s="42">
        <f t="shared" si="73"/>
        <v>0</v>
      </c>
      <c r="K219" s="42">
        <f t="shared" si="73"/>
        <v>0</v>
      </c>
      <c r="L219" s="42">
        <f t="shared" si="73"/>
        <v>0</v>
      </c>
    </row>
    <row r="220" spans="1:12" ht="45" customHeight="1" x14ac:dyDescent="0.25">
      <c r="A220" s="109"/>
      <c r="B220" s="110"/>
      <c r="C220" s="92"/>
      <c r="D220" s="45" t="s">
        <v>72</v>
      </c>
      <c r="E220" s="42">
        <f t="shared" ref="E220:L221" si="74">$H$14</f>
        <v>0</v>
      </c>
      <c r="F220" s="42">
        <f t="shared" si="74"/>
        <v>0</v>
      </c>
      <c r="G220" s="42">
        <f t="shared" si="74"/>
        <v>0</v>
      </c>
      <c r="H220" s="42">
        <f t="shared" si="74"/>
        <v>0</v>
      </c>
      <c r="I220" s="42">
        <f t="shared" si="74"/>
        <v>0</v>
      </c>
      <c r="J220" s="42">
        <f t="shared" si="74"/>
        <v>0</v>
      </c>
      <c r="K220" s="42">
        <f t="shared" si="74"/>
        <v>0</v>
      </c>
      <c r="L220" s="42">
        <f t="shared" si="74"/>
        <v>0</v>
      </c>
    </row>
    <row r="221" spans="1:12" ht="15" customHeight="1" x14ac:dyDescent="0.25">
      <c r="A221" s="111"/>
      <c r="B221" s="112"/>
      <c r="C221" s="93"/>
      <c r="D221" s="45" t="s">
        <v>83</v>
      </c>
      <c r="E221" s="44">
        <f t="shared" si="74"/>
        <v>0</v>
      </c>
      <c r="F221" s="42">
        <f t="shared" si="74"/>
        <v>0</v>
      </c>
      <c r="G221" s="42">
        <f t="shared" si="74"/>
        <v>0</v>
      </c>
      <c r="H221" s="42">
        <f t="shared" si="74"/>
        <v>0</v>
      </c>
      <c r="I221" s="42">
        <f t="shared" si="74"/>
        <v>0</v>
      </c>
      <c r="J221" s="42">
        <f t="shared" si="74"/>
        <v>0</v>
      </c>
      <c r="K221" s="42">
        <f t="shared" si="74"/>
        <v>0</v>
      </c>
      <c r="L221" s="42">
        <f t="shared" si="74"/>
        <v>0</v>
      </c>
    </row>
  </sheetData>
  <mergeCells count="106">
    <mergeCell ref="A148:A153"/>
    <mergeCell ref="B148:B153"/>
    <mergeCell ref="C148:C153"/>
    <mergeCell ref="C186:C191"/>
    <mergeCell ref="A154:B159"/>
    <mergeCell ref="C154:C159"/>
    <mergeCell ref="C160:C165"/>
    <mergeCell ref="C166:C171"/>
    <mergeCell ref="A160:B165"/>
    <mergeCell ref="A166:B171"/>
    <mergeCell ref="B16:B21"/>
    <mergeCell ref="C16:C21"/>
    <mergeCell ref="A113:L113"/>
    <mergeCell ref="A16:A21"/>
    <mergeCell ref="A114:A119"/>
    <mergeCell ref="B114:B119"/>
    <mergeCell ref="C114:C119"/>
    <mergeCell ref="A58:A63"/>
    <mergeCell ref="C40:C45"/>
    <mergeCell ref="C46:C51"/>
    <mergeCell ref="C52:C57"/>
    <mergeCell ref="C58:C63"/>
    <mergeCell ref="B58:B63"/>
    <mergeCell ref="B52:B57"/>
    <mergeCell ref="B46:B51"/>
    <mergeCell ref="B40:B45"/>
    <mergeCell ref="A40:A45"/>
    <mergeCell ref="A46:A51"/>
    <mergeCell ref="C107:C112"/>
    <mergeCell ref="A107:B112"/>
    <mergeCell ref="A52:A57"/>
    <mergeCell ref="C64:C69"/>
    <mergeCell ref="A1:L1"/>
    <mergeCell ref="A2:L2"/>
    <mergeCell ref="A10:A15"/>
    <mergeCell ref="B10:B15"/>
    <mergeCell ref="C10:C15"/>
    <mergeCell ref="E3:L3"/>
    <mergeCell ref="F4:L4"/>
    <mergeCell ref="E4:E5"/>
    <mergeCell ref="D3:D5"/>
    <mergeCell ref="C3:C5"/>
    <mergeCell ref="B3:B5"/>
    <mergeCell ref="A3:A5"/>
    <mergeCell ref="A7:L7"/>
    <mergeCell ref="A8:L8"/>
    <mergeCell ref="A9:L9"/>
    <mergeCell ref="A22:A27"/>
    <mergeCell ref="B22:B27"/>
    <mergeCell ref="C22:C27"/>
    <mergeCell ref="B82:B87"/>
    <mergeCell ref="A82:A87"/>
    <mergeCell ref="C82:C87"/>
    <mergeCell ref="A94:L94"/>
    <mergeCell ref="A95:A100"/>
    <mergeCell ref="B95:B100"/>
    <mergeCell ref="C95:C100"/>
    <mergeCell ref="A64:A69"/>
    <mergeCell ref="A70:A75"/>
    <mergeCell ref="A76:A81"/>
    <mergeCell ref="C70:C75"/>
    <mergeCell ref="C76:C81"/>
    <mergeCell ref="B76:B81"/>
    <mergeCell ref="B70:B75"/>
    <mergeCell ref="C88:C93"/>
    <mergeCell ref="A88:B93"/>
    <mergeCell ref="B64:B69"/>
    <mergeCell ref="C28:C33"/>
    <mergeCell ref="C216:C221"/>
    <mergeCell ref="A127:A132"/>
    <mergeCell ref="B127:B132"/>
    <mergeCell ref="C127:C132"/>
    <mergeCell ref="C210:C215"/>
    <mergeCell ref="C192:C197"/>
    <mergeCell ref="C198:C203"/>
    <mergeCell ref="C204:C209"/>
    <mergeCell ref="A172:C172"/>
    <mergeCell ref="A173:B178"/>
    <mergeCell ref="A179:B184"/>
    <mergeCell ref="A185:B185"/>
    <mergeCell ref="A186:B191"/>
    <mergeCell ref="A192:B197"/>
    <mergeCell ref="A198:B203"/>
    <mergeCell ref="A204:B209"/>
    <mergeCell ref="A210:B215"/>
    <mergeCell ref="A216:B221"/>
    <mergeCell ref="C179:C184"/>
    <mergeCell ref="A145:L145"/>
    <mergeCell ref="A146:L146"/>
    <mergeCell ref="C173:C178"/>
    <mergeCell ref="A147:L147"/>
    <mergeCell ref="B28:B33"/>
    <mergeCell ref="A28:A33"/>
    <mergeCell ref="B34:B39"/>
    <mergeCell ref="C34:C39"/>
    <mergeCell ref="A34:A39"/>
    <mergeCell ref="C133:C138"/>
    <mergeCell ref="A133:B138"/>
    <mergeCell ref="C139:C144"/>
    <mergeCell ref="A139:B144"/>
    <mergeCell ref="A126:L126"/>
    <mergeCell ref="C120:C125"/>
    <mergeCell ref="A120:B125"/>
    <mergeCell ref="A101:A106"/>
    <mergeCell ref="B101:B106"/>
    <mergeCell ref="C101:C106"/>
  </mergeCells>
  <phoneticPr fontId="0" type="noConversion"/>
  <pageMargins left="0" right="0" top="0" bottom="0" header="0" footer="0"/>
  <pageSetup paperSize="9" scale="59" orientation="landscape" r:id="rId1"/>
  <rowBreaks count="4" manualBreakCount="4">
    <brk id="33" max="11" man="1"/>
    <brk id="81" max="11" man="1"/>
    <brk id="125" max="11" man="1"/>
    <brk id="1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6</vt:lpstr>
      <vt:lpstr>МП </vt:lpstr>
      <vt:lpstr>'МП '!Заголовки_для_печати</vt:lpstr>
      <vt:lpstr>'МП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2016-05-16T06:28:16Z</dcterms:modified>
</cp:coreProperties>
</file>