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2030"/>
  </bookViews>
  <sheets>
    <sheet name="Таблица 2" sheetId="1" r:id="rId1"/>
    <sheet name="таблица 3" sheetId="2" r:id="rId2"/>
    <sheet name="Таблица 4" sheetId="6" r:id="rId3"/>
    <sheet name="Таблица 5" sheetId="7" r:id="rId4"/>
    <sheet name="Таблица 6" sheetId="5" r:id="rId5"/>
    <sheet name="таблица 7" sheetId="3" r:id="rId6"/>
    <sheet name="таблица 8" sheetId="8" r:id="rId7"/>
  </sheets>
  <definedNames>
    <definedName name="_xlnm._FilterDatabase" localSheetId="0" hidden="1">'Таблица 2'!$A$4:$J$140</definedName>
    <definedName name="_xlnm.Print_Titles" localSheetId="0">'Таблица 2'!$4:$8</definedName>
    <definedName name="_xlnm.Print_Area" localSheetId="0">'Таблица 2'!$A$1:$J$140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2" i="1" l="1"/>
  <c r="I52" i="1" s="1"/>
  <c r="H52" i="1" s="1"/>
  <c r="G52" i="1" s="1"/>
  <c r="F52" i="1" s="1"/>
  <c r="E52" i="1" s="1"/>
  <c r="J51" i="1"/>
  <c r="I51" i="1"/>
  <c r="J50" i="1"/>
  <c r="I50" i="1"/>
  <c r="J49" i="1"/>
  <c r="I49" i="1"/>
  <c r="J48" i="1"/>
  <c r="I48" i="1"/>
  <c r="J47" i="1"/>
  <c r="I47" i="1"/>
  <c r="H51" i="1"/>
  <c r="H50" i="1"/>
  <c r="H49" i="1"/>
  <c r="H48" i="1"/>
  <c r="H47" i="1"/>
  <c r="G51" i="1"/>
  <c r="G50" i="1"/>
  <c r="G49" i="1"/>
  <c r="G48" i="1"/>
  <c r="G47" i="1"/>
  <c r="F51" i="1"/>
  <c r="F50" i="1"/>
  <c r="F49" i="1"/>
  <c r="F48" i="1"/>
  <c r="F47" i="1"/>
  <c r="E51" i="1"/>
  <c r="E50" i="1"/>
  <c r="E49" i="1"/>
  <c r="E48" i="1"/>
  <c r="E47" i="1"/>
  <c r="J46" i="1"/>
  <c r="I46" i="1" s="1"/>
  <c r="H46" i="1" s="1"/>
  <c r="G46" i="1" s="1"/>
  <c r="F46" i="1" s="1"/>
  <c r="E46" i="1" s="1"/>
  <c r="F39" i="1"/>
  <c r="G39" i="1"/>
  <c r="H39" i="1"/>
  <c r="I39" i="1"/>
  <c r="E40" i="1"/>
  <c r="E41" i="1"/>
  <c r="J42" i="1"/>
  <c r="J39" i="1" s="1"/>
  <c r="E43" i="1"/>
  <c r="E44" i="1"/>
  <c r="E45" i="1"/>
  <c r="E42" i="1" l="1"/>
  <c r="E39" i="1"/>
  <c r="E76" i="1"/>
  <c r="E77" i="1"/>
  <c r="E78" i="1"/>
  <c r="E79" i="1"/>
  <c r="E80" i="1"/>
  <c r="E81" i="1"/>
  <c r="J104" i="1" l="1"/>
  <c r="I104" i="1" s="1"/>
  <c r="H104" i="1" s="1"/>
  <c r="G104" i="1" s="1"/>
  <c r="F104" i="1" s="1"/>
  <c r="E104" i="1" s="1"/>
  <c r="G133" i="1"/>
  <c r="H133" i="1"/>
  <c r="I133" i="1"/>
  <c r="J133" i="1"/>
  <c r="G140" i="1" l="1"/>
  <c r="H140" i="1"/>
  <c r="I140" i="1"/>
  <c r="J140" i="1"/>
  <c r="F140" i="1"/>
  <c r="G139" i="1"/>
  <c r="H139" i="1"/>
  <c r="I139" i="1"/>
  <c r="J139" i="1"/>
  <c r="F139" i="1"/>
  <c r="G138" i="1"/>
  <c r="H138" i="1"/>
  <c r="I138" i="1"/>
  <c r="J138" i="1"/>
  <c r="F138" i="1"/>
  <c r="E138" i="1" s="1"/>
  <c r="G137" i="1"/>
  <c r="H137" i="1"/>
  <c r="I137" i="1"/>
  <c r="F137" i="1"/>
  <c r="G136" i="1"/>
  <c r="H136" i="1"/>
  <c r="I136" i="1"/>
  <c r="J136" i="1"/>
  <c r="F136" i="1"/>
  <c r="J135" i="1"/>
  <c r="G135" i="1"/>
  <c r="H135" i="1"/>
  <c r="H134" i="1" s="1"/>
  <c r="I135" i="1"/>
  <c r="F135" i="1"/>
  <c r="F134" i="1" s="1"/>
  <c r="F133" i="1"/>
  <c r="E133" i="1" s="1"/>
  <c r="G132" i="1"/>
  <c r="H132" i="1"/>
  <c r="I132" i="1"/>
  <c r="J132" i="1"/>
  <c r="F132" i="1"/>
  <c r="G131" i="1"/>
  <c r="H131" i="1"/>
  <c r="I131" i="1"/>
  <c r="J131" i="1"/>
  <c r="F131" i="1"/>
  <c r="G130" i="1"/>
  <c r="H130" i="1"/>
  <c r="I130" i="1"/>
  <c r="F130" i="1"/>
  <c r="G129" i="1"/>
  <c r="H129" i="1"/>
  <c r="I129" i="1"/>
  <c r="J129" i="1"/>
  <c r="F129" i="1"/>
  <c r="G128" i="1"/>
  <c r="H128" i="1"/>
  <c r="I128" i="1"/>
  <c r="J128" i="1"/>
  <c r="F128" i="1"/>
  <c r="E135" i="1"/>
  <c r="E127" i="1"/>
  <c r="F88" i="1"/>
  <c r="G88" i="1"/>
  <c r="H88" i="1"/>
  <c r="I88" i="1"/>
  <c r="J88" i="1"/>
  <c r="F87" i="1"/>
  <c r="G87" i="1"/>
  <c r="H87" i="1"/>
  <c r="I87" i="1"/>
  <c r="J87" i="1"/>
  <c r="F86" i="1"/>
  <c r="G86" i="1"/>
  <c r="H86" i="1"/>
  <c r="I86" i="1"/>
  <c r="J86" i="1"/>
  <c r="F85" i="1"/>
  <c r="G85" i="1"/>
  <c r="H85" i="1"/>
  <c r="I85" i="1"/>
  <c r="F84" i="1"/>
  <c r="G84" i="1"/>
  <c r="H84" i="1"/>
  <c r="I84" i="1"/>
  <c r="J84" i="1"/>
  <c r="F83" i="1"/>
  <c r="G83" i="1"/>
  <c r="H83" i="1"/>
  <c r="I83" i="1"/>
  <c r="J83" i="1"/>
  <c r="E131" i="1" l="1"/>
  <c r="E128" i="1"/>
  <c r="I134" i="1"/>
  <c r="G134" i="1"/>
  <c r="E136" i="1"/>
  <c r="E139" i="1"/>
  <c r="E129" i="1"/>
  <c r="E140" i="1"/>
  <c r="E132" i="1"/>
  <c r="E69" i="1"/>
  <c r="E70" i="1"/>
  <c r="E72" i="1"/>
  <c r="E73" i="1"/>
  <c r="E74" i="1"/>
  <c r="G68" i="1"/>
  <c r="H68" i="1"/>
  <c r="I68" i="1"/>
  <c r="F68" i="1"/>
  <c r="F58" i="1" l="1"/>
  <c r="F94" i="1" s="1"/>
  <c r="G58" i="1"/>
  <c r="G94" i="1" s="1"/>
  <c r="G109" i="1" s="1"/>
  <c r="H58" i="1"/>
  <c r="H94" i="1" s="1"/>
  <c r="H109" i="1" s="1"/>
  <c r="I58" i="1"/>
  <c r="I94" i="1" s="1"/>
  <c r="I109" i="1" s="1"/>
  <c r="J58" i="1"/>
  <c r="J94" i="1" s="1"/>
  <c r="J109" i="1" s="1"/>
  <c r="F57" i="1"/>
  <c r="F93" i="1" s="1"/>
  <c r="F108" i="1" s="1"/>
  <c r="G57" i="1"/>
  <c r="G93" i="1" s="1"/>
  <c r="G108" i="1" s="1"/>
  <c r="H57" i="1"/>
  <c r="H93" i="1" s="1"/>
  <c r="H108" i="1" s="1"/>
  <c r="I57" i="1"/>
  <c r="I93" i="1" s="1"/>
  <c r="I108" i="1" s="1"/>
  <c r="J57" i="1"/>
  <c r="J93" i="1" s="1"/>
  <c r="F56" i="1"/>
  <c r="G56" i="1"/>
  <c r="H56" i="1"/>
  <c r="I56" i="1"/>
  <c r="J56" i="1"/>
  <c r="F55" i="1"/>
  <c r="G55" i="1"/>
  <c r="H55" i="1"/>
  <c r="I55" i="1"/>
  <c r="J55" i="1"/>
  <c r="F54" i="1"/>
  <c r="G54" i="1"/>
  <c r="H54" i="1"/>
  <c r="I54" i="1"/>
  <c r="J54" i="1"/>
  <c r="E54" i="1"/>
  <c r="E55" i="1"/>
  <c r="E56" i="1"/>
  <c r="E57" i="1"/>
  <c r="E58" i="1"/>
  <c r="F37" i="1"/>
  <c r="G37" i="1"/>
  <c r="H37" i="1"/>
  <c r="I37" i="1"/>
  <c r="J37" i="1"/>
  <c r="F34" i="1"/>
  <c r="F92" i="1" s="1"/>
  <c r="F107" i="1" s="1"/>
  <c r="G34" i="1"/>
  <c r="G92" i="1" s="1"/>
  <c r="G107" i="1" s="1"/>
  <c r="H34" i="1"/>
  <c r="H92" i="1" s="1"/>
  <c r="H107" i="1" s="1"/>
  <c r="I34" i="1"/>
  <c r="I92" i="1" s="1"/>
  <c r="I107" i="1" s="1"/>
  <c r="F33" i="1"/>
  <c r="G33" i="1"/>
  <c r="H33" i="1"/>
  <c r="I33" i="1"/>
  <c r="J33" i="1"/>
  <c r="F32" i="1"/>
  <c r="G32" i="1"/>
  <c r="H32" i="1"/>
  <c r="I32" i="1"/>
  <c r="J32" i="1"/>
  <c r="E26" i="1"/>
  <c r="I24" i="1"/>
  <c r="E30" i="1"/>
  <c r="E29" i="1"/>
  <c r="E28" i="1"/>
  <c r="J27" i="1"/>
  <c r="J24" i="1" s="1"/>
  <c r="G90" i="1" l="1"/>
  <c r="G105" i="1" s="1"/>
  <c r="J91" i="1"/>
  <c r="J106" i="1" s="1"/>
  <c r="H91" i="1"/>
  <c r="H106" i="1" s="1"/>
  <c r="F91" i="1"/>
  <c r="J90" i="1"/>
  <c r="J105" i="1" s="1"/>
  <c r="H90" i="1"/>
  <c r="H105" i="1" s="1"/>
  <c r="I91" i="1"/>
  <c r="I106" i="1" s="1"/>
  <c r="G91" i="1"/>
  <c r="G106" i="1" s="1"/>
  <c r="F31" i="1"/>
  <c r="F90" i="1"/>
  <c r="E93" i="1"/>
  <c r="J108" i="1"/>
  <c r="E108" i="1" s="1"/>
  <c r="J95" i="1"/>
  <c r="J110" i="1" s="1"/>
  <c r="H95" i="1"/>
  <c r="H110" i="1" s="1"/>
  <c r="F95" i="1"/>
  <c r="F110" i="1" s="1"/>
  <c r="I31" i="1"/>
  <c r="I90" i="1"/>
  <c r="I105" i="1" s="1"/>
  <c r="F106" i="1"/>
  <c r="F109" i="1"/>
  <c r="E109" i="1" s="1"/>
  <c r="E94" i="1"/>
  <c r="I95" i="1"/>
  <c r="I110" i="1" s="1"/>
  <c r="G95" i="1"/>
  <c r="G110" i="1" s="1"/>
  <c r="H31" i="1"/>
  <c r="G31" i="1"/>
  <c r="J85" i="1"/>
  <c r="J137" i="1"/>
  <c r="E71" i="1"/>
  <c r="J68" i="1"/>
  <c r="E68" i="1" s="1"/>
  <c r="E27" i="1"/>
  <c r="G24" i="1"/>
  <c r="H24" i="1"/>
  <c r="E106" i="1" l="1"/>
  <c r="E91" i="1"/>
  <c r="E110" i="1"/>
  <c r="E95" i="1"/>
  <c r="E137" i="1"/>
  <c r="J134" i="1"/>
  <c r="E134" i="1" s="1"/>
  <c r="F105" i="1"/>
  <c r="E105" i="1" s="1"/>
  <c r="E90" i="1"/>
  <c r="F24" i="1"/>
  <c r="E24" i="1" s="1"/>
  <c r="E25" i="1"/>
  <c r="G17" i="1" l="1"/>
  <c r="H17" i="1"/>
  <c r="I17" i="1"/>
  <c r="J17" i="1"/>
  <c r="F17" i="1"/>
  <c r="E23" i="1"/>
  <c r="G10" i="1"/>
  <c r="H10" i="1"/>
  <c r="I10" i="1"/>
  <c r="F10" i="1"/>
  <c r="E16" i="1"/>
  <c r="J13" i="1"/>
  <c r="J34" i="1" l="1"/>
  <c r="J92" i="1" s="1"/>
  <c r="J130" i="1"/>
  <c r="E130" i="1" s="1"/>
  <c r="J31" i="1"/>
  <c r="E31" i="1" s="1"/>
  <c r="J10" i="1"/>
  <c r="E10" i="1" s="1"/>
  <c r="E13" i="1"/>
  <c r="E34" i="1" s="1"/>
  <c r="E37" i="1"/>
  <c r="E17" i="1"/>
  <c r="E92" i="1" l="1"/>
  <c r="J107" i="1"/>
  <c r="E107" i="1" s="1"/>
  <c r="F82" i="1" l="1"/>
  <c r="H89" i="1"/>
  <c r="I89" i="1"/>
  <c r="G89" i="1"/>
  <c r="I82" i="1"/>
  <c r="G82" i="1"/>
  <c r="F89" i="1"/>
  <c r="J89" i="1"/>
  <c r="J82" i="1"/>
  <c r="H82" i="1"/>
  <c r="H75" i="1"/>
  <c r="H61" i="1"/>
  <c r="E89" i="1" l="1"/>
  <c r="J75" i="1"/>
  <c r="G75" i="1"/>
  <c r="F75" i="1"/>
  <c r="J61" i="1"/>
  <c r="G61" i="1"/>
  <c r="F61" i="1"/>
  <c r="E67" i="1"/>
  <c r="E88" i="1" s="1"/>
  <c r="E66" i="1"/>
  <c r="E87" i="1" s="1"/>
  <c r="E65" i="1"/>
  <c r="E86" i="1" s="1"/>
  <c r="E64" i="1"/>
  <c r="E85" i="1" s="1"/>
  <c r="E63" i="1"/>
  <c r="E84" i="1" s="1"/>
  <c r="E62" i="1"/>
  <c r="E83" i="1" s="1"/>
  <c r="E12" i="1"/>
  <c r="E33" i="1" s="1"/>
  <c r="E11" i="1"/>
  <c r="E32" i="1" s="1"/>
  <c r="E14" i="1"/>
  <c r="E35" i="1" s="1"/>
  <c r="E15" i="1"/>
  <c r="E36" i="1" s="1"/>
  <c r="E75" i="1" l="1"/>
  <c r="E61" i="1"/>
  <c r="E82" i="1" l="1"/>
</calcChain>
</file>

<file path=xl/sharedStrings.xml><?xml version="1.0" encoding="utf-8"?>
<sst xmlns="http://schemas.openxmlformats.org/spreadsheetml/2006/main" count="319" uniqueCount="136">
  <si>
    <t>Таблица 2</t>
  </si>
  <si>
    <t>Ответственный исполнитель /соисполнитель</t>
  </si>
  <si>
    <t>Источник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</si>
  <si>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</si>
  <si>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</si>
  <si>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</si>
  <si>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</si>
  <si>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</si>
  <si>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средства по Соглашениям по передаче полномочий</t>
  </si>
  <si>
    <t xml:space="preserve">Итого по 
подпрограмме II
</t>
  </si>
  <si>
    <t>Итого по подпрограмме III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</si>
  <si>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</si>
  <si>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</si>
  <si>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</si>
  <si>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</si>
  <si>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средства поселений</t>
  </si>
  <si>
    <t>2023 год</t>
  </si>
  <si>
    <t>2024 год</t>
  </si>
  <si>
    <t>1.1.</t>
  </si>
  <si>
    <t>2.1.</t>
  </si>
  <si>
    <t>3.1.</t>
  </si>
  <si>
    <t>3.2.</t>
  </si>
  <si>
    <t>3.3.</t>
  </si>
  <si>
    <t>в том числе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</si>
  <si>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</si>
  <si>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</si>
  <si>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</si>
  <si>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 (тыс. рублей)</t>
  </si>
  <si>
    <t>Проектная часть</t>
  </si>
  <si>
    <t>Процессная часть</t>
  </si>
  <si>
    <t>2025 год</t>
  </si>
  <si>
    <t>Подпрограмма I "Обеспечение архитектурной и градостроительной деятельности"</t>
  </si>
  <si>
    <t>Проведение работ по формированию и оценке земельных участков в целях эффективного управления земельными ресурсами</t>
  </si>
  <si>
    <t>Департамент градостроительства и землепользования  Нефтеюганского района</t>
  </si>
  <si>
    <t>2027-2030 год</t>
  </si>
  <si>
    <t>Подпрограмма II "Использование земельных ресурсов в границах муниципального образования Нефтеюганский район"</t>
  </si>
  <si>
    <t>Подпрограмма III «Поддержка садоводства и огородничества»</t>
  </si>
  <si>
    <t>Основное мероприятие "Предоставление субсидий садоводческим или огородническим некоммерческим товариществам на возмещение части затрат за работы по  выполнению инженерных изысканий на территории таких товариществ".</t>
  </si>
  <si>
    <t>Предоставление субсидии на возмещение затрат в связи с выполнением работ по ремонту автомобильных дорог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 до ближайшего земельного участка, предназначенного для ведения садоводства или огородничества.</t>
  </si>
  <si>
    <t>Проведение встреч с представителями садоводческих или огороднических некоммерческих товариществ.</t>
  </si>
  <si>
    <t>Департамент строительства и жилищно-коммунального комплекса Нефтеюганского района</t>
  </si>
  <si>
    <t xml:space="preserve">Ответственный исполнитель  Департамент градостроительства и землепользования  Нефтеюганского района
                          </t>
  </si>
  <si>
    <t xml:space="preserve">Соисполнитель 1 Департамент строительства и жилищно-коммунального комплекса Нефтеюганского района                                                    </t>
  </si>
  <si>
    <t xml:space="preserve">Сохранение доли муниципальных образований Нефтеюганского района с утвержденными документами территориального планирования и градостроительного зонирования от общего числа муниципальных образований Нефтеюганского района </t>
  </si>
  <si>
    <t>Наполнение государственной информационной системы обеспечения градостроительной деятельности, в рабочей области Нефтеюганского района сведениями, документами в текстовой и графической формах в сфере градостроительства, на автоматизацию процесса и повышение качества предоставления муниципальных услуг в сфере градостроительства из ГИСОГД в рабочей области Нефтеюганского района</t>
  </si>
  <si>
    <t xml:space="preserve">Итого по 
подпрограмме I
</t>
  </si>
  <si>
    <t>1.2.</t>
  </si>
  <si>
    <t>1.3.</t>
  </si>
  <si>
    <t>Обеспечение деятельности департамента градостроительства и землепользования Нефтеюганского района</t>
  </si>
  <si>
    <t xml:space="preserve">Предлагаю убрать </t>
  </si>
  <si>
    <t>2026 год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</si>
  <si>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</si>
  <si>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</si>
  <si>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</si>
  <si>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Наименование порядка, номер приложения (при наличии) либо реквизиты нормативного правового акта</t>
  </si>
  <si>
    <t>Цель 1. Обеспечение устойчивого градостроительного развития территории Нефтеюганского района</t>
  </si>
  <si>
    <t>Задача 1. Развитие градостроительного регулирования в сфере жилищного строительства на территории Нефтеюганского района</t>
  </si>
  <si>
    <t>Подпрограмма I. «Градостроительная деятельность»</t>
  </si>
  <si>
    <t>Цель 2. Эффективное управление земельными ресурсами в границах муниципального образования Нефтеюганский район</t>
  </si>
  <si>
    <t>Задача 2. Создание условий для рационального использования земель в границах муниципального образования Нефтеюганский район</t>
  </si>
  <si>
    <t>Подпрограмма II Испоьзование земельных ресурсов в границах муниципального образования Нефтеюганский район"</t>
  </si>
  <si>
    <t>Оценка и формирование земельных участков</t>
  </si>
  <si>
    <t>Цель 3. Развитие садоводства и огородничества на территории Нефтеюганского района</t>
  </si>
  <si>
    <t>Задача 3. Создание условий для оформления правоустанавливающих документов на земельный участки</t>
  </si>
  <si>
    <t>Задача 4. Обеспечение транспортной доступности к территориям садоводческих или городнических некоммерческих товариществ</t>
  </si>
  <si>
    <t>Задача 5  Создание условий для  деятельности на территории Нефтеюганского района садоводческих и огороднических некоммерческих товариществ.</t>
  </si>
  <si>
    <t xml:space="preserve"> Подпрограмма III «Поддержка садоводства и огородничества».</t>
  </si>
  <si>
    <t>Компенсация затрат по заключеным договорам на оказание услуг по выполнению инженерных изысканий на территории садоводческого или огороднического некоммерческого товарищества.</t>
  </si>
  <si>
    <t xml:space="preserve">Постановление администрации Нефтеюганского района от 24.09.2021 № 1651-па-нпа "Об утверждении Порядка предоставления субсидии садоводческим или огородническим некоммерческим товариществам на возмещение затрат в связи с выполнением работ по инженерным изысканиям территории товарищества". </t>
  </si>
  <si>
    <t>Компенсация затрат по заключеным договорам на выполнение работ по ремонту автомобильных дорог,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межмуництпального, местного значения и к ведомственным (частным) дорогам до ближайшего земельного участка, предназначенного для ведения садоводства или огородничества.</t>
  </si>
  <si>
    <t>Постановление администрации Нефтеюганского района от 24.09.2021 № 1652-па-нпа "Об утверждении Порядка предоставления субсидий на возмещение затрат в связи с выполнением работ по ремонту автомобильных дорог в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до ближайшего земельного участка, предназначенного для ведения садоводства или огородничества".</t>
  </si>
  <si>
    <t xml:space="preserve">Информационная   и консультационная поддержка населения   при ведении  садоводства и огородничества.  </t>
  </si>
  <si>
    <t>Таблица 4</t>
  </si>
  <si>
    <t>Перечень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</si>
  <si>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</si>
  <si>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</si>
  <si>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</si>
  <si>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</si>
  <si>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</si>
  <si>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</si>
  <si>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</si>
  <si>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Объем финансирования, тыс. рублей</t>
  </si>
  <si>
    <t xml:space="preserve">Механизм реализации </t>
  </si>
  <si>
    <t>Заказчик по строительству (приобретению)</t>
  </si>
  <si>
    <t xml:space="preserve">в том числе </t>
  </si>
  <si>
    <t>Итого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</si>
  <si>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</si>
  <si>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</si>
  <si>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</si>
  <si>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</si>
  <si>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</si>
  <si>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</si>
  <si>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</si>
  <si>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</si>
  <si>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</si>
  <si>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</si>
  <si>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</si>
  <si>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</si>
  <si>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</si>
  <si>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</si>
  <si>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</si>
  <si>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</si>
  <si>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</si>
  <si>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</si>
  <si>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</si>
  <si>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</si>
  <si>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</si>
  <si>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01.01.2023 года</t>
  </si>
  <si>
    <t>Сведения о прогнозных условных и безусловных обязательств, возникающих при испонении концессионного соглашения</t>
  </si>
  <si>
    <t>2024год</t>
  </si>
  <si>
    <t>2025год</t>
  </si>
  <si>
    <t>2026год</t>
  </si>
  <si>
    <t>Объем безусловных обязательств</t>
  </si>
  <si>
    <t>Объем условных обязательств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</si>
  <si>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</si>
  <si>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</si>
  <si>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</si>
  <si>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</si>
  <si>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</si>
  <si>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</si>
  <si>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</si>
  <si>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</si>
  <si>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</si>
  <si>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</si>
  <si>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100</t>
  </si>
  <si>
    <t>Доля садоводческих или огороднических некоммерческих товариществ, получивших субсидию на возмещение затрат в связи с выполнением работ по инженерным изысканиям, к их общему количеству,%</t>
  </si>
  <si>
    <t xml:space="preserve">Доля выделенных субсидий на возмещение затрат в связи с выполнением работ по ремонту автомобильных дорог 
в границах садоводческих или огороднических некоммерческих товариществ, расположенных 
на территории Нефтеюганского района, примыкающих  
к дорогам общего пользования федерального, регионального и межмуниципального, местного значения 
и к ведомственным (частным) дорогам до ближайшего земельного участка, предназначенного для ведения садоводства или огородничества, к числу подавших заявления, %.  
</t>
  </si>
  <si>
    <t>Количество проведенных встреч с представителями садоводческих или огороднических некоммерческих товариществ, мероприятий в год.</t>
  </si>
  <si>
    <t>2</t>
  </si>
  <si>
    <t>Сохранение доли муниципальных образований Нефтеюганского района с утвержденными документами территориального планирования и градостроительного зонирования от общего числа муниципальных образований Нефтеюганского района (показатель 1 таблицы 1)</t>
  </si>
  <si>
    <t>Наполнение государственной информационной системы обеспечения градостроительной деятельности, в рабочей области Нефтеюганского района сведениями, документами в текстовой и графической формах в сфере градостроительства, на автоматизацию процесса и повышение качества предоставления муниципальных услуг в сфере градостроительства из ГИСОГД в рабочей области Нефтеюганского района (показатель 2 таблицы 1)</t>
  </si>
  <si>
    <t>Проведение работ по формированию и оценке земельных участков в целях эффективного управления земельными ресурсами (показатель 3 таблицы 1)</t>
  </si>
  <si>
    <t>Направления расходов структурного элемента (основного мероприятия)</t>
  </si>
  <si>
    <t>2.2.</t>
  </si>
  <si>
    <t>Комплексные кадастровые работы</t>
  </si>
  <si>
    <t>Выполнение комплексных кадастровых работ формируемых земельных участков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</si>
</sst>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000\ _₽_-;\-* #,##0.00000\ _₽_-;_-* &quot;-&quot;?????\ _₽_-;_-@_-"/>
    <numFmt numFmtId="166" formatCode="#,##0.000000"/>
    <numFmt numFmtId="167" formatCode="#,##0.00000"/>
    <numFmt numFmtId="168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46">
    <xf numFmtId="0" fontId="0" fillId="0" borderId="0" xfId="0"/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/>
    <xf numFmtId="3" fontId="8" fillId="2" borderId="0" xfId="0" applyNumberFormat="1" applyFont="1" applyFill="1" applyAlignment="1">
      <alignment vertical="center"/>
    </xf>
    <xf numFmtId="3" fontId="9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3" fillId="2" borderId="0" xfId="0" applyFont="1" applyFill="1"/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applyFont="1"/>
    <xf numFmtId="0" fontId="7" fillId="0" borderId="1" xfId="0" applyFont="1" applyBorder="1" applyAlignment="1">
      <alignment horizontal="center" vertical="top" wrapText="1"/>
    </xf>
    <xf numFmtId="3" fontId="9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0" borderId="0" xfId="0" applyNumberFormat="1" applyFont="1"/>
    <xf numFmtId="166" fontId="8" fillId="2" borderId="0" xfId="0" applyNumberFormat="1" applyFont="1" applyFill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165" fontId="13" fillId="2" borderId="1" xfId="0" applyNumberFormat="1" applyFont="1" applyFill="1" applyBorder="1" applyAlignment="1">
      <alignment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65" fontId="14" fillId="2" borderId="1" xfId="0" applyNumberFormat="1" applyFont="1" applyFill="1" applyBorder="1" applyAlignment="1">
      <alignment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4" fillId="2" borderId="1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165" fontId="13" fillId="0" borderId="1" xfId="0" applyNumberFormat="1" applyFont="1" applyFill="1" applyBorder="1" applyAlignment="1">
      <alignment vertical="center" wrapText="1"/>
    </xf>
    <xf numFmtId="0" fontId="3" fillId="0" borderId="0" xfId="0" applyFont="1" applyFill="1"/>
    <xf numFmtId="165" fontId="14" fillId="0" borderId="1" xfId="0" applyNumberFormat="1" applyFont="1" applyFill="1" applyBorder="1" applyAlignment="1">
      <alignment vertical="center" wrapText="1"/>
    </xf>
    <xf numFmtId="0" fontId="10" fillId="0" borderId="0" xfId="0" applyFont="1" applyFill="1"/>
    <xf numFmtId="165" fontId="13" fillId="0" borderId="1" xfId="1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5" fillId="0" borderId="0" xfId="0" applyFont="1" applyFill="1"/>
    <xf numFmtId="3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165" fontId="18" fillId="0" borderId="1" xfId="0" applyNumberFormat="1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left" vertical="center" wrapText="1"/>
    </xf>
    <xf numFmtId="165" fontId="16" fillId="0" borderId="1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left" vertical="center" wrapText="1"/>
    </xf>
    <xf numFmtId="165" fontId="20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2" fontId="1" fillId="0" borderId="3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/>
    <xf numFmtId="0" fontId="1" fillId="0" borderId="0" xfId="0" applyFont="1" applyFill="1" applyAlignment="1">
      <alignment vertical="center"/>
    </xf>
    <xf numFmtId="1" fontId="1" fillId="0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top" wrapText="1"/>
    </xf>
    <xf numFmtId="16" fontId="11" fillId="0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3" fontId="12" fillId="2" borderId="1" xfId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/>
    </xf>
    <xf numFmtId="0" fontId="5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168" fontId="1" fillId="0" borderId="5" xfId="0" applyNumberFormat="1" applyFont="1" applyBorder="1" applyAlignment="1">
      <alignment horizontal="center" vertical="center" wrapText="1"/>
    </xf>
    <xf numFmtId="168" fontId="1" fillId="0" borderId="6" xfId="0" applyNumberFormat="1" applyFont="1" applyBorder="1" applyAlignment="1">
      <alignment horizontal="center" vertical="center" wrapText="1"/>
    </xf>
    <xf numFmtId="168" fontId="1" fillId="0" borderId="7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2"/>
  <sheetViews>
    <sheetView tabSelected="1" zoomScaleNormal="100" zoomScaleSheetLayoutView="73" workbookViewId="0">
      <pane xSplit="4" ySplit="7" topLeftCell="E65" activePane="bottomRight" state="frozen"/>
      <selection pane="topRight" activeCell="E1" sqref="E1"/>
      <selection pane="bottomLeft" activeCell="A7" sqref="A7"/>
      <selection pane="bottomRight" activeCell="B39" sqref="B39:B45"/>
    </sheetView>
  </sheetViews>
  <sheetFormatPr defaultRowHeight="15.75" x14ac:dyDescent="0.25"/>
  <cols>
    <col min="1" max="1" width="12.42578125" style="1" customWidth="1"/>
    <col min="2" max="2" width="40" style="2" customWidth="1"/>
    <col min="3" max="3" width="24" style="1" customWidth="1"/>
    <col min="4" max="4" width="27.140625" style="3" customWidth="1"/>
    <col min="5" max="5" width="24.42578125" style="4" bestFit="1" customWidth="1"/>
    <col min="6" max="8" width="22.85546875" style="14" bestFit="1" customWidth="1"/>
    <col min="9" max="9" width="22.85546875" style="14" customWidth="1"/>
    <col min="10" max="10" width="24.42578125" style="5" bestFit="1" customWidth="1"/>
    <col min="11" max="11" width="43.28515625" style="6" customWidth="1"/>
    <col min="12" max="16384" width="9.140625" style="6"/>
  </cols>
  <sheetData>
    <row r="1" spans="1:10" x14ac:dyDescent="0.25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0" x14ac:dyDescent="0.25">
      <c r="A2" s="106" t="s">
        <v>24</v>
      </c>
      <c r="B2" s="106"/>
      <c r="C2" s="106"/>
      <c r="D2" s="106"/>
      <c r="E2" s="106"/>
      <c r="F2" s="106"/>
      <c r="G2" s="106"/>
      <c r="H2" s="106"/>
      <c r="I2" s="106"/>
      <c r="J2" s="106"/>
    </row>
    <row r="3" spans="1:10" x14ac:dyDescent="0.25">
      <c r="A3" s="10"/>
      <c r="B3" s="11"/>
      <c r="C3" s="10"/>
      <c r="D3" s="12"/>
      <c r="E3" s="15"/>
      <c r="F3" s="16"/>
      <c r="G3" s="16"/>
      <c r="H3" s="16"/>
      <c r="I3" s="16"/>
      <c r="J3" s="16"/>
    </row>
    <row r="4" spans="1:10" s="7" customFormat="1" ht="15.75" customHeight="1" x14ac:dyDescent="0.25">
      <c r="A4" s="107" t="s">
        <v>25</v>
      </c>
      <c r="B4" s="107" t="s">
        <v>26</v>
      </c>
      <c r="C4" s="107" t="s">
        <v>1</v>
      </c>
      <c r="D4" s="107" t="s">
        <v>2</v>
      </c>
      <c r="E4" s="104" t="s">
        <v>27</v>
      </c>
      <c r="F4" s="104"/>
      <c r="G4" s="104"/>
      <c r="H4" s="104"/>
      <c r="I4" s="104"/>
      <c r="J4" s="104"/>
    </row>
    <row r="5" spans="1:10" s="7" customFormat="1" x14ac:dyDescent="0.25">
      <c r="A5" s="107"/>
      <c r="B5" s="107"/>
      <c r="C5" s="107"/>
      <c r="D5" s="107"/>
      <c r="E5" s="104" t="s">
        <v>23</v>
      </c>
      <c r="F5" s="104"/>
      <c r="G5" s="104"/>
      <c r="H5" s="104"/>
      <c r="I5" s="104"/>
      <c r="J5" s="104"/>
    </row>
    <row r="6" spans="1:10" s="7" customFormat="1" x14ac:dyDescent="0.25">
      <c r="A6" s="107"/>
      <c r="B6" s="107"/>
      <c r="C6" s="107"/>
      <c r="D6" s="107"/>
      <c r="E6" s="104" t="s">
        <v>3</v>
      </c>
      <c r="F6" s="104"/>
      <c r="G6" s="104"/>
      <c r="H6" s="104"/>
      <c r="I6" s="104"/>
      <c r="J6" s="104"/>
    </row>
    <row r="7" spans="1:10" s="7" customFormat="1" ht="68.25" customHeight="1" x14ac:dyDescent="0.25">
      <c r="A7" s="107"/>
      <c r="B7" s="107"/>
      <c r="C7" s="107"/>
      <c r="D7" s="107"/>
      <c r="E7" s="104"/>
      <c r="F7" s="27" t="s">
        <v>16</v>
      </c>
      <c r="G7" s="27" t="s">
        <v>17</v>
      </c>
      <c r="H7" s="27" t="s">
        <v>30</v>
      </c>
      <c r="I7" s="27" t="s">
        <v>50</v>
      </c>
      <c r="J7" s="27" t="s">
        <v>34</v>
      </c>
    </row>
    <row r="8" spans="1:10" s="8" customFormat="1" ht="12.75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</row>
    <row r="9" spans="1:10" x14ac:dyDescent="0.25">
      <c r="A9" s="103" t="s">
        <v>31</v>
      </c>
      <c r="B9" s="103"/>
      <c r="C9" s="103"/>
      <c r="D9" s="103"/>
      <c r="E9" s="103"/>
      <c r="F9" s="103"/>
      <c r="G9" s="103"/>
      <c r="H9" s="103"/>
      <c r="I9" s="103"/>
      <c r="J9" s="103"/>
    </row>
    <row r="10" spans="1:10" s="9" customFormat="1" x14ac:dyDescent="0.25">
      <c r="A10" s="93" t="s">
        <v>18</v>
      </c>
      <c r="B10" s="91" t="s">
        <v>129</v>
      </c>
      <c r="C10" s="93" t="s">
        <v>33</v>
      </c>
      <c r="D10" s="21" t="s">
        <v>3</v>
      </c>
      <c r="E10" s="19">
        <f>F10+G10+H10+I10+J10</f>
        <v>18137.333999999999</v>
      </c>
      <c r="F10" s="20">
        <f>F11+F12+F13+F14+F15+F16</f>
        <v>5853.3339999999998</v>
      </c>
      <c r="G10" s="20">
        <f t="shared" ref="G10:J10" si="0">G11+G12+G13+G14+G15+G16</f>
        <v>1142</v>
      </c>
      <c r="H10" s="20">
        <f t="shared" si="0"/>
        <v>1142</v>
      </c>
      <c r="I10" s="20">
        <f t="shared" si="0"/>
        <v>2000</v>
      </c>
      <c r="J10" s="20">
        <f t="shared" si="0"/>
        <v>8000</v>
      </c>
    </row>
    <row r="11" spans="1:10" x14ac:dyDescent="0.25">
      <c r="A11" s="93"/>
      <c r="B11" s="91"/>
      <c r="C11" s="93"/>
      <c r="D11" s="21" t="s">
        <v>4</v>
      </c>
      <c r="E11" s="22">
        <f t="shared" ref="E11:E15" si="1">ROUND(SUM(F11:J11),5)</f>
        <v>0</v>
      </c>
      <c r="F11" s="23">
        <v>0</v>
      </c>
      <c r="G11" s="23">
        <v>0</v>
      </c>
      <c r="H11" s="23">
        <v>0</v>
      </c>
      <c r="I11" s="23"/>
      <c r="J11" s="28">
        <v>0</v>
      </c>
    </row>
    <row r="12" spans="1:10" ht="31.5" x14ac:dyDescent="0.25">
      <c r="A12" s="93"/>
      <c r="B12" s="91"/>
      <c r="C12" s="93"/>
      <c r="D12" s="21" t="s">
        <v>5</v>
      </c>
      <c r="E12" s="22">
        <f t="shared" si="1"/>
        <v>1000</v>
      </c>
      <c r="F12" s="23">
        <v>1000</v>
      </c>
      <c r="G12" s="23">
        <v>0</v>
      </c>
      <c r="H12" s="23">
        <v>0</v>
      </c>
      <c r="I12" s="23"/>
      <c r="J12" s="28">
        <v>0</v>
      </c>
    </row>
    <row r="13" spans="1:10" x14ac:dyDescent="0.25">
      <c r="A13" s="93"/>
      <c r="B13" s="91"/>
      <c r="C13" s="93"/>
      <c r="D13" s="21" t="s">
        <v>6</v>
      </c>
      <c r="E13" s="22">
        <f>F13+G13+H13+I13+J13</f>
        <v>12926</v>
      </c>
      <c r="F13" s="26">
        <v>642</v>
      </c>
      <c r="G13" s="26">
        <v>1142</v>
      </c>
      <c r="H13" s="26">
        <v>1142</v>
      </c>
      <c r="I13" s="26">
        <v>2000</v>
      </c>
      <c r="J13" s="26">
        <f>I13*4</f>
        <v>8000</v>
      </c>
    </row>
    <row r="14" spans="1:10" ht="31.5" x14ac:dyDescent="0.25">
      <c r="A14" s="93"/>
      <c r="B14" s="91"/>
      <c r="C14" s="93"/>
      <c r="D14" s="21" t="s">
        <v>8</v>
      </c>
      <c r="E14" s="22">
        <f t="shared" si="1"/>
        <v>0</v>
      </c>
      <c r="F14" s="23">
        <v>0</v>
      </c>
      <c r="G14" s="23">
        <v>0</v>
      </c>
      <c r="H14" s="23">
        <v>0</v>
      </c>
      <c r="I14" s="23">
        <v>0</v>
      </c>
      <c r="J14" s="28">
        <v>0</v>
      </c>
    </row>
    <row r="15" spans="1:10" x14ac:dyDescent="0.25">
      <c r="A15" s="93"/>
      <c r="B15" s="91"/>
      <c r="C15" s="93"/>
      <c r="D15" s="21" t="s">
        <v>15</v>
      </c>
      <c r="E15" s="22">
        <f t="shared" si="1"/>
        <v>0</v>
      </c>
      <c r="F15" s="23">
        <v>0</v>
      </c>
      <c r="G15" s="23">
        <v>0</v>
      </c>
      <c r="H15" s="23">
        <v>0</v>
      </c>
      <c r="I15" s="23">
        <v>0</v>
      </c>
      <c r="J15" s="28">
        <v>0</v>
      </c>
    </row>
    <row r="16" spans="1:10" x14ac:dyDescent="0.25">
      <c r="A16" s="93"/>
      <c r="B16" s="91"/>
      <c r="C16" s="93"/>
      <c r="D16" s="21" t="s">
        <v>7</v>
      </c>
      <c r="E16" s="22">
        <f>F16+G16+H16+I16+J16</f>
        <v>4211.3339999999998</v>
      </c>
      <c r="F16" s="23">
        <v>4211.3339999999998</v>
      </c>
      <c r="G16" s="23">
        <v>0</v>
      </c>
      <c r="H16" s="23">
        <v>0</v>
      </c>
      <c r="I16" s="23">
        <v>0</v>
      </c>
      <c r="J16" s="28">
        <v>0</v>
      </c>
    </row>
    <row r="17" spans="1:10" ht="15.75" customHeight="1" x14ac:dyDescent="0.25">
      <c r="A17" s="99" t="s">
        <v>46</v>
      </c>
      <c r="B17" s="91" t="s">
        <v>130</v>
      </c>
      <c r="C17" s="93" t="s">
        <v>33</v>
      </c>
      <c r="D17" s="21" t="s">
        <v>3</v>
      </c>
      <c r="E17" s="22">
        <f>F17+G17+H17+I17+J17</f>
        <v>1000</v>
      </c>
      <c r="F17" s="23">
        <f>F18+F19+F20+F21+F22+F23</f>
        <v>1000</v>
      </c>
      <c r="G17" s="23">
        <f t="shared" ref="G17:J17" si="2">G18+G19+G20+G21+G22+G23</f>
        <v>0</v>
      </c>
      <c r="H17" s="23">
        <f t="shared" si="2"/>
        <v>0</v>
      </c>
      <c r="I17" s="23">
        <f t="shared" si="2"/>
        <v>0</v>
      </c>
      <c r="J17" s="23">
        <f t="shared" si="2"/>
        <v>0</v>
      </c>
    </row>
    <row r="18" spans="1:10" x14ac:dyDescent="0.25">
      <c r="A18" s="100"/>
      <c r="B18" s="101"/>
      <c r="C18" s="93"/>
      <c r="D18" s="21" t="s">
        <v>4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</row>
    <row r="19" spans="1:10" ht="31.5" x14ac:dyDescent="0.25">
      <c r="A19" s="100"/>
      <c r="B19" s="101"/>
      <c r="C19" s="93"/>
      <c r="D19" s="21" t="s">
        <v>5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</row>
    <row r="20" spans="1:10" x14ac:dyDescent="0.25">
      <c r="A20" s="100"/>
      <c r="B20" s="101"/>
      <c r="C20" s="93"/>
      <c r="D20" s="21" t="s">
        <v>6</v>
      </c>
      <c r="E20" s="22">
        <v>2500</v>
      </c>
      <c r="F20" s="23">
        <v>500</v>
      </c>
      <c r="G20" s="23">
        <v>0</v>
      </c>
      <c r="H20" s="23">
        <v>0</v>
      </c>
      <c r="I20" s="23">
        <v>0</v>
      </c>
      <c r="J20" s="28">
        <v>0</v>
      </c>
    </row>
    <row r="21" spans="1:10" ht="31.5" x14ac:dyDescent="0.25">
      <c r="A21" s="100"/>
      <c r="B21" s="101"/>
      <c r="C21" s="93"/>
      <c r="D21" s="21" t="s">
        <v>8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</row>
    <row r="22" spans="1:10" x14ac:dyDescent="0.25">
      <c r="A22" s="100"/>
      <c r="B22" s="101"/>
      <c r="C22" s="93"/>
      <c r="D22" s="21" t="s">
        <v>15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</row>
    <row r="23" spans="1:10" ht="90.75" customHeight="1" x14ac:dyDescent="0.25">
      <c r="A23" s="100"/>
      <c r="B23" s="101"/>
      <c r="C23" s="93"/>
      <c r="D23" s="21" t="s">
        <v>7</v>
      </c>
      <c r="E23" s="22">
        <f>F23+G23+H23+I23+J23</f>
        <v>500</v>
      </c>
      <c r="F23" s="23">
        <v>500</v>
      </c>
      <c r="G23" s="23">
        <v>0</v>
      </c>
      <c r="H23" s="23">
        <v>0</v>
      </c>
      <c r="I23" s="23">
        <v>0</v>
      </c>
      <c r="J23" s="23">
        <v>0</v>
      </c>
    </row>
    <row r="24" spans="1:10" ht="28.5" customHeight="1" x14ac:dyDescent="0.25">
      <c r="A24" s="99" t="s">
        <v>47</v>
      </c>
      <c r="B24" s="91" t="s">
        <v>48</v>
      </c>
      <c r="C24" s="108" t="s">
        <v>33</v>
      </c>
      <c r="D24" s="21" t="s">
        <v>3</v>
      </c>
      <c r="E24" s="22">
        <f>F24+G24+H24+I24+J24</f>
        <v>256274</v>
      </c>
      <c r="F24" s="23">
        <f>F25+F26+F27+F28+F29+F30</f>
        <v>29975</v>
      </c>
      <c r="G24" s="23">
        <f t="shared" ref="G24:J24" si="3">G25+G26+G27+G28+G29+G30</f>
        <v>32391</v>
      </c>
      <c r="H24" s="23">
        <f t="shared" si="3"/>
        <v>32318</v>
      </c>
      <c r="I24" s="23">
        <f t="shared" si="3"/>
        <v>32318</v>
      </c>
      <c r="J24" s="23">
        <f t="shared" si="3"/>
        <v>129272</v>
      </c>
    </row>
    <row r="25" spans="1:10" ht="25.5" customHeight="1" x14ac:dyDescent="0.25">
      <c r="A25" s="100"/>
      <c r="B25" s="101"/>
      <c r="C25" s="109"/>
      <c r="D25" s="21" t="s">
        <v>4</v>
      </c>
      <c r="E25" s="22">
        <f>F25+G25+H25+I25+J25</f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</row>
    <row r="26" spans="1:10" ht="33.75" customHeight="1" x14ac:dyDescent="0.25">
      <c r="A26" s="100"/>
      <c r="B26" s="101"/>
      <c r="C26" s="109"/>
      <c r="D26" s="21" t="s">
        <v>5</v>
      </c>
      <c r="E26" s="22">
        <f>F26+G26+H26+I26+J26</f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</row>
    <row r="27" spans="1:10" ht="25.5" customHeight="1" x14ac:dyDescent="0.25">
      <c r="A27" s="100"/>
      <c r="B27" s="101"/>
      <c r="C27" s="109"/>
      <c r="D27" s="21" t="s">
        <v>6</v>
      </c>
      <c r="E27" s="22">
        <f>F27+G27+H27+I27+J27</f>
        <v>256274</v>
      </c>
      <c r="F27" s="23">
        <v>29975</v>
      </c>
      <c r="G27" s="23">
        <v>32391</v>
      </c>
      <c r="H27" s="23">
        <v>32318</v>
      </c>
      <c r="I27" s="23">
        <v>32318</v>
      </c>
      <c r="J27" s="28">
        <f>I27*4</f>
        <v>129272</v>
      </c>
    </row>
    <row r="28" spans="1:10" ht="42" customHeight="1" x14ac:dyDescent="0.25">
      <c r="A28" s="100"/>
      <c r="B28" s="101"/>
      <c r="C28" s="109"/>
      <c r="D28" s="21" t="s">
        <v>8</v>
      </c>
      <c r="E28" s="22">
        <f t="shared" ref="E28:E30" si="4">F28+G28+H28+I28+J28</f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</row>
    <row r="29" spans="1:10" ht="30" customHeight="1" x14ac:dyDescent="0.25">
      <c r="A29" s="100"/>
      <c r="B29" s="101"/>
      <c r="C29" s="109"/>
      <c r="D29" s="21" t="s">
        <v>15</v>
      </c>
      <c r="E29" s="22">
        <f t="shared" si="4"/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</row>
    <row r="30" spans="1:10" ht="29.25" customHeight="1" x14ac:dyDescent="0.25">
      <c r="A30" s="100"/>
      <c r="B30" s="101"/>
      <c r="C30" s="112"/>
      <c r="D30" s="21" t="s">
        <v>7</v>
      </c>
      <c r="E30" s="22">
        <f t="shared" si="4"/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</row>
    <row r="31" spans="1:10" s="31" customFormat="1" x14ac:dyDescent="0.25">
      <c r="A31" s="94"/>
      <c r="B31" s="92" t="s">
        <v>45</v>
      </c>
      <c r="C31" s="94"/>
      <c r="D31" s="29" t="s">
        <v>3</v>
      </c>
      <c r="E31" s="30">
        <f>F31+G31+H31+I31+J31</f>
        <v>275411.33400000003</v>
      </c>
      <c r="F31" s="30">
        <f>F32+F33+F34+F35+F36+F37</f>
        <v>36828.334000000003</v>
      </c>
      <c r="G31" s="30">
        <f t="shared" ref="G31:J31" si="5">G32+G33+G34+G35+G36+G37</f>
        <v>33533</v>
      </c>
      <c r="H31" s="30">
        <f t="shared" si="5"/>
        <v>33460</v>
      </c>
      <c r="I31" s="30">
        <f t="shared" si="5"/>
        <v>34318</v>
      </c>
      <c r="J31" s="30">
        <f t="shared" si="5"/>
        <v>137272</v>
      </c>
    </row>
    <row r="32" spans="1:10" s="33" customFormat="1" x14ac:dyDescent="0.25">
      <c r="A32" s="94"/>
      <c r="B32" s="92"/>
      <c r="C32" s="94"/>
      <c r="D32" s="29" t="s">
        <v>4</v>
      </c>
      <c r="E32" s="32">
        <f t="shared" ref="E32:E37" si="6">E11+E18+E25</f>
        <v>0</v>
      </c>
      <c r="F32" s="32">
        <f t="shared" ref="F32:J32" si="7">F11+F18+F25</f>
        <v>0</v>
      </c>
      <c r="G32" s="32">
        <f t="shared" si="7"/>
        <v>0</v>
      </c>
      <c r="H32" s="32">
        <f t="shared" si="7"/>
        <v>0</v>
      </c>
      <c r="I32" s="32">
        <f t="shared" si="7"/>
        <v>0</v>
      </c>
      <c r="J32" s="32">
        <f t="shared" si="7"/>
        <v>0</v>
      </c>
    </row>
    <row r="33" spans="1:10" s="33" customFormat="1" ht="31.5" x14ac:dyDescent="0.25">
      <c r="A33" s="94"/>
      <c r="B33" s="92"/>
      <c r="C33" s="94"/>
      <c r="D33" s="29" t="s">
        <v>5</v>
      </c>
      <c r="E33" s="30">
        <f t="shared" si="6"/>
        <v>1000</v>
      </c>
      <c r="F33" s="30">
        <f t="shared" ref="F33:J33" si="8">F12+F19+F26</f>
        <v>1000</v>
      </c>
      <c r="G33" s="30">
        <f t="shared" si="8"/>
        <v>0</v>
      </c>
      <c r="H33" s="30">
        <f t="shared" si="8"/>
        <v>0</v>
      </c>
      <c r="I33" s="30">
        <f t="shared" si="8"/>
        <v>0</v>
      </c>
      <c r="J33" s="30">
        <f t="shared" si="8"/>
        <v>0</v>
      </c>
    </row>
    <row r="34" spans="1:10" s="33" customFormat="1" x14ac:dyDescent="0.25">
      <c r="A34" s="94"/>
      <c r="B34" s="92"/>
      <c r="C34" s="94"/>
      <c r="D34" s="29" t="s">
        <v>6</v>
      </c>
      <c r="E34" s="30">
        <f t="shared" si="6"/>
        <v>271700</v>
      </c>
      <c r="F34" s="30">
        <f t="shared" ref="F34:J34" si="9">F13+F20+F27</f>
        <v>31117</v>
      </c>
      <c r="G34" s="30">
        <f t="shared" si="9"/>
        <v>33533</v>
      </c>
      <c r="H34" s="30">
        <f t="shared" si="9"/>
        <v>33460</v>
      </c>
      <c r="I34" s="30">
        <f t="shared" si="9"/>
        <v>34318</v>
      </c>
      <c r="J34" s="30">
        <f t="shared" si="9"/>
        <v>137272</v>
      </c>
    </row>
    <row r="35" spans="1:10" s="33" customFormat="1" ht="47.25" x14ac:dyDescent="0.25">
      <c r="A35" s="94"/>
      <c r="B35" s="92"/>
      <c r="C35" s="94"/>
      <c r="D35" s="29" t="s">
        <v>8</v>
      </c>
      <c r="E35" s="30">
        <f t="shared" si="6"/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</row>
    <row r="36" spans="1:10" s="33" customFormat="1" ht="17.25" customHeight="1" x14ac:dyDescent="0.25">
      <c r="A36" s="94"/>
      <c r="B36" s="92"/>
      <c r="C36" s="94"/>
      <c r="D36" s="29" t="s">
        <v>15</v>
      </c>
      <c r="E36" s="30">
        <f t="shared" si="6"/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</row>
    <row r="37" spans="1:10" s="33" customFormat="1" x14ac:dyDescent="0.25">
      <c r="A37" s="94"/>
      <c r="B37" s="92"/>
      <c r="C37" s="94"/>
      <c r="D37" s="29" t="s">
        <v>7</v>
      </c>
      <c r="E37" s="30">
        <f t="shared" si="6"/>
        <v>4711.3339999999998</v>
      </c>
      <c r="F37" s="30">
        <f t="shared" ref="F37:J37" si="10">F16+F23+F30</f>
        <v>4711.3339999999998</v>
      </c>
      <c r="G37" s="30">
        <f t="shared" si="10"/>
        <v>0</v>
      </c>
      <c r="H37" s="30">
        <f t="shared" si="10"/>
        <v>0</v>
      </c>
      <c r="I37" s="30">
        <f t="shared" si="10"/>
        <v>0</v>
      </c>
      <c r="J37" s="30">
        <f t="shared" si="10"/>
        <v>0</v>
      </c>
    </row>
    <row r="38" spans="1:10" x14ac:dyDescent="0.25">
      <c r="A38" s="98" t="s">
        <v>35</v>
      </c>
      <c r="B38" s="98"/>
      <c r="C38" s="98"/>
      <c r="D38" s="98"/>
      <c r="E38" s="98"/>
      <c r="F38" s="98"/>
      <c r="G38" s="98"/>
      <c r="H38" s="98"/>
      <c r="I38" s="98"/>
      <c r="J38" s="98"/>
    </row>
    <row r="39" spans="1:10" s="9" customFormat="1" ht="15.75" customHeight="1" x14ac:dyDescent="0.25">
      <c r="A39" s="108" t="s">
        <v>19</v>
      </c>
      <c r="B39" s="110" t="s">
        <v>131</v>
      </c>
      <c r="C39" s="108" t="s">
        <v>33</v>
      </c>
      <c r="D39" s="18" t="s">
        <v>3</v>
      </c>
      <c r="E39" s="22">
        <f>SUM(F39:J39)</f>
        <v>5060.0450000000001</v>
      </c>
      <c r="F39" s="26">
        <f>SUM(F40:F45)</f>
        <v>1315.0450000000001</v>
      </c>
      <c r="G39" s="26">
        <f>SUM(G40:G45)</f>
        <v>535</v>
      </c>
      <c r="H39" s="26">
        <f>SUM(H40:H45)</f>
        <v>535</v>
      </c>
      <c r="I39" s="26">
        <f>SUM(I40:I45)</f>
        <v>535</v>
      </c>
      <c r="J39" s="26">
        <f>SUM(J40:J45)</f>
        <v>2140</v>
      </c>
    </row>
    <row r="40" spans="1:10" x14ac:dyDescent="0.25">
      <c r="A40" s="109"/>
      <c r="B40" s="111"/>
      <c r="C40" s="109"/>
      <c r="D40" s="21" t="s">
        <v>4</v>
      </c>
      <c r="E40" s="22">
        <f t="shared" ref="E40:J52" si="11">SUM(F40:J40)</f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</row>
    <row r="41" spans="1:10" ht="31.5" x14ac:dyDescent="0.25">
      <c r="A41" s="109"/>
      <c r="B41" s="111"/>
      <c r="C41" s="109"/>
      <c r="D41" s="21" t="s">
        <v>5</v>
      </c>
      <c r="E41" s="22">
        <f t="shared" si="11"/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</row>
    <row r="42" spans="1:10" x14ac:dyDescent="0.25">
      <c r="A42" s="109"/>
      <c r="B42" s="111"/>
      <c r="C42" s="109"/>
      <c r="D42" s="21" t="s">
        <v>6</v>
      </c>
      <c r="E42" s="22">
        <f t="shared" si="11"/>
        <v>4280</v>
      </c>
      <c r="F42" s="24">
        <v>535</v>
      </c>
      <c r="G42" s="24">
        <v>535</v>
      </c>
      <c r="H42" s="24">
        <v>535</v>
      </c>
      <c r="I42" s="24">
        <v>535</v>
      </c>
      <c r="J42" s="26">
        <f>535*4</f>
        <v>2140</v>
      </c>
    </row>
    <row r="43" spans="1:10" ht="31.5" x14ac:dyDescent="0.25">
      <c r="A43" s="109"/>
      <c r="B43" s="111"/>
      <c r="C43" s="109"/>
      <c r="D43" s="21" t="s">
        <v>8</v>
      </c>
      <c r="E43" s="22">
        <f t="shared" si="11"/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</row>
    <row r="44" spans="1:10" x14ac:dyDescent="0.25">
      <c r="A44" s="109"/>
      <c r="B44" s="111"/>
      <c r="C44" s="109"/>
      <c r="D44" s="21" t="s">
        <v>15</v>
      </c>
      <c r="E44" s="22">
        <f t="shared" si="11"/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</row>
    <row r="45" spans="1:10" x14ac:dyDescent="0.25">
      <c r="A45" s="109"/>
      <c r="B45" s="111"/>
      <c r="C45" s="109"/>
      <c r="D45" s="21" t="s">
        <v>7</v>
      </c>
      <c r="E45" s="22">
        <f t="shared" ref="E45" si="12">SUM(F45:J45)</f>
        <v>780.04499999999996</v>
      </c>
      <c r="F45" s="23">
        <v>780.04499999999996</v>
      </c>
      <c r="G45" s="23">
        <v>0</v>
      </c>
      <c r="H45" s="23">
        <v>0</v>
      </c>
      <c r="I45" s="23">
        <v>0</v>
      </c>
      <c r="J45" s="23">
        <v>0</v>
      </c>
    </row>
    <row r="46" spans="1:10" s="9" customFormat="1" ht="15.75" customHeight="1" x14ac:dyDescent="0.25">
      <c r="A46" s="108" t="s">
        <v>133</v>
      </c>
      <c r="B46" s="110" t="s">
        <v>134</v>
      </c>
      <c r="C46" s="108" t="s">
        <v>33</v>
      </c>
      <c r="D46" s="18" t="s">
        <v>3</v>
      </c>
      <c r="E46" s="22">
        <f t="shared" si="11"/>
        <v>0</v>
      </c>
      <c r="F46" s="22">
        <f t="shared" si="11"/>
        <v>0</v>
      </c>
      <c r="G46" s="22">
        <f t="shared" si="11"/>
        <v>0</v>
      </c>
      <c r="H46" s="22">
        <f t="shared" si="11"/>
        <v>0</v>
      </c>
      <c r="I46" s="22">
        <f t="shared" si="11"/>
        <v>0</v>
      </c>
      <c r="J46" s="22">
        <f t="shared" si="11"/>
        <v>0</v>
      </c>
    </row>
    <row r="47" spans="1:10" x14ac:dyDescent="0.25">
      <c r="A47" s="109"/>
      <c r="B47" s="111"/>
      <c r="C47" s="109"/>
      <c r="D47" s="21" t="s">
        <v>4</v>
      </c>
      <c r="E47" s="22">
        <f t="shared" si="11"/>
        <v>0</v>
      </c>
      <c r="F47" s="22">
        <f t="shared" si="11"/>
        <v>0</v>
      </c>
      <c r="G47" s="22">
        <f t="shared" si="11"/>
        <v>0</v>
      </c>
      <c r="H47" s="22">
        <f t="shared" si="11"/>
        <v>0</v>
      </c>
      <c r="I47" s="22">
        <f t="shared" ref="I47:I52" si="13">SUM(J47:N47)</f>
        <v>0</v>
      </c>
      <c r="J47" s="22">
        <f t="shared" ref="J47:J52" si="14">SUM(K47:O47)</f>
        <v>0</v>
      </c>
    </row>
    <row r="48" spans="1:10" ht="31.5" x14ac:dyDescent="0.25">
      <c r="A48" s="109"/>
      <c r="B48" s="111"/>
      <c r="C48" s="109"/>
      <c r="D48" s="21" t="s">
        <v>5</v>
      </c>
      <c r="E48" s="22">
        <f t="shared" si="11"/>
        <v>0</v>
      </c>
      <c r="F48" s="22">
        <f t="shared" si="11"/>
        <v>0</v>
      </c>
      <c r="G48" s="22">
        <f t="shared" si="11"/>
        <v>0</v>
      </c>
      <c r="H48" s="22">
        <f t="shared" si="11"/>
        <v>0</v>
      </c>
      <c r="I48" s="22">
        <f t="shared" si="13"/>
        <v>0</v>
      </c>
      <c r="J48" s="22">
        <f t="shared" si="14"/>
        <v>0</v>
      </c>
    </row>
    <row r="49" spans="1:10" x14ac:dyDescent="0.25">
      <c r="A49" s="109"/>
      <c r="B49" s="111"/>
      <c r="C49" s="109"/>
      <c r="D49" s="21" t="s">
        <v>6</v>
      </c>
      <c r="E49" s="22">
        <f t="shared" si="11"/>
        <v>0</v>
      </c>
      <c r="F49" s="22">
        <f t="shared" si="11"/>
        <v>0</v>
      </c>
      <c r="G49" s="22">
        <f t="shared" si="11"/>
        <v>0</v>
      </c>
      <c r="H49" s="22">
        <f t="shared" si="11"/>
        <v>0</v>
      </c>
      <c r="I49" s="22">
        <f t="shared" si="13"/>
        <v>0</v>
      </c>
      <c r="J49" s="22">
        <f t="shared" si="14"/>
        <v>0</v>
      </c>
    </row>
    <row r="50" spans="1:10" ht="31.5" x14ac:dyDescent="0.25">
      <c r="A50" s="109"/>
      <c r="B50" s="111"/>
      <c r="C50" s="109"/>
      <c r="D50" s="21" t="s">
        <v>8</v>
      </c>
      <c r="E50" s="22">
        <f t="shared" si="11"/>
        <v>0</v>
      </c>
      <c r="F50" s="22">
        <f t="shared" si="11"/>
        <v>0</v>
      </c>
      <c r="G50" s="22">
        <f t="shared" si="11"/>
        <v>0</v>
      </c>
      <c r="H50" s="22">
        <f t="shared" si="11"/>
        <v>0</v>
      </c>
      <c r="I50" s="22">
        <f t="shared" si="13"/>
        <v>0</v>
      </c>
      <c r="J50" s="22">
        <f t="shared" si="14"/>
        <v>0</v>
      </c>
    </row>
    <row r="51" spans="1:10" x14ac:dyDescent="0.25">
      <c r="A51" s="109"/>
      <c r="B51" s="111"/>
      <c r="C51" s="109"/>
      <c r="D51" s="21" t="s">
        <v>15</v>
      </c>
      <c r="E51" s="22">
        <f t="shared" si="11"/>
        <v>0</v>
      </c>
      <c r="F51" s="22">
        <f t="shared" si="11"/>
        <v>0</v>
      </c>
      <c r="G51" s="22">
        <f t="shared" si="11"/>
        <v>0</v>
      </c>
      <c r="H51" s="22">
        <f t="shared" si="11"/>
        <v>0</v>
      </c>
      <c r="I51" s="22">
        <f t="shared" si="13"/>
        <v>0</v>
      </c>
      <c r="J51" s="22">
        <f t="shared" si="14"/>
        <v>0</v>
      </c>
    </row>
    <row r="52" spans="1:10" x14ac:dyDescent="0.25">
      <c r="A52" s="109"/>
      <c r="B52" s="111"/>
      <c r="C52" s="109"/>
      <c r="D52" s="21" t="s">
        <v>7</v>
      </c>
      <c r="E52" s="22">
        <f t="shared" si="11"/>
        <v>0</v>
      </c>
      <c r="F52" s="22">
        <f t="shared" si="11"/>
        <v>0</v>
      </c>
      <c r="G52" s="22">
        <f t="shared" si="11"/>
        <v>0</v>
      </c>
      <c r="H52" s="22">
        <f t="shared" si="11"/>
        <v>0</v>
      </c>
      <c r="I52" s="22">
        <f t="shared" si="13"/>
        <v>0</v>
      </c>
      <c r="J52" s="22">
        <f t="shared" si="14"/>
        <v>0</v>
      </c>
    </row>
    <row r="53" spans="1:10" s="31" customFormat="1" x14ac:dyDescent="0.25">
      <c r="A53" s="94"/>
      <c r="B53" s="92" t="s">
        <v>9</v>
      </c>
      <c r="C53" s="94"/>
      <c r="D53" s="29" t="s">
        <v>3</v>
      </c>
      <c r="E53" s="30">
        <v>5060.0450000000001</v>
      </c>
      <c r="F53" s="30">
        <v>1315.0450000000001</v>
      </c>
      <c r="G53" s="30">
        <v>535</v>
      </c>
      <c r="H53" s="30">
        <v>535</v>
      </c>
      <c r="I53" s="30">
        <v>535</v>
      </c>
      <c r="J53" s="30">
        <v>2140</v>
      </c>
    </row>
    <row r="54" spans="1:10" s="33" customFormat="1" x14ac:dyDescent="0.25">
      <c r="A54" s="94"/>
      <c r="B54" s="92"/>
      <c r="C54" s="94"/>
      <c r="D54" s="29" t="s">
        <v>4</v>
      </c>
      <c r="E54" s="32">
        <f t="shared" ref="E54:J58" si="15">E40</f>
        <v>0</v>
      </c>
      <c r="F54" s="32">
        <f t="shared" si="15"/>
        <v>0</v>
      </c>
      <c r="G54" s="32">
        <f t="shared" si="15"/>
        <v>0</v>
      </c>
      <c r="H54" s="32">
        <f t="shared" si="15"/>
        <v>0</v>
      </c>
      <c r="I54" s="32">
        <f t="shared" si="15"/>
        <v>0</v>
      </c>
      <c r="J54" s="32">
        <f t="shared" si="15"/>
        <v>0</v>
      </c>
    </row>
    <row r="55" spans="1:10" s="33" customFormat="1" ht="31.5" x14ac:dyDescent="0.25">
      <c r="A55" s="94"/>
      <c r="B55" s="92"/>
      <c r="C55" s="94"/>
      <c r="D55" s="29" t="s">
        <v>5</v>
      </c>
      <c r="E55" s="30">
        <f t="shared" si="15"/>
        <v>0</v>
      </c>
      <c r="F55" s="30">
        <f t="shared" si="15"/>
        <v>0</v>
      </c>
      <c r="G55" s="30">
        <f t="shared" si="15"/>
        <v>0</v>
      </c>
      <c r="H55" s="30">
        <f t="shared" si="15"/>
        <v>0</v>
      </c>
      <c r="I55" s="30">
        <f t="shared" si="15"/>
        <v>0</v>
      </c>
      <c r="J55" s="30">
        <f t="shared" si="15"/>
        <v>0</v>
      </c>
    </row>
    <row r="56" spans="1:10" s="33" customFormat="1" x14ac:dyDescent="0.25">
      <c r="A56" s="94"/>
      <c r="B56" s="92"/>
      <c r="C56" s="94"/>
      <c r="D56" s="29" t="s">
        <v>6</v>
      </c>
      <c r="E56" s="30">
        <f t="shared" si="15"/>
        <v>4280</v>
      </c>
      <c r="F56" s="30">
        <f t="shared" si="15"/>
        <v>535</v>
      </c>
      <c r="G56" s="30">
        <f t="shared" si="15"/>
        <v>535</v>
      </c>
      <c r="H56" s="30">
        <f t="shared" si="15"/>
        <v>535</v>
      </c>
      <c r="I56" s="30">
        <f t="shared" si="15"/>
        <v>535</v>
      </c>
      <c r="J56" s="30">
        <f t="shared" si="15"/>
        <v>2140</v>
      </c>
    </row>
    <row r="57" spans="1:10" s="33" customFormat="1" ht="47.25" x14ac:dyDescent="0.25">
      <c r="A57" s="94"/>
      <c r="B57" s="92"/>
      <c r="C57" s="94"/>
      <c r="D57" s="29" t="s">
        <v>8</v>
      </c>
      <c r="E57" s="30">
        <f t="shared" si="15"/>
        <v>0</v>
      </c>
      <c r="F57" s="30">
        <f t="shared" si="15"/>
        <v>0</v>
      </c>
      <c r="G57" s="30">
        <f t="shared" si="15"/>
        <v>0</v>
      </c>
      <c r="H57" s="30">
        <f t="shared" si="15"/>
        <v>0</v>
      </c>
      <c r="I57" s="30">
        <f t="shared" si="15"/>
        <v>0</v>
      </c>
      <c r="J57" s="30">
        <f t="shared" si="15"/>
        <v>0</v>
      </c>
    </row>
    <row r="58" spans="1:10" s="33" customFormat="1" x14ac:dyDescent="0.25">
      <c r="A58" s="94"/>
      <c r="B58" s="92"/>
      <c r="C58" s="94"/>
      <c r="D58" s="29" t="s">
        <v>15</v>
      </c>
      <c r="E58" s="30">
        <f t="shared" si="15"/>
        <v>0</v>
      </c>
      <c r="F58" s="30">
        <f t="shared" si="15"/>
        <v>0</v>
      </c>
      <c r="G58" s="30">
        <f t="shared" si="15"/>
        <v>0</v>
      </c>
      <c r="H58" s="30">
        <f t="shared" si="15"/>
        <v>0</v>
      </c>
      <c r="I58" s="30">
        <f t="shared" si="15"/>
        <v>0</v>
      </c>
      <c r="J58" s="30">
        <f t="shared" si="15"/>
        <v>0</v>
      </c>
    </row>
    <row r="59" spans="1:10" s="33" customFormat="1" x14ac:dyDescent="0.25">
      <c r="A59" s="94"/>
      <c r="B59" s="92"/>
      <c r="C59" s="94"/>
      <c r="D59" s="29" t="s">
        <v>7</v>
      </c>
      <c r="E59" s="30">
        <v>780.04499999999996</v>
      </c>
      <c r="F59" s="30">
        <v>780.04499999999996</v>
      </c>
      <c r="G59" s="30"/>
      <c r="H59" s="30"/>
      <c r="I59" s="30"/>
      <c r="J59" s="30"/>
    </row>
    <row r="60" spans="1:10" s="33" customFormat="1" x14ac:dyDescent="0.25">
      <c r="A60" s="102" t="s">
        <v>36</v>
      </c>
      <c r="B60" s="102"/>
      <c r="C60" s="102"/>
      <c r="D60" s="102"/>
      <c r="E60" s="102"/>
      <c r="F60" s="102"/>
      <c r="G60" s="102"/>
      <c r="H60" s="102"/>
      <c r="I60" s="102"/>
      <c r="J60" s="102"/>
    </row>
    <row r="61" spans="1:10" s="9" customFormat="1" x14ac:dyDescent="0.25">
      <c r="A61" s="93" t="s">
        <v>20</v>
      </c>
      <c r="B61" s="91" t="s">
        <v>37</v>
      </c>
      <c r="C61" s="93" t="s">
        <v>33</v>
      </c>
      <c r="D61" s="18" t="s">
        <v>3</v>
      </c>
      <c r="E61" s="19">
        <f>ROUND(SUM(F61:J61),5)</f>
        <v>700</v>
      </c>
      <c r="F61" s="19">
        <f>ROUND(SUM(F62:F67),5)</f>
        <v>700</v>
      </c>
      <c r="G61" s="19">
        <f>ROUND(SUM(G62:G67),5)</f>
        <v>0</v>
      </c>
      <c r="H61" s="19">
        <f>ROUND(SUM(H62:H67),5)</f>
        <v>0</v>
      </c>
      <c r="I61" s="19"/>
      <c r="J61" s="19">
        <f>ROUND(SUM(J62:J67),5)</f>
        <v>0</v>
      </c>
    </row>
    <row r="62" spans="1:10" x14ac:dyDescent="0.25">
      <c r="A62" s="93"/>
      <c r="B62" s="91"/>
      <c r="C62" s="93"/>
      <c r="D62" s="21" t="s">
        <v>4</v>
      </c>
      <c r="E62" s="22">
        <f t="shared" ref="E62:E67" si="16">SUM(F62:J62)</f>
        <v>0</v>
      </c>
      <c r="F62" s="25">
        <v>0</v>
      </c>
      <c r="G62" s="25">
        <v>0</v>
      </c>
      <c r="H62" s="25">
        <v>0</v>
      </c>
      <c r="I62" s="25"/>
      <c r="J62" s="22">
        <v>0</v>
      </c>
    </row>
    <row r="63" spans="1:10" ht="31.5" x14ac:dyDescent="0.25">
      <c r="A63" s="93"/>
      <c r="B63" s="91"/>
      <c r="C63" s="93"/>
      <c r="D63" s="21" t="s">
        <v>5</v>
      </c>
      <c r="E63" s="22">
        <f t="shared" si="16"/>
        <v>0</v>
      </c>
      <c r="F63" s="25">
        <v>0</v>
      </c>
      <c r="G63" s="25">
        <v>0</v>
      </c>
      <c r="H63" s="25">
        <v>0</v>
      </c>
      <c r="I63" s="25"/>
      <c r="J63" s="22">
        <v>0</v>
      </c>
    </row>
    <row r="64" spans="1:10" x14ac:dyDescent="0.25">
      <c r="A64" s="93"/>
      <c r="B64" s="91"/>
      <c r="C64" s="93"/>
      <c r="D64" s="21" t="s">
        <v>6</v>
      </c>
      <c r="E64" s="22">
        <f t="shared" si="16"/>
        <v>500</v>
      </c>
      <c r="F64" s="25">
        <v>500</v>
      </c>
      <c r="G64" s="25">
        <v>0</v>
      </c>
      <c r="H64" s="25">
        <v>0</v>
      </c>
      <c r="I64" s="25"/>
      <c r="J64" s="22">
        <v>0</v>
      </c>
    </row>
    <row r="65" spans="1:11" ht="42" customHeight="1" x14ac:dyDescent="0.25">
      <c r="A65" s="93"/>
      <c r="B65" s="91"/>
      <c r="C65" s="93"/>
      <c r="D65" s="21" t="s">
        <v>8</v>
      </c>
      <c r="E65" s="22">
        <f t="shared" si="16"/>
        <v>0</v>
      </c>
      <c r="F65" s="25">
        <v>0</v>
      </c>
      <c r="G65" s="25">
        <v>0</v>
      </c>
      <c r="H65" s="25">
        <v>0</v>
      </c>
      <c r="I65" s="25"/>
      <c r="J65" s="22">
        <v>0</v>
      </c>
    </row>
    <row r="66" spans="1:11" ht="30" customHeight="1" x14ac:dyDescent="0.25">
      <c r="A66" s="93"/>
      <c r="B66" s="91"/>
      <c r="C66" s="93"/>
      <c r="D66" s="21" t="s">
        <v>15</v>
      </c>
      <c r="E66" s="22">
        <f t="shared" si="16"/>
        <v>0</v>
      </c>
      <c r="F66" s="25">
        <v>0</v>
      </c>
      <c r="G66" s="25">
        <v>0</v>
      </c>
      <c r="H66" s="25">
        <v>0</v>
      </c>
      <c r="I66" s="25"/>
      <c r="J66" s="22">
        <v>0</v>
      </c>
    </row>
    <row r="67" spans="1:11" ht="28.5" customHeight="1" x14ac:dyDescent="0.25">
      <c r="A67" s="93"/>
      <c r="B67" s="91"/>
      <c r="C67" s="93"/>
      <c r="D67" s="21" t="s">
        <v>7</v>
      </c>
      <c r="E67" s="22">
        <f t="shared" si="16"/>
        <v>200</v>
      </c>
      <c r="F67" s="25">
        <v>200</v>
      </c>
      <c r="G67" s="25">
        <v>0</v>
      </c>
      <c r="H67" s="25">
        <v>0</v>
      </c>
      <c r="I67" s="25"/>
      <c r="J67" s="22">
        <v>0</v>
      </c>
    </row>
    <row r="68" spans="1:11" s="9" customFormat="1" ht="45.75" customHeight="1" x14ac:dyDescent="0.25">
      <c r="A68" s="93" t="s">
        <v>21</v>
      </c>
      <c r="B68" s="97" t="s">
        <v>38</v>
      </c>
      <c r="C68" s="93" t="s">
        <v>40</v>
      </c>
      <c r="D68" s="21" t="s">
        <v>3</v>
      </c>
      <c r="E68" s="22">
        <f>SUM(F68:J68)</f>
        <v>7500</v>
      </c>
      <c r="F68" s="22">
        <f>SUM(F69:F74)</f>
        <v>1000</v>
      </c>
      <c r="G68" s="22">
        <f t="shared" ref="G68:J68" si="17">SUM(G69:G74)</f>
        <v>1000</v>
      </c>
      <c r="H68" s="22">
        <f t="shared" si="17"/>
        <v>1000</v>
      </c>
      <c r="I68" s="22">
        <f t="shared" si="17"/>
        <v>1000</v>
      </c>
      <c r="J68" s="22">
        <f t="shared" si="17"/>
        <v>3500</v>
      </c>
    </row>
    <row r="69" spans="1:11" ht="26.25" customHeight="1" x14ac:dyDescent="0.25">
      <c r="A69" s="93"/>
      <c r="B69" s="97"/>
      <c r="C69" s="93"/>
      <c r="D69" s="21" t="s">
        <v>4</v>
      </c>
      <c r="E69" s="22">
        <f t="shared" ref="E69:E74" si="18">SUM(F69:J69)</f>
        <v>0</v>
      </c>
      <c r="F69" s="25">
        <v>0</v>
      </c>
      <c r="G69" s="25">
        <v>0</v>
      </c>
      <c r="H69" s="25">
        <v>0</v>
      </c>
      <c r="I69" s="25"/>
      <c r="J69" s="22">
        <v>0</v>
      </c>
    </row>
    <row r="70" spans="1:11" ht="36" customHeight="1" x14ac:dyDescent="0.25">
      <c r="A70" s="93"/>
      <c r="B70" s="97"/>
      <c r="C70" s="93"/>
      <c r="D70" s="21" t="s">
        <v>5</v>
      </c>
      <c r="E70" s="22">
        <f t="shared" si="18"/>
        <v>0</v>
      </c>
      <c r="F70" s="25">
        <v>0</v>
      </c>
      <c r="G70" s="25">
        <v>0</v>
      </c>
      <c r="H70" s="25">
        <v>0</v>
      </c>
      <c r="I70" s="25"/>
      <c r="J70" s="22">
        <v>0</v>
      </c>
    </row>
    <row r="71" spans="1:11" ht="36" customHeight="1" x14ac:dyDescent="0.25">
      <c r="A71" s="93"/>
      <c r="B71" s="97"/>
      <c r="C71" s="93"/>
      <c r="D71" s="21" t="s">
        <v>6</v>
      </c>
      <c r="E71" s="22">
        <f t="shared" si="18"/>
        <v>0</v>
      </c>
      <c r="F71" s="25">
        <v>0</v>
      </c>
      <c r="G71" s="25">
        <v>0</v>
      </c>
      <c r="H71" s="25">
        <v>0</v>
      </c>
      <c r="I71" s="25">
        <v>0</v>
      </c>
      <c r="J71" s="22">
        <v>0</v>
      </c>
    </row>
    <row r="72" spans="1:11" ht="39.75" customHeight="1" x14ac:dyDescent="0.25">
      <c r="A72" s="93"/>
      <c r="B72" s="97"/>
      <c r="C72" s="93"/>
      <c r="D72" s="21" t="s">
        <v>8</v>
      </c>
      <c r="E72" s="22">
        <f t="shared" si="18"/>
        <v>0</v>
      </c>
      <c r="F72" s="25">
        <v>0</v>
      </c>
      <c r="G72" s="25">
        <v>0</v>
      </c>
      <c r="H72" s="25">
        <v>0</v>
      </c>
      <c r="I72" s="25"/>
      <c r="J72" s="22">
        <v>0</v>
      </c>
    </row>
    <row r="73" spans="1:11" ht="29.25" customHeight="1" x14ac:dyDescent="0.25">
      <c r="A73" s="93"/>
      <c r="B73" s="97"/>
      <c r="C73" s="93"/>
      <c r="D73" s="21" t="s">
        <v>15</v>
      </c>
      <c r="E73" s="22">
        <f t="shared" si="18"/>
        <v>0</v>
      </c>
      <c r="F73" s="25">
        <v>0</v>
      </c>
      <c r="G73" s="25">
        <v>0</v>
      </c>
      <c r="H73" s="25">
        <v>0</v>
      </c>
      <c r="I73" s="25"/>
      <c r="J73" s="22">
        <v>0</v>
      </c>
    </row>
    <row r="74" spans="1:11" ht="33.75" customHeight="1" x14ac:dyDescent="0.25">
      <c r="A74" s="93"/>
      <c r="B74" s="97"/>
      <c r="C74" s="93"/>
      <c r="D74" s="21" t="s">
        <v>7</v>
      </c>
      <c r="E74" s="22">
        <f t="shared" si="18"/>
        <v>7500</v>
      </c>
      <c r="F74" s="25">
        <v>1000</v>
      </c>
      <c r="G74" s="25">
        <v>1000</v>
      </c>
      <c r="H74" s="25">
        <v>1000</v>
      </c>
      <c r="I74" s="25">
        <v>1000</v>
      </c>
      <c r="J74" s="22">
        <v>3500</v>
      </c>
    </row>
    <row r="75" spans="1:11" s="9" customFormat="1" x14ac:dyDescent="0.25">
      <c r="A75" s="93" t="s">
        <v>22</v>
      </c>
      <c r="B75" s="97" t="s">
        <v>39</v>
      </c>
      <c r="C75" s="93" t="s">
        <v>33</v>
      </c>
      <c r="D75" s="18" t="s">
        <v>3</v>
      </c>
      <c r="E75" s="19">
        <f>SUM(F75:J75)</f>
        <v>0</v>
      </c>
      <c r="F75" s="19">
        <f t="shared" ref="F75:J75" si="19">ROUND(SUM(F76:F81),5)</f>
        <v>0</v>
      </c>
      <c r="G75" s="19">
        <f t="shared" si="19"/>
        <v>0</v>
      </c>
      <c r="H75" s="19">
        <f t="shared" ref="H75" si="20">ROUND(SUM(H76:H81),5)</f>
        <v>0</v>
      </c>
      <c r="I75" s="19"/>
      <c r="J75" s="19">
        <f t="shared" si="19"/>
        <v>0</v>
      </c>
    </row>
    <row r="76" spans="1:11" x14ac:dyDescent="0.25">
      <c r="A76" s="93"/>
      <c r="B76" s="97"/>
      <c r="C76" s="93"/>
      <c r="D76" s="21" t="s">
        <v>4</v>
      </c>
      <c r="E76" s="19">
        <f t="shared" ref="E76:E81" si="21">SUM(F76:J76)</f>
        <v>0</v>
      </c>
      <c r="F76" s="22">
        <v>0</v>
      </c>
      <c r="G76" s="22">
        <v>0</v>
      </c>
      <c r="H76" s="22">
        <v>0</v>
      </c>
      <c r="I76" s="22"/>
      <c r="J76" s="22">
        <v>0</v>
      </c>
    </row>
    <row r="77" spans="1:11" ht="31.5" x14ac:dyDescent="0.25">
      <c r="A77" s="93"/>
      <c r="B77" s="97"/>
      <c r="C77" s="93"/>
      <c r="D77" s="21" t="s">
        <v>5</v>
      </c>
      <c r="E77" s="19">
        <f t="shared" si="21"/>
        <v>0</v>
      </c>
      <c r="F77" s="22">
        <v>0</v>
      </c>
      <c r="G77" s="22">
        <v>0</v>
      </c>
      <c r="H77" s="22">
        <v>0</v>
      </c>
      <c r="I77" s="22"/>
      <c r="J77" s="22">
        <v>0</v>
      </c>
      <c r="K77" s="6" t="s">
        <v>49</v>
      </c>
    </row>
    <row r="78" spans="1:11" x14ac:dyDescent="0.25">
      <c r="A78" s="93"/>
      <c r="B78" s="97"/>
      <c r="C78" s="93"/>
      <c r="D78" s="21" t="s">
        <v>6</v>
      </c>
      <c r="E78" s="19">
        <f t="shared" si="21"/>
        <v>0</v>
      </c>
      <c r="F78" s="22">
        <v>0</v>
      </c>
      <c r="G78" s="22">
        <v>0</v>
      </c>
      <c r="H78" s="22">
        <v>0</v>
      </c>
      <c r="I78" s="22"/>
      <c r="J78" s="22">
        <v>0</v>
      </c>
    </row>
    <row r="79" spans="1:11" ht="31.5" x14ac:dyDescent="0.25">
      <c r="A79" s="93"/>
      <c r="B79" s="97"/>
      <c r="C79" s="93"/>
      <c r="D79" s="21" t="s">
        <v>8</v>
      </c>
      <c r="E79" s="19">
        <f t="shared" si="21"/>
        <v>0</v>
      </c>
      <c r="F79" s="22">
        <v>0</v>
      </c>
      <c r="G79" s="22">
        <v>0</v>
      </c>
      <c r="H79" s="22">
        <v>0</v>
      </c>
      <c r="I79" s="22"/>
      <c r="J79" s="22">
        <v>0</v>
      </c>
    </row>
    <row r="80" spans="1:11" x14ac:dyDescent="0.25">
      <c r="A80" s="93"/>
      <c r="B80" s="97"/>
      <c r="C80" s="93"/>
      <c r="D80" s="21" t="s">
        <v>15</v>
      </c>
      <c r="E80" s="19">
        <f t="shared" si="21"/>
        <v>0</v>
      </c>
      <c r="F80" s="22">
        <v>0</v>
      </c>
      <c r="G80" s="22">
        <v>0</v>
      </c>
      <c r="H80" s="22">
        <v>0</v>
      </c>
      <c r="I80" s="22"/>
      <c r="J80" s="22">
        <v>0</v>
      </c>
    </row>
    <row r="81" spans="1:10" x14ac:dyDescent="0.25">
      <c r="A81" s="93"/>
      <c r="B81" s="97"/>
      <c r="C81" s="93"/>
      <c r="D81" s="21" t="s">
        <v>7</v>
      </c>
      <c r="E81" s="19">
        <f t="shared" si="21"/>
        <v>0</v>
      </c>
      <c r="F81" s="22">
        <v>0</v>
      </c>
      <c r="G81" s="22">
        <v>0</v>
      </c>
      <c r="H81" s="22">
        <v>0</v>
      </c>
      <c r="I81" s="22"/>
      <c r="J81" s="22">
        <v>0</v>
      </c>
    </row>
    <row r="82" spans="1:10" s="31" customFormat="1" x14ac:dyDescent="0.25">
      <c r="A82" s="94"/>
      <c r="B82" s="92" t="s">
        <v>10</v>
      </c>
      <c r="C82" s="94"/>
      <c r="D82" s="29" t="s">
        <v>3</v>
      </c>
      <c r="E82" s="30">
        <f>E83+E84+E85+E86+E87+E88</f>
        <v>8200</v>
      </c>
      <c r="F82" s="30">
        <f t="shared" ref="F82:J82" si="22">F83+F84+F85+F86+F87+F88</f>
        <v>1700</v>
      </c>
      <c r="G82" s="30">
        <f t="shared" si="22"/>
        <v>1000</v>
      </c>
      <c r="H82" s="30">
        <f t="shared" si="22"/>
        <v>1000</v>
      </c>
      <c r="I82" s="30">
        <f t="shared" si="22"/>
        <v>1000</v>
      </c>
      <c r="J82" s="30">
        <f t="shared" si="22"/>
        <v>3500</v>
      </c>
    </row>
    <row r="83" spans="1:10" s="33" customFormat="1" x14ac:dyDescent="0.25">
      <c r="A83" s="94"/>
      <c r="B83" s="92"/>
      <c r="C83" s="94"/>
      <c r="D83" s="29" t="s">
        <v>4</v>
      </c>
      <c r="E83" s="32">
        <f t="shared" ref="E83:E88" si="23">E62+E69+E76</f>
        <v>0</v>
      </c>
      <c r="F83" s="32">
        <f t="shared" ref="F83:J83" si="24">F62+F69+F76</f>
        <v>0</v>
      </c>
      <c r="G83" s="32">
        <f t="shared" si="24"/>
        <v>0</v>
      </c>
      <c r="H83" s="32">
        <f t="shared" si="24"/>
        <v>0</v>
      </c>
      <c r="I83" s="32">
        <f t="shared" si="24"/>
        <v>0</v>
      </c>
      <c r="J83" s="32">
        <f t="shared" si="24"/>
        <v>0</v>
      </c>
    </row>
    <row r="84" spans="1:10" s="33" customFormat="1" ht="31.5" x14ac:dyDescent="0.25">
      <c r="A84" s="94"/>
      <c r="B84" s="92"/>
      <c r="C84" s="94"/>
      <c r="D84" s="29" t="s">
        <v>5</v>
      </c>
      <c r="E84" s="32">
        <f t="shared" si="23"/>
        <v>0</v>
      </c>
      <c r="F84" s="32">
        <f t="shared" ref="F84:J84" si="25">F63+F70+F77</f>
        <v>0</v>
      </c>
      <c r="G84" s="32">
        <f t="shared" si="25"/>
        <v>0</v>
      </c>
      <c r="H84" s="32">
        <f t="shared" si="25"/>
        <v>0</v>
      </c>
      <c r="I84" s="32">
        <f t="shared" si="25"/>
        <v>0</v>
      </c>
      <c r="J84" s="32">
        <f t="shared" si="25"/>
        <v>0</v>
      </c>
    </row>
    <row r="85" spans="1:10" s="33" customFormat="1" x14ac:dyDescent="0.25">
      <c r="A85" s="94"/>
      <c r="B85" s="92"/>
      <c r="C85" s="94"/>
      <c r="D85" s="29" t="s">
        <v>6</v>
      </c>
      <c r="E85" s="30">
        <f t="shared" si="23"/>
        <v>500</v>
      </c>
      <c r="F85" s="30">
        <f t="shared" ref="F85:J85" si="26">F64+F71+F78</f>
        <v>500</v>
      </c>
      <c r="G85" s="30">
        <f t="shared" si="26"/>
        <v>0</v>
      </c>
      <c r="H85" s="30">
        <f t="shared" si="26"/>
        <v>0</v>
      </c>
      <c r="I85" s="30">
        <f t="shared" si="26"/>
        <v>0</v>
      </c>
      <c r="J85" s="30">
        <f t="shared" si="26"/>
        <v>0</v>
      </c>
    </row>
    <row r="86" spans="1:10" s="33" customFormat="1" ht="47.25" x14ac:dyDescent="0.25">
      <c r="A86" s="94"/>
      <c r="B86" s="92"/>
      <c r="C86" s="94"/>
      <c r="D86" s="29" t="s">
        <v>8</v>
      </c>
      <c r="E86" s="30">
        <f t="shared" si="23"/>
        <v>0</v>
      </c>
      <c r="F86" s="30">
        <f t="shared" ref="F86:J86" si="27">F65+F72+F79</f>
        <v>0</v>
      </c>
      <c r="G86" s="30">
        <f t="shared" si="27"/>
        <v>0</v>
      </c>
      <c r="H86" s="30">
        <f t="shared" si="27"/>
        <v>0</v>
      </c>
      <c r="I86" s="30">
        <f t="shared" si="27"/>
        <v>0</v>
      </c>
      <c r="J86" s="30">
        <f t="shared" si="27"/>
        <v>0</v>
      </c>
    </row>
    <row r="87" spans="1:10" s="33" customFormat="1" x14ac:dyDescent="0.25">
      <c r="A87" s="94"/>
      <c r="B87" s="92"/>
      <c r="C87" s="94"/>
      <c r="D87" s="29" t="s">
        <v>15</v>
      </c>
      <c r="E87" s="30">
        <f t="shared" si="23"/>
        <v>0</v>
      </c>
      <c r="F87" s="30">
        <f t="shared" ref="F87:J87" si="28">F66+F73+F80</f>
        <v>0</v>
      </c>
      <c r="G87" s="30">
        <f t="shared" si="28"/>
        <v>0</v>
      </c>
      <c r="H87" s="30">
        <f t="shared" si="28"/>
        <v>0</v>
      </c>
      <c r="I87" s="30">
        <f t="shared" si="28"/>
        <v>0</v>
      </c>
      <c r="J87" s="30">
        <f t="shared" si="28"/>
        <v>0</v>
      </c>
    </row>
    <row r="88" spans="1:10" s="33" customFormat="1" x14ac:dyDescent="0.25">
      <c r="A88" s="94"/>
      <c r="B88" s="92"/>
      <c r="C88" s="94"/>
      <c r="D88" s="29" t="s">
        <v>7</v>
      </c>
      <c r="E88" s="30">
        <f t="shared" si="23"/>
        <v>7700</v>
      </c>
      <c r="F88" s="30">
        <f t="shared" ref="F88:J88" si="29">F67+F74+F81</f>
        <v>1200</v>
      </c>
      <c r="G88" s="30">
        <f t="shared" si="29"/>
        <v>1000</v>
      </c>
      <c r="H88" s="30">
        <f t="shared" si="29"/>
        <v>1000</v>
      </c>
      <c r="I88" s="30">
        <f t="shared" si="29"/>
        <v>1000</v>
      </c>
      <c r="J88" s="30">
        <f t="shared" si="29"/>
        <v>3500</v>
      </c>
    </row>
    <row r="89" spans="1:10" s="31" customFormat="1" ht="24.75" customHeight="1" x14ac:dyDescent="0.25">
      <c r="A89" s="92" t="s">
        <v>11</v>
      </c>
      <c r="B89" s="92"/>
      <c r="C89" s="96"/>
      <c r="D89" s="29" t="s">
        <v>3</v>
      </c>
      <c r="E89" s="30">
        <f>SUM(F89:J89)</f>
        <v>288671.37900000002</v>
      </c>
      <c r="F89" s="30">
        <f t="shared" ref="F89:J89" si="30">SUM(F90:F95)</f>
        <v>39843.379000000001</v>
      </c>
      <c r="G89" s="30">
        <f t="shared" si="30"/>
        <v>35068</v>
      </c>
      <c r="H89" s="30">
        <f t="shared" si="30"/>
        <v>34995</v>
      </c>
      <c r="I89" s="30">
        <f t="shared" si="30"/>
        <v>35853</v>
      </c>
      <c r="J89" s="30">
        <f t="shared" si="30"/>
        <v>142912</v>
      </c>
    </row>
    <row r="90" spans="1:10" s="33" customFormat="1" x14ac:dyDescent="0.25">
      <c r="A90" s="92"/>
      <c r="B90" s="92"/>
      <c r="C90" s="96"/>
      <c r="D90" s="29" t="s">
        <v>4</v>
      </c>
      <c r="E90" s="30">
        <f t="shared" ref="E90:E95" si="31">SUM(F90:J90)</f>
        <v>0</v>
      </c>
      <c r="F90" s="30">
        <f t="shared" ref="F90:J95" si="32">F32+F54+F83</f>
        <v>0</v>
      </c>
      <c r="G90" s="30">
        <f t="shared" si="32"/>
        <v>0</v>
      </c>
      <c r="H90" s="30">
        <f t="shared" si="32"/>
        <v>0</v>
      </c>
      <c r="I90" s="30">
        <f t="shared" si="32"/>
        <v>0</v>
      </c>
      <c r="J90" s="30">
        <f t="shared" si="32"/>
        <v>0</v>
      </c>
    </row>
    <row r="91" spans="1:10" s="33" customFormat="1" ht="31.5" x14ac:dyDescent="0.25">
      <c r="A91" s="92"/>
      <c r="B91" s="92"/>
      <c r="C91" s="96"/>
      <c r="D91" s="29" t="s">
        <v>5</v>
      </c>
      <c r="E91" s="30">
        <f t="shared" si="31"/>
        <v>1000</v>
      </c>
      <c r="F91" s="30">
        <f t="shared" si="32"/>
        <v>1000</v>
      </c>
      <c r="G91" s="30">
        <f t="shared" si="32"/>
        <v>0</v>
      </c>
      <c r="H91" s="30">
        <f t="shared" si="32"/>
        <v>0</v>
      </c>
      <c r="I91" s="30">
        <f t="shared" si="32"/>
        <v>0</v>
      </c>
      <c r="J91" s="30">
        <f t="shared" si="32"/>
        <v>0</v>
      </c>
    </row>
    <row r="92" spans="1:10" s="33" customFormat="1" x14ac:dyDescent="0.25">
      <c r="A92" s="92"/>
      <c r="B92" s="92"/>
      <c r="C92" s="96"/>
      <c r="D92" s="29" t="s">
        <v>6</v>
      </c>
      <c r="E92" s="30">
        <f t="shared" si="31"/>
        <v>274480</v>
      </c>
      <c r="F92" s="30">
        <f t="shared" si="32"/>
        <v>32152</v>
      </c>
      <c r="G92" s="30">
        <f t="shared" si="32"/>
        <v>34068</v>
      </c>
      <c r="H92" s="30">
        <f t="shared" si="32"/>
        <v>33995</v>
      </c>
      <c r="I92" s="30">
        <f t="shared" si="32"/>
        <v>34853</v>
      </c>
      <c r="J92" s="30">
        <f t="shared" si="32"/>
        <v>139412</v>
      </c>
    </row>
    <row r="93" spans="1:10" s="33" customFormat="1" ht="47.25" x14ac:dyDescent="0.25">
      <c r="A93" s="92"/>
      <c r="B93" s="92"/>
      <c r="C93" s="96"/>
      <c r="D93" s="29" t="s">
        <v>8</v>
      </c>
      <c r="E93" s="30">
        <f t="shared" si="31"/>
        <v>0</v>
      </c>
      <c r="F93" s="30">
        <f t="shared" si="32"/>
        <v>0</v>
      </c>
      <c r="G93" s="30">
        <f t="shared" si="32"/>
        <v>0</v>
      </c>
      <c r="H93" s="30">
        <f t="shared" si="32"/>
        <v>0</v>
      </c>
      <c r="I93" s="30">
        <f t="shared" si="32"/>
        <v>0</v>
      </c>
      <c r="J93" s="30">
        <f t="shared" si="32"/>
        <v>0</v>
      </c>
    </row>
    <row r="94" spans="1:10" s="33" customFormat="1" x14ac:dyDescent="0.25">
      <c r="A94" s="92"/>
      <c r="B94" s="92"/>
      <c r="C94" s="96"/>
      <c r="D94" s="29" t="s">
        <v>15</v>
      </c>
      <c r="E94" s="30">
        <f t="shared" si="31"/>
        <v>0</v>
      </c>
      <c r="F94" s="30">
        <f t="shared" si="32"/>
        <v>0</v>
      </c>
      <c r="G94" s="30">
        <f t="shared" si="32"/>
        <v>0</v>
      </c>
      <c r="H94" s="30">
        <f t="shared" si="32"/>
        <v>0</v>
      </c>
      <c r="I94" s="30">
        <f t="shared" si="32"/>
        <v>0</v>
      </c>
      <c r="J94" s="30">
        <f t="shared" si="32"/>
        <v>0</v>
      </c>
    </row>
    <row r="95" spans="1:10" s="33" customFormat="1" x14ac:dyDescent="0.25">
      <c r="A95" s="92"/>
      <c r="B95" s="92"/>
      <c r="C95" s="96"/>
      <c r="D95" s="29" t="s">
        <v>7</v>
      </c>
      <c r="E95" s="30">
        <f t="shared" si="31"/>
        <v>13191.379000000001</v>
      </c>
      <c r="F95" s="30">
        <f t="shared" si="32"/>
        <v>6691.3789999999999</v>
      </c>
      <c r="G95" s="30">
        <f t="shared" si="32"/>
        <v>1000</v>
      </c>
      <c r="H95" s="30">
        <f t="shared" si="32"/>
        <v>1000</v>
      </c>
      <c r="I95" s="30">
        <f t="shared" si="32"/>
        <v>1000</v>
      </c>
      <c r="J95" s="30">
        <f t="shared" si="32"/>
        <v>3500</v>
      </c>
    </row>
    <row r="96" spans="1:10" s="33" customFormat="1" x14ac:dyDescent="0.25">
      <c r="A96" s="95" t="s">
        <v>12</v>
      </c>
      <c r="B96" s="95"/>
      <c r="C96" s="36"/>
      <c r="D96" s="37"/>
      <c r="E96" s="32"/>
      <c r="F96" s="32"/>
      <c r="G96" s="32"/>
      <c r="H96" s="32"/>
      <c r="I96" s="32"/>
      <c r="J96" s="32"/>
    </row>
    <row r="97" spans="1:10" s="31" customFormat="1" x14ac:dyDescent="0.25">
      <c r="A97" s="95" t="s">
        <v>28</v>
      </c>
      <c r="B97" s="95"/>
      <c r="C97" s="94"/>
      <c r="D97" s="29" t="s">
        <v>3</v>
      </c>
      <c r="E97" s="30"/>
      <c r="F97" s="30"/>
      <c r="G97" s="30"/>
      <c r="H97" s="30"/>
      <c r="I97" s="30"/>
      <c r="J97" s="30"/>
    </row>
    <row r="98" spans="1:10" s="33" customFormat="1" x14ac:dyDescent="0.25">
      <c r="A98" s="95"/>
      <c r="B98" s="95"/>
      <c r="C98" s="94"/>
      <c r="D98" s="37" t="s">
        <v>4</v>
      </c>
      <c r="E98" s="30"/>
      <c r="F98" s="35"/>
      <c r="G98" s="35"/>
      <c r="H98" s="35"/>
      <c r="I98" s="35"/>
      <c r="J98" s="35"/>
    </row>
    <row r="99" spans="1:10" s="33" customFormat="1" ht="31.5" x14ac:dyDescent="0.25">
      <c r="A99" s="95"/>
      <c r="B99" s="95"/>
      <c r="C99" s="94"/>
      <c r="D99" s="37" t="s">
        <v>5</v>
      </c>
      <c r="E99" s="30"/>
      <c r="F99" s="35"/>
      <c r="G99" s="35"/>
      <c r="H99" s="35"/>
      <c r="I99" s="35"/>
      <c r="J99" s="35"/>
    </row>
    <row r="100" spans="1:10" s="33" customFormat="1" x14ac:dyDescent="0.25">
      <c r="A100" s="95"/>
      <c r="B100" s="95"/>
      <c r="C100" s="94"/>
      <c r="D100" s="37" t="s">
        <v>6</v>
      </c>
      <c r="E100" s="30"/>
      <c r="F100" s="35"/>
      <c r="G100" s="35"/>
      <c r="H100" s="35"/>
      <c r="I100" s="35"/>
      <c r="J100" s="35"/>
    </row>
    <row r="101" spans="1:10" s="33" customFormat="1" ht="31.5" x14ac:dyDescent="0.25">
      <c r="A101" s="95"/>
      <c r="B101" s="95"/>
      <c r="C101" s="94"/>
      <c r="D101" s="37" t="s">
        <v>8</v>
      </c>
      <c r="E101" s="30"/>
      <c r="F101" s="35"/>
      <c r="G101" s="35"/>
      <c r="H101" s="35"/>
      <c r="I101" s="35"/>
      <c r="J101" s="35"/>
    </row>
    <row r="102" spans="1:10" s="33" customFormat="1" x14ac:dyDescent="0.25">
      <c r="A102" s="95"/>
      <c r="B102" s="95"/>
      <c r="C102" s="94"/>
      <c r="D102" s="37" t="s">
        <v>15</v>
      </c>
      <c r="E102" s="30"/>
      <c r="F102" s="35"/>
      <c r="G102" s="35"/>
      <c r="H102" s="35"/>
      <c r="I102" s="35"/>
      <c r="J102" s="35"/>
    </row>
    <row r="103" spans="1:10" s="33" customFormat="1" x14ac:dyDescent="0.25">
      <c r="A103" s="95"/>
      <c r="B103" s="95"/>
      <c r="C103" s="94"/>
      <c r="D103" s="37" t="s">
        <v>7</v>
      </c>
      <c r="E103" s="30"/>
      <c r="F103" s="35"/>
      <c r="G103" s="35"/>
      <c r="H103" s="35"/>
      <c r="I103" s="35"/>
      <c r="J103" s="35"/>
    </row>
    <row r="104" spans="1:10" s="31" customFormat="1" x14ac:dyDescent="0.25">
      <c r="A104" s="95" t="s">
        <v>29</v>
      </c>
      <c r="B104" s="95"/>
      <c r="C104" s="94"/>
      <c r="D104" s="29" t="s">
        <v>3</v>
      </c>
      <c r="E104" s="30">
        <f>SUM(F104:J104)</f>
        <v>0</v>
      </c>
      <c r="F104" s="30">
        <f t="shared" ref="F104:J104" si="33">SUM(G104:K104)</f>
        <v>0</v>
      </c>
      <c r="G104" s="30">
        <f t="shared" si="33"/>
        <v>0</v>
      </c>
      <c r="H104" s="30">
        <f t="shared" si="33"/>
        <v>0</v>
      </c>
      <c r="I104" s="30">
        <f t="shared" si="33"/>
        <v>0</v>
      </c>
      <c r="J104" s="30">
        <f t="shared" si="33"/>
        <v>0</v>
      </c>
    </row>
    <row r="105" spans="1:10" s="33" customFormat="1" x14ac:dyDescent="0.25">
      <c r="A105" s="95"/>
      <c r="B105" s="95"/>
      <c r="C105" s="94"/>
      <c r="D105" s="37" t="s">
        <v>4</v>
      </c>
      <c r="E105" s="30">
        <f t="shared" ref="E105:E110" si="34">SUM(F105:J105)</f>
        <v>0</v>
      </c>
      <c r="F105" s="35">
        <f t="shared" ref="F105:F110" si="35">F90</f>
        <v>0</v>
      </c>
      <c r="G105" s="35">
        <f t="shared" ref="G105:J105" si="36">G90</f>
        <v>0</v>
      </c>
      <c r="H105" s="35">
        <f t="shared" si="36"/>
        <v>0</v>
      </c>
      <c r="I105" s="35">
        <f t="shared" si="36"/>
        <v>0</v>
      </c>
      <c r="J105" s="35">
        <f t="shared" si="36"/>
        <v>0</v>
      </c>
    </row>
    <row r="106" spans="1:10" s="33" customFormat="1" ht="31.5" x14ac:dyDescent="0.25">
      <c r="A106" s="95"/>
      <c r="B106" s="95"/>
      <c r="C106" s="94"/>
      <c r="D106" s="37" t="s">
        <v>5</v>
      </c>
      <c r="E106" s="32">
        <f t="shared" si="34"/>
        <v>1000</v>
      </c>
      <c r="F106" s="35">
        <f t="shared" si="35"/>
        <v>1000</v>
      </c>
      <c r="G106" s="35">
        <f t="shared" ref="G106:J106" si="37">G91</f>
        <v>0</v>
      </c>
      <c r="H106" s="35">
        <f t="shared" si="37"/>
        <v>0</v>
      </c>
      <c r="I106" s="35">
        <f t="shared" si="37"/>
        <v>0</v>
      </c>
      <c r="J106" s="35">
        <f t="shared" si="37"/>
        <v>0</v>
      </c>
    </row>
    <row r="107" spans="1:10" s="33" customFormat="1" x14ac:dyDescent="0.25">
      <c r="A107" s="95"/>
      <c r="B107" s="95"/>
      <c r="C107" s="94"/>
      <c r="D107" s="37" t="s">
        <v>6</v>
      </c>
      <c r="E107" s="32">
        <f t="shared" si="34"/>
        <v>274480</v>
      </c>
      <c r="F107" s="35">
        <f t="shared" si="35"/>
        <v>32152</v>
      </c>
      <c r="G107" s="35">
        <f t="shared" ref="G107:J107" si="38">G92</f>
        <v>34068</v>
      </c>
      <c r="H107" s="35">
        <f t="shared" si="38"/>
        <v>33995</v>
      </c>
      <c r="I107" s="35">
        <f t="shared" si="38"/>
        <v>34853</v>
      </c>
      <c r="J107" s="35">
        <f t="shared" si="38"/>
        <v>139412</v>
      </c>
    </row>
    <row r="108" spans="1:10" s="33" customFormat="1" ht="31.5" x14ac:dyDescent="0.25">
      <c r="A108" s="95"/>
      <c r="B108" s="95"/>
      <c r="C108" s="94"/>
      <c r="D108" s="37" t="s">
        <v>8</v>
      </c>
      <c r="E108" s="32">
        <f t="shared" si="34"/>
        <v>0</v>
      </c>
      <c r="F108" s="35">
        <f t="shared" si="35"/>
        <v>0</v>
      </c>
      <c r="G108" s="35">
        <f t="shared" ref="G108:J108" si="39">G93</f>
        <v>0</v>
      </c>
      <c r="H108" s="35">
        <f t="shared" si="39"/>
        <v>0</v>
      </c>
      <c r="I108" s="35">
        <f t="shared" si="39"/>
        <v>0</v>
      </c>
      <c r="J108" s="35">
        <f t="shared" si="39"/>
        <v>0</v>
      </c>
    </row>
    <row r="109" spans="1:10" s="33" customFormat="1" x14ac:dyDescent="0.25">
      <c r="A109" s="95"/>
      <c r="B109" s="95"/>
      <c r="C109" s="94"/>
      <c r="D109" s="37" t="s">
        <v>15</v>
      </c>
      <c r="E109" s="32">
        <f t="shared" si="34"/>
        <v>0</v>
      </c>
      <c r="F109" s="35">
        <f t="shared" si="35"/>
        <v>0</v>
      </c>
      <c r="G109" s="35">
        <f t="shared" ref="G109:J109" si="40">G94</f>
        <v>0</v>
      </c>
      <c r="H109" s="35">
        <f t="shared" si="40"/>
        <v>0</v>
      </c>
      <c r="I109" s="35">
        <f t="shared" si="40"/>
        <v>0</v>
      </c>
      <c r="J109" s="35">
        <f t="shared" si="40"/>
        <v>0</v>
      </c>
    </row>
    <row r="110" spans="1:10" s="33" customFormat="1" x14ac:dyDescent="0.25">
      <c r="A110" s="95"/>
      <c r="B110" s="95"/>
      <c r="C110" s="94"/>
      <c r="D110" s="37" t="s">
        <v>7</v>
      </c>
      <c r="E110" s="32">
        <f t="shared" si="34"/>
        <v>13191.379000000001</v>
      </c>
      <c r="F110" s="35">
        <f t="shared" si="35"/>
        <v>6691.3789999999999</v>
      </c>
      <c r="G110" s="35">
        <f t="shared" ref="G110:J110" si="41">G95</f>
        <v>1000</v>
      </c>
      <c r="H110" s="35">
        <f t="shared" si="41"/>
        <v>1000</v>
      </c>
      <c r="I110" s="35">
        <f t="shared" si="41"/>
        <v>1000</v>
      </c>
      <c r="J110" s="35">
        <f t="shared" si="41"/>
        <v>3500</v>
      </c>
    </row>
    <row r="111" spans="1:10" s="33" customFormat="1" x14ac:dyDescent="0.25">
      <c r="A111" s="95" t="s">
        <v>12</v>
      </c>
      <c r="B111" s="95"/>
      <c r="C111" s="36"/>
      <c r="D111" s="37"/>
      <c r="E111" s="32"/>
      <c r="F111" s="32"/>
      <c r="G111" s="32"/>
      <c r="H111" s="32"/>
      <c r="I111" s="32"/>
      <c r="J111" s="32"/>
    </row>
    <row r="112" spans="1:10" s="31" customFormat="1" x14ac:dyDescent="0.25">
      <c r="A112" s="95" t="s">
        <v>13</v>
      </c>
      <c r="B112" s="95"/>
      <c r="C112" s="94"/>
      <c r="D112" s="29" t="s">
        <v>3</v>
      </c>
      <c r="E112" s="30"/>
      <c r="F112" s="30"/>
      <c r="G112" s="30"/>
      <c r="H112" s="30"/>
      <c r="I112" s="30"/>
      <c r="J112" s="30"/>
    </row>
    <row r="113" spans="1:10" s="33" customFormat="1" x14ac:dyDescent="0.25">
      <c r="A113" s="95"/>
      <c r="B113" s="95"/>
      <c r="C113" s="94"/>
      <c r="D113" s="37" t="s">
        <v>4</v>
      </c>
      <c r="E113" s="30"/>
      <c r="F113" s="32"/>
      <c r="G113" s="32"/>
      <c r="H113" s="32"/>
      <c r="I113" s="32"/>
      <c r="J113" s="32"/>
    </row>
    <row r="114" spans="1:10" s="33" customFormat="1" ht="31.5" x14ac:dyDescent="0.25">
      <c r="A114" s="95"/>
      <c r="B114" s="95"/>
      <c r="C114" s="94"/>
      <c r="D114" s="37" t="s">
        <v>5</v>
      </c>
      <c r="E114" s="30"/>
      <c r="F114" s="32"/>
      <c r="G114" s="32"/>
      <c r="H114" s="32"/>
      <c r="I114" s="32"/>
      <c r="J114" s="32"/>
    </row>
    <row r="115" spans="1:10" s="33" customFormat="1" x14ac:dyDescent="0.25">
      <c r="A115" s="95"/>
      <c r="B115" s="95"/>
      <c r="C115" s="94"/>
      <c r="D115" s="37" t="s">
        <v>6</v>
      </c>
      <c r="E115" s="30"/>
      <c r="F115" s="32"/>
      <c r="G115" s="32"/>
      <c r="H115" s="32"/>
      <c r="I115" s="32"/>
      <c r="J115" s="32"/>
    </row>
    <row r="116" spans="1:10" s="33" customFormat="1" ht="31.5" x14ac:dyDescent="0.25">
      <c r="A116" s="95"/>
      <c r="B116" s="95"/>
      <c r="C116" s="94"/>
      <c r="D116" s="37" t="s">
        <v>8</v>
      </c>
      <c r="E116" s="30"/>
      <c r="F116" s="32"/>
      <c r="G116" s="32"/>
      <c r="H116" s="32"/>
      <c r="I116" s="32"/>
      <c r="J116" s="32"/>
    </row>
    <row r="117" spans="1:10" s="33" customFormat="1" x14ac:dyDescent="0.25">
      <c r="A117" s="95"/>
      <c r="B117" s="95"/>
      <c r="C117" s="94"/>
      <c r="D117" s="37" t="s">
        <v>15</v>
      </c>
      <c r="E117" s="30"/>
      <c r="F117" s="32"/>
      <c r="G117" s="32"/>
      <c r="H117" s="32"/>
      <c r="I117" s="32"/>
      <c r="J117" s="32"/>
    </row>
    <row r="118" spans="1:10" s="33" customFormat="1" x14ac:dyDescent="0.25">
      <c r="A118" s="95"/>
      <c r="B118" s="95"/>
      <c r="C118" s="94"/>
      <c r="D118" s="37" t="s">
        <v>7</v>
      </c>
      <c r="E118" s="30"/>
      <c r="F118" s="32"/>
      <c r="G118" s="32"/>
      <c r="H118" s="32"/>
      <c r="I118" s="32"/>
      <c r="J118" s="32"/>
    </row>
    <row r="119" spans="1:10" s="31" customFormat="1" x14ac:dyDescent="0.25">
      <c r="A119" s="95" t="s">
        <v>14</v>
      </c>
      <c r="B119" s="95"/>
      <c r="C119" s="94"/>
      <c r="D119" s="29" t="s">
        <v>3</v>
      </c>
      <c r="E119" s="30"/>
      <c r="F119" s="30"/>
      <c r="G119" s="30"/>
      <c r="H119" s="30"/>
      <c r="I119" s="30"/>
      <c r="J119" s="30"/>
    </row>
    <row r="120" spans="1:10" s="33" customFormat="1" x14ac:dyDescent="0.25">
      <c r="A120" s="95"/>
      <c r="B120" s="95"/>
      <c r="C120" s="94"/>
      <c r="D120" s="37" t="s">
        <v>4</v>
      </c>
      <c r="E120" s="32"/>
      <c r="F120" s="32"/>
      <c r="G120" s="32"/>
      <c r="H120" s="32"/>
      <c r="I120" s="32"/>
      <c r="J120" s="32"/>
    </row>
    <row r="121" spans="1:10" s="33" customFormat="1" ht="31.5" x14ac:dyDescent="0.25">
      <c r="A121" s="95"/>
      <c r="B121" s="95"/>
      <c r="C121" s="94"/>
      <c r="D121" s="37" t="s">
        <v>5</v>
      </c>
      <c r="E121" s="32"/>
      <c r="F121" s="32"/>
      <c r="G121" s="32"/>
      <c r="H121" s="32"/>
      <c r="I121" s="32"/>
      <c r="J121" s="32"/>
    </row>
    <row r="122" spans="1:10" s="33" customFormat="1" x14ac:dyDescent="0.25">
      <c r="A122" s="95"/>
      <c r="B122" s="95"/>
      <c r="C122" s="94"/>
      <c r="D122" s="37" t="s">
        <v>6</v>
      </c>
      <c r="E122" s="32"/>
      <c r="F122" s="32"/>
      <c r="G122" s="32"/>
      <c r="H122" s="32"/>
      <c r="I122" s="32"/>
      <c r="J122" s="32"/>
    </row>
    <row r="123" spans="1:10" s="33" customFormat="1" ht="31.5" x14ac:dyDescent="0.25">
      <c r="A123" s="95"/>
      <c r="B123" s="95"/>
      <c r="C123" s="94"/>
      <c r="D123" s="37" t="s">
        <v>8</v>
      </c>
      <c r="E123" s="32"/>
      <c r="F123" s="32"/>
      <c r="G123" s="32"/>
      <c r="H123" s="32"/>
      <c r="I123" s="32"/>
      <c r="J123" s="32"/>
    </row>
    <row r="124" spans="1:10" s="33" customFormat="1" x14ac:dyDescent="0.25">
      <c r="A124" s="95"/>
      <c r="B124" s="95"/>
      <c r="C124" s="94"/>
      <c r="D124" s="37" t="s">
        <v>15</v>
      </c>
      <c r="E124" s="32"/>
      <c r="F124" s="32"/>
      <c r="G124" s="32"/>
      <c r="H124" s="32"/>
      <c r="I124" s="32"/>
      <c r="J124" s="32"/>
    </row>
    <row r="125" spans="1:10" s="33" customFormat="1" x14ac:dyDescent="0.25">
      <c r="A125" s="95"/>
      <c r="B125" s="95"/>
      <c r="C125" s="94"/>
      <c r="D125" s="37" t="s">
        <v>7</v>
      </c>
      <c r="E125" s="32"/>
      <c r="F125" s="32"/>
      <c r="G125" s="32"/>
      <c r="H125" s="32"/>
      <c r="I125" s="32"/>
      <c r="J125" s="32"/>
    </row>
    <row r="126" spans="1:10" s="33" customFormat="1" x14ac:dyDescent="0.25">
      <c r="A126" s="95" t="s">
        <v>12</v>
      </c>
      <c r="B126" s="95"/>
      <c r="C126" s="36"/>
      <c r="D126" s="37"/>
      <c r="E126" s="32"/>
      <c r="F126" s="32"/>
      <c r="G126" s="32"/>
      <c r="H126" s="32"/>
      <c r="I126" s="32"/>
      <c r="J126" s="32"/>
    </row>
    <row r="127" spans="1:10" s="31" customFormat="1" x14ac:dyDescent="0.25">
      <c r="A127" s="91" t="s">
        <v>41</v>
      </c>
      <c r="B127" s="91"/>
      <c r="C127" s="93"/>
      <c r="D127" s="29" t="s">
        <v>3</v>
      </c>
      <c r="E127" s="30">
        <f>SUM(F127:J127)</f>
        <v>0</v>
      </c>
      <c r="F127" s="30"/>
      <c r="G127" s="30"/>
      <c r="H127" s="30"/>
      <c r="I127" s="30"/>
      <c r="J127" s="30"/>
    </row>
    <row r="128" spans="1:10" s="33" customFormat="1" x14ac:dyDescent="0.25">
      <c r="A128" s="91"/>
      <c r="B128" s="91"/>
      <c r="C128" s="93"/>
      <c r="D128" s="37" t="s">
        <v>4</v>
      </c>
      <c r="E128" s="30">
        <f t="shared" ref="E128:E133" si="42">SUM(F128:J128)</f>
        <v>0</v>
      </c>
      <c r="F128" s="32">
        <f t="shared" ref="F128:J129" si="43">F11+F18+F25+F40+F62+F76</f>
        <v>0</v>
      </c>
      <c r="G128" s="32">
        <f t="shared" si="43"/>
        <v>0</v>
      </c>
      <c r="H128" s="32">
        <f t="shared" si="43"/>
        <v>0</v>
      </c>
      <c r="I128" s="32">
        <f t="shared" si="43"/>
        <v>0</v>
      </c>
      <c r="J128" s="32">
        <f t="shared" si="43"/>
        <v>0</v>
      </c>
    </row>
    <row r="129" spans="1:10" s="33" customFormat="1" ht="31.5" x14ac:dyDescent="0.25">
      <c r="A129" s="91"/>
      <c r="B129" s="91"/>
      <c r="C129" s="93"/>
      <c r="D129" s="37" t="s">
        <v>5</v>
      </c>
      <c r="E129" s="30">
        <f t="shared" si="42"/>
        <v>1000</v>
      </c>
      <c r="F129" s="32">
        <f t="shared" si="43"/>
        <v>1000</v>
      </c>
      <c r="G129" s="32">
        <f t="shared" si="43"/>
        <v>0</v>
      </c>
      <c r="H129" s="32">
        <f t="shared" si="43"/>
        <v>0</v>
      </c>
      <c r="I129" s="32">
        <f t="shared" si="43"/>
        <v>0</v>
      </c>
      <c r="J129" s="32">
        <f t="shared" si="43"/>
        <v>0</v>
      </c>
    </row>
    <row r="130" spans="1:10" s="33" customFormat="1" x14ac:dyDescent="0.25">
      <c r="A130" s="91"/>
      <c r="B130" s="91"/>
      <c r="C130" s="93"/>
      <c r="D130" s="37" t="s">
        <v>6</v>
      </c>
      <c r="E130" s="30">
        <f t="shared" si="42"/>
        <v>274480</v>
      </c>
      <c r="F130" s="32">
        <f>F13+F20+F27++F42+F64+F78</f>
        <v>32152</v>
      </c>
      <c r="G130" s="32">
        <f>G13+G20+G27++G42+G64+G78</f>
        <v>34068</v>
      </c>
      <c r="H130" s="32">
        <f>H13+H20+H27++H42+H64+H78</f>
        <v>33995</v>
      </c>
      <c r="I130" s="32">
        <f>I13+I20+I27++I42+I64+I78</f>
        <v>34853</v>
      </c>
      <c r="J130" s="32">
        <f>J13+J20+J27++J42+J64+J78</f>
        <v>139412</v>
      </c>
    </row>
    <row r="131" spans="1:10" s="33" customFormat="1" ht="31.5" x14ac:dyDescent="0.25">
      <c r="A131" s="91"/>
      <c r="B131" s="91"/>
      <c r="C131" s="93"/>
      <c r="D131" s="37" t="s">
        <v>8</v>
      </c>
      <c r="E131" s="30">
        <f t="shared" si="42"/>
        <v>0</v>
      </c>
      <c r="F131" s="32">
        <f>F14+F21+F28+F43+F65+F72+F79</f>
        <v>0</v>
      </c>
      <c r="G131" s="32">
        <f>G14+G21+G28+G43+G65+G72+G79</f>
        <v>0</v>
      </c>
      <c r="H131" s="32">
        <f>H14+H21+H28+H43+H65+H72+H79</f>
        <v>0</v>
      </c>
      <c r="I131" s="32">
        <f>I14+I21+I28+I43+I65+I72+I79</f>
        <v>0</v>
      </c>
      <c r="J131" s="32">
        <f>J14+J21+J28+J43+J65+J72+J79</f>
        <v>0</v>
      </c>
    </row>
    <row r="132" spans="1:10" x14ac:dyDescent="0.25">
      <c r="A132" s="91"/>
      <c r="B132" s="91"/>
      <c r="C132" s="93"/>
      <c r="D132" s="21" t="s">
        <v>15</v>
      </c>
      <c r="E132" s="30">
        <f t="shared" si="42"/>
        <v>0</v>
      </c>
      <c r="F132" s="22">
        <f>F15+F22+F29+F44+F66+F73</f>
        <v>0</v>
      </c>
      <c r="G132" s="22">
        <f>G15+G22+G29+G44+G66+G73</f>
        <v>0</v>
      </c>
      <c r="H132" s="22">
        <f>H15+H22+H29+H44+H66+H73</f>
        <v>0</v>
      </c>
      <c r="I132" s="22">
        <f>I15+I22+I29+I44+I66+I73</f>
        <v>0</v>
      </c>
      <c r="J132" s="22">
        <f>J15+J22+J29+J44+J66+J73</f>
        <v>0</v>
      </c>
    </row>
    <row r="133" spans="1:10" x14ac:dyDescent="0.25">
      <c r="A133" s="91"/>
      <c r="B133" s="91"/>
      <c r="C133" s="93"/>
      <c r="D133" s="21" t="s">
        <v>7</v>
      </c>
      <c r="E133" s="30" t="e">
        <f t="shared" si="42"/>
        <v>#REF!</v>
      </c>
      <c r="F133" s="22" t="e">
        <f>F16+F23+F30+#REF!+F67+F81</f>
        <v>#REF!</v>
      </c>
      <c r="G133" s="22" t="e">
        <f>G16+G23+G30+#REF!+G67+G81</f>
        <v>#REF!</v>
      </c>
      <c r="H133" s="22" t="e">
        <f>H16+H23+H30+#REF!+H67+H81</f>
        <v>#REF!</v>
      </c>
      <c r="I133" s="22" t="e">
        <f>I16+I23+I30+#REF!+I67+I81</f>
        <v>#REF!</v>
      </c>
      <c r="J133" s="22" t="e">
        <f>J16+J23+J30+#REF!+J67+J81</f>
        <v>#REF!</v>
      </c>
    </row>
    <row r="134" spans="1:10" s="9" customFormat="1" x14ac:dyDescent="0.25">
      <c r="A134" s="91" t="s">
        <v>42</v>
      </c>
      <c r="B134" s="91"/>
      <c r="C134" s="93"/>
      <c r="D134" s="18" t="s">
        <v>3</v>
      </c>
      <c r="E134" s="19">
        <f>SUM(F134:J134)</f>
        <v>7500</v>
      </c>
      <c r="F134" s="19">
        <f>SUM(F135:F140)</f>
        <v>1000</v>
      </c>
      <c r="G134" s="19">
        <f t="shared" ref="G134:J134" si="44">SUM(G135:G140)</f>
        <v>1000</v>
      </c>
      <c r="H134" s="19">
        <f t="shared" si="44"/>
        <v>1000</v>
      </c>
      <c r="I134" s="19">
        <f t="shared" si="44"/>
        <v>1000</v>
      </c>
      <c r="J134" s="19">
        <f t="shared" si="44"/>
        <v>3500</v>
      </c>
    </row>
    <row r="135" spans="1:10" x14ac:dyDescent="0.25">
      <c r="A135" s="91"/>
      <c r="B135" s="91"/>
      <c r="C135" s="93"/>
      <c r="D135" s="21" t="s">
        <v>4</v>
      </c>
      <c r="E135" s="19">
        <f t="shared" ref="E135:E140" si="45">SUM(F135:J135)</f>
        <v>0</v>
      </c>
      <c r="F135" s="22">
        <f t="shared" ref="F135:F140" si="46">F69</f>
        <v>0</v>
      </c>
      <c r="G135" s="22">
        <f t="shared" ref="G135:J135" si="47">G69</f>
        <v>0</v>
      </c>
      <c r="H135" s="22">
        <f t="shared" si="47"/>
        <v>0</v>
      </c>
      <c r="I135" s="22">
        <f t="shared" si="47"/>
        <v>0</v>
      </c>
      <c r="J135" s="22">
        <f t="shared" si="47"/>
        <v>0</v>
      </c>
    </row>
    <row r="136" spans="1:10" ht="31.5" x14ac:dyDescent="0.25">
      <c r="A136" s="91"/>
      <c r="B136" s="91"/>
      <c r="C136" s="93"/>
      <c r="D136" s="21" t="s">
        <v>5</v>
      </c>
      <c r="E136" s="19">
        <f t="shared" si="45"/>
        <v>0</v>
      </c>
      <c r="F136" s="22">
        <f t="shared" si="46"/>
        <v>0</v>
      </c>
      <c r="G136" s="22">
        <f t="shared" ref="G136:J136" si="48">G70</f>
        <v>0</v>
      </c>
      <c r="H136" s="22">
        <f t="shared" si="48"/>
        <v>0</v>
      </c>
      <c r="I136" s="22">
        <f t="shared" si="48"/>
        <v>0</v>
      </c>
      <c r="J136" s="22">
        <f t="shared" si="48"/>
        <v>0</v>
      </c>
    </row>
    <row r="137" spans="1:10" x14ac:dyDescent="0.25">
      <c r="A137" s="91"/>
      <c r="B137" s="91"/>
      <c r="C137" s="93"/>
      <c r="D137" s="21" t="s">
        <v>6</v>
      </c>
      <c r="E137" s="19">
        <f t="shared" si="45"/>
        <v>0</v>
      </c>
      <c r="F137" s="22">
        <f t="shared" si="46"/>
        <v>0</v>
      </c>
      <c r="G137" s="22">
        <f t="shared" ref="G137:J137" si="49">G71</f>
        <v>0</v>
      </c>
      <c r="H137" s="22">
        <f t="shared" si="49"/>
        <v>0</v>
      </c>
      <c r="I137" s="22">
        <f t="shared" si="49"/>
        <v>0</v>
      </c>
      <c r="J137" s="22">
        <f t="shared" si="49"/>
        <v>0</v>
      </c>
    </row>
    <row r="138" spans="1:10" ht="31.5" x14ac:dyDescent="0.25">
      <c r="A138" s="91"/>
      <c r="B138" s="91"/>
      <c r="C138" s="93"/>
      <c r="D138" s="21" t="s">
        <v>8</v>
      </c>
      <c r="E138" s="19">
        <f t="shared" si="45"/>
        <v>0</v>
      </c>
      <c r="F138" s="22">
        <f t="shared" si="46"/>
        <v>0</v>
      </c>
      <c r="G138" s="22">
        <f t="shared" ref="G138:J138" si="50">G72</f>
        <v>0</v>
      </c>
      <c r="H138" s="22">
        <f t="shared" si="50"/>
        <v>0</v>
      </c>
      <c r="I138" s="22">
        <f t="shared" si="50"/>
        <v>0</v>
      </c>
      <c r="J138" s="22">
        <f t="shared" si="50"/>
        <v>0</v>
      </c>
    </row>
    <row r="139" spans="1:10" x14ac:dyDescent="0.25">
      <c r="A139" s="91"/>
      <c r="B139" s="91"/>
      <c r="C139" s="93"/>
      <c r="D139" s="21" t="s">
        <v>15</v>
      </c>
      <c r="E139" s="19">
        <f t="shared" si="45"/>
        <v>0</v>
      </c>
      <c r="F139" s="22">
        <f t="shared" si="46"/>
        <v>0</v>
      </c>
      <c r="G139" s="22">
        <f t="shared" ref="G139:J139" si="51">G73</f>
        <v>0</v>
      </c>
      <c r="H139" s="22">
        <f t="shared" si="51"/>
        <v>0</v>
      </c>
      <c r="I139" s="22">
        <f t="shared" si="51"/>
        <v>0</v>
      </c>
      <c r="J139" s="22">
        <f t="shared" si="51"/>
        <v>0</v>
      </c>
    </row>
    <row r="140" spans="1:10" x14ac:dyDescent="0.25">
      <c r="A140" s="91"/>
      <c r="B140" s="91"/>
      <c r="C140" s="93"/>
      <c r="D140" s="21" t="s">
        <v>7</v>
      </c>
      <c r="E140" s="19">
        <f t="shared" si="45"/>
        <v>7500</v>
      </c>
      <c r="F140" s="22">
        <f t="shared" si="46"/>
        <v>1000</v>
      </c>
      <c r="G140" s="22">
        <f t="shared" ref="G140:J140" si="52">G74</f>
        <v>1000</v>
      </c>
      <c r="H140" s="22">
        <f t="shared" si="52"/>
        <v>1000</v>
      </c>
      <c r="I140" s="22">
        <f t="shared" si="52"/>
        <v>1000</v>
      </c>
      <c r="J140" s="22">
        <f t="shared" si="52"/>
        <v>3500</v>
      </c>
    </row>
    <row r="142" spans="1:10" x14ac:dyDescent="0.25">
      <c r="E142" s="17"/>
      <c r="F142" s="17"/>
      <c r="G142" s="17"/>
      <c r="H142" s="17"/>
      <c r="I142" s="17"/>
      <c r="J142" s="17"/>
    </row>
  </sheetData>
  <autoFilter ref="A4:J140">
    <filterColumn colId="4" showButton="0"/>
    <filterColumn colId="5" hiddenButton="1" showButton="0"/>
    <filterColumn colId="6" hiddenButton="1" showButton="0"/>
    <filterColumn colId="7" showButton="0"/>
    <filterColumn colId="8" hiddenButton="1" showButton="0"/>
    <filterColumn colId="9" hiddenButton="1" showButton="0"/>
  </autoFilter>
  <mergeCells count="63">
    <mergeCell ref="C39:C45"/>
    <mergeCell ref="A31:A37"/>
    <mergeCell ref="B31:B37"/>
    <mergeCell ref="C31:C37"/>
    <mergeCell ref="C24:C30"/>
    <mergeCell ref="B39:B45"/>
    <mergeCell ref="A24:A30"/>
    <mergeCell ref="B24:B30"/>
    <mergeCell ref="A46:A52"/>
    <mergeCell ref="B46:B52"/>
    <mergeCell ref="A1:J1"/>
    <mergeCell ref="A2:J2"/>
    <mergeCell ref="D4:D7"/>
    <mergeCell ref="E4:J4"/>
    <mergeCell ref="C4:C7"/>
    <mergeCell ref="A4:A7"/>
    <mergeCell ref="B4:B7"/>
    <mergeCell ref="A9:J9"/>
    <mergeCell ref="F6:J6"/>
    <mergeCell ref="C10:C16"/>
    <mergeCell ref="E6:E7"/>
    <mergeCell ref="E5:J5"/>
    <mergeCell ref="A10:A16"/>
    <mergeCell ref="B10:B16"/>
    <mergeCell ref="A38:J38"/>
    <mergeCell ref="A17:A23"/>
    <mergeCell ref="B17:B23"/>
    <mergeCell ref="C17:C23"/>
    <mergeCell ref="B68:B74"/>
    <mergeCell ref="C68:C74"/>
    <mergeCell ref="A61:A67"/>
    <mergeCell ref="B61:B67"/>
    <mergeCell ref="C61:C67"/>
    <mergeCell ref="A68:A74"/>
    <mergeCell ref="A60:J60"/>
    <mergeCell ref="C53:C59"/>
    <mergeCell ref="A53:A59"/>
    <mergeCell ref="C46:C52"/>
    <mergeCell ref="B53:B59"/>
    <mergeCell ref="A39:A45"/>
    <mergeCell ref="A104:B110"/>
    <mergeCell ref="C104:C110"/>
    <mergeCell ref="A111:B111"/>
    <mergeCell ref="C97:C103"/>
    <mergeCell ref="A75:A81"/>
    <mergeCell ref="B75:B81"/>
    <mergeCell ref="C75:C81"/>
    <mergeCell ref="A134:B140"/>
    <mergeCell ref="A127:B133"/>
    <mergeCell ref="B82:B88"/>
    <mergeCell ref="C127:C133"/>
    <mergeCell ref="C112:C118"/>
    <mergeCell ref="C82:C88"/>
    <mergeCell ref="A82:A88"/>
    <mergeCell ref="A112:B118"/>
    <mergeCell ref="A96:B96"/>
    <mergeCell ref="C134:C140"/>
    <mergeCell ref="C119:C125"/>
    <mergeCell ref="A126:B126"/>
    <mergeCell ref="A89:B95"/>
    <mergeCell ref="C89:C95"/>
    <mergeCell ref="A119:B125"/>
    <mergeCell ref="A97:B103"/>
  </mergeCells>
  <phoneticPr fontId="2" type="noConversion"/>
  <pageMargins left="0.15748031496062992" right="0.15748031496062992" top="0.74803149606299213" bottom="0.31496062992125984" header="0.31496062992125984" footer="0.31496062992125984"/>
  <pageSetup paperSize="9" scale="10" fitToHeight="8" orientation="landscape" r:id="rId1"/>
  <rowBreaks count="2" manualBreakCount="2">
    <brk id="88" max="9" man="1"/>
    <brk id="10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5"/>
  <sheetViews>
    <sheetView workbookViewId="0">
      <selection activeCell="D16" sqref="D16"/>
    </sheetView>
  </sheetViews>
  <sheetFormatPr defaultRowHeight="15" x14ac:dyDescent="0.25"/>
  <cols>
    <col min="1" max="1" width="47.140625" customWidth="1"/>
    <col min="2" max="2" width="48.42578125" customWidth="1"/>
    <col min="3" max="3" width="47" customWidth="1"/>
    <col min="4" max="4" width="62.85546875" customWidth="1"/>
  </cols>
  <sheetData>
    <row r="2" spans="1:4" ht="15.75" x14ac:dyDescent="0.25">
      <c r="A2" s="113" t="s">
        <v>51</v>
      </c>
      <c r="B2" s="113"/>
      <c r="C2" s="113"/>
      <c r="D2" s="113"/>
    </row>
    <row r="3" spans="1:4" ht="15.75" x14ac:dyDescent="0.25">
      <c r="A3" s="114" t="s">
        <v>52</v>
      </c>
      <c r="B3" s="114"/>
      <c r="C3" s="114"/>
      <c r="D3" s="114"/>
    </row>
    <row r="4" spans="1:4" ht="15.75" x14ac:dyDescent="0.25">
      <c r="A4" s="43"/>
      <c r="B4" s="44"/>
      <c r="C4" s="44"/>
      <c r="D4" s="44"/>
    </row>
    <row r="5" spans="1:4" ht="128.25" customHeight="1" x14ac:dyDescent="0.25">
      <c r="A5" s="45" t="s">
        <v>25</v>
      </c>
      <c r="B5" s="45" t="s">
        <v>53</v>
      </c>
      <c r="C5" s="45" t="s">
        <v>132</v>
      </c>
      <c r="D5" s="45" t="s">
        <v>54</v>
      </c>
    </row>
    <row r="6" spans="1:4" x14ac:dyDescent="0.25">
      <c r="A6" s="46">
        <v>1</v>
      </c>
      <c r="B6" s="46">
        <v>2</v>
      </c>
      <c r="C6" s="46">
        <v>3</v>
      </c>
      <c r="D6" s="46">
        <v>4</v>
      </c>
    </row>
    <row r="7" spans="1:4" ht="15.75" x14ac:dyDescent="0.25">
      <c r="A7" s="115" t="s">
        <v>55</v>
      </c>
      <c r="B7" s="115"/>
      <c r="C7" s="115"/>
      <c r="D7" s="115"/>
    </row>
    <row r="8" spans="1:4" ht="15.75" x14ac:dyDescent="0.25">
      <c r="A8" s="115" t="s">
        <v>56</v>
      </c>
      <c r="B8" s="115"/>
      <c r="C8" s="115"/>
      <c r="D8" s="115"/>
    </row>
    <row r="9" spans="1:4" ht="15.75" x14ac:dyDescent="0.25">
      <c r="A9" s="115" t="s">
        <v>57</v>
      </c>
      <c r="B9" s="115"/>
      <c r="C9" s="115"/>
      <c r="D9" s="115"/>
    </row>
    <row r="10" spans="1:4" ht="110.25" x14ac:dyDescent="0.25">
      <c r="A10" s="81" t="s">
        <v>18</v>
      </c>
      <c r="B10" s="81" t="s">
        <v>43</v>
      </c>
      <c r="C10" s="88"/>
      <c r="D10" s="88"/>
    </row>
    <row r="11" spans="1:4" ht="157.5" x14ac:dyDescent="0.25">
      <c r="A11" s="81" t="s">
        <v>46</v>
      </c>
      <c r="B11" s="81" t="s">
        <v>44</v>
      </c>
      <c r="C11" s="88"/>
      <c r="D11" s="88"/>
    </row>
    <row r="12" spans="1:4" ht="15.75" x14ac:dyDescent="0.25">
      <c r="A12" s="94"/>
      <c r="B12" s="94"/>
      <c r="C12" s="94"/>
      <c r="D12" s="94"/>
    </row>
    <row r="13" spans="1:4" ht="15.75" x14ac:dyDescent="0.25">
      <c r="A13" s="94" t="s">
        <v>58</v>
      </c>
      <c r="B13" s="94"/>
      <c r="C13" s="94"/>
      <c r="D13" s="94"/>
    </row>
    <row r="14" spans="1:4" ht="15.75" x14ac:dyDescent="0.25">
      <c r="A14" s="94" t="s">
        <v>59</v>
      </c>
      <c r="B14" s="94"/>
      <c r="C14" s="94"/>
      <c r="D14" s="94"/>
    </row>
    <row r="15" spans="1:4" ht="15.75" x14ac:dyDescent="0.25">
      <c r="A15" s="94" t="s">
        <v>60</v>
      </c>
      <c r="B15" s="94"/>
      <c r="C15" s="94"/>
      <c r="D15" s="94"/>
    </row>
    <row r="16" spans="1:4" ht="66" customHeight="1" x14ac:dyDescent="0.25">
      <c r="A16" s="86" t="s">
        <v>19</v>
      </c>
      <c r="B16" s="87" t="s">
        <v>32</v>
      </c>
      <c r="C16" s="87" t="s">
        <v>61</v>
      </c>
      <c r="D16" s="89"/>
    </row>
    <row r="17" spans="1:4" ht="66" customHeight="1" x14ac:dyDescent="0.25">
      <c r="A17" s="41" t="s">
        <v>133</v>
      </c>
      <c r="B17" s="42" t="s">
        <v>134</v>
      </c>
      <c r="C17" s="145" t="s">
        <v>135</v>
      </c>
      <c r="D17" s="89"/>
    </row>
    <row r="18" spans="1:4" ht="15.75" x14ac:dyDescent="0.25">
      <c r="A18" s="94" t="s">
        <v>62</v>
      </c>
      <c r="B18" s="94"/>
      <c r="C18" s="94"/>
      <c r="D18" s="94"/>
    </row>
    <row r="19" spans="1:4" ht="15.75" x14ac:dyDescent="0.25">
      <c r="A19" s="94" t="s">
        <v>63</v>
      </c>
      <c r="B19" s="94"/>
      <c r="C19" s="94"/>
      <c r="D19" s="94"/>
    </row>
    <row r="20" spans="1:4" ht="15.75" x14ac:dyDescent="0.25">
      <c r="A20" s="94" t="s">
        <v>64</v>
      </c>
      <c r="B20" s="94"/>
      <c r="C20" s="94"/>
      <c r="D20" s="94"/>
    </row>
    <row r="21" spans="1:4" ht="15.75" x14ac:dyDescent="0.25">
      <c r="A21" s="94" t="s">
        <v>65</v>
      </c>
      <c r="B21" s="94"/>
      <c r="C21" s="94"/>
      <c r="D21" s="94"/>
    </row>
    <row r="22" spans="1:4" ht="15.75" x14ac:dyDescent="0.25">
      <c r="A22" s="94" t="s">
        <v>66</v>
      </c>
      <c r="B22" s="94"/>
      <c r="C22" s="94"/>
      <c r="D22" s="94"/>
    </row>
    <row r="23" spans="1:4" ht="138" customHeight="1" x14ac:dyDescent="0.25">
      <c r="A23" s="41" t="s">
        <v>20</v>
      </c>
      <c r="B23" s="42" t="s">
        <v>37</v>
      </c>
      <c r="C23" s="42" t="s">
        <v>67</v>
      </c>
      <c r="D23" s="42" t="s">
        <v>68</v>
      </c>
    </row>
    <row r="24" spans="1:4" ht="207" customHeight="1" x14ac:dyDescent="0.25">
      <c r="A24" s="41" t="s">
        <v>21</v>
      </c>
      <c r="B24" s="38" t="s">
        <v>38</v>
      </c>
      <c r="C24" s="47" t="s">
        <v>69</v>
      </c>
      <c r="D24" s="42" t="s">
        <v>70</v>
      </c>
    </row>
    <row r="25" spans="1:4" ht="69.75" customHeight="1" x14ac:dyDescent="0.25">
      <c r="A25" s="90" t="s">
        <v>22</v>
      </c>
      <c r="B25" s="38" t="s">
        <v>39</v>
      </c>
      <c r="C25" s="47" t="s">
        <v>71</v>
      </c>
      <c r="D25" s="42"/>
    </row>
  </sheetData>
  <mergeCells count="14">
    <mergeCell ref="A21:D21"/>
    <mergeCell ref="A22:D22"/>
    <mergeCell ref="A13:D13"/>
    <mergeCell ref="A14:D14"/>
    <mergeCell ref="A15:D15"/>
    <mergeCell ref="A18:D18"/>
    <mergeCell ref="A19:D19"/>
    <mergeCell ref="A20:D20"/>
    <mergeCell ref="A12:D12"/>
    <mergeCell ref="A2:D2"/>
    <mergeCell ref="A3:D3"/>
    <mergeCell ref="A7:D7"/>
    <mergeCell ref="A8:D8"/>
    <mergeCell ref="A9:D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P10" sqref="P10"/>
    </sheetView>
  </sheetViews>
  <sheetFormatPr defaultRowHeight="15" x14ac:dyDescent="0.25"/>
  <cols>
    <col min="1" max="1" width="6.5703125" customWidth="1"/>
    <col min="2" max="2" width="21.5703125" customWidth="1"/>
    <col min="3" max="3" width="15.5703125" customWidth="1"/>
    <col min="4" max="4" width="17.85546875" customWidth="1"/>
    <col min="5" max="5" width="18.42578125" customWidth="1"/>
    <col min="6" max="6" width="25.140625" customWidth="1"/>
    <col min="7" max="7" width="35.28515625" customWidth="1"/>
  </cols>
  <sheetData>
    <row r="1" spans="1:13" ht="15.75" x14ac:dyDescent="0.25">
      <c r="A1" s="116" t="s">
        <v>72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13" ht="15.75" x14ac:dyDescent="0.25">
      <c r="A2" s="117" t="s">
        <v>73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</row>
    <row r="3" spans="1:13" ht="15.75" x14ac:dyDescent="0.25">
      <c r="A3" s="118" t="s">
        <v>74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</row>
    <row r="4" spans="1:13" ht="15.75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15.75" x14ac:dyDescent="0.25">
      <c r="A5" s="119" t="s">
        <v>75</v>
      </c>
      <c r="B5" s="119" t="s">
        <v>76</v>
      </c>
      <c r="C5" s="119" t="s">
        <v>77</v>
      </c>
      <c r="D5" s="119" t="s">
        <v>78</v>
      </c>
      <c r="E5" s="119" t="s">
        <v>79</v>
      </c>
      <c r="F5" s="119" t="s">
        <v>80</v>
      </c>
      <c r="G5" s="119" t="s">
        <v>2</v>
      </c>
      <c r="H5" s="120" t="s">
        <v>81</v>
      </c>
      <c r="I5" s="120"/>
      <c r="J5" s="120"/>
      <c r="K5" s="120"/>
      <c r="L5" s="119" t="s">
        <v>82</v>
      </c>
      <c r="M5" s="119" t="s">
        <v>83</v>
      </c>
    </row>
    <row r="6" spans="1:13" ht="15.75" x14ac:dyDescent="0.25">
      <c r="A6" s="119"/>
      <c r="B6" s="119"/>
      <c r="C6" s="119"/>
      <c r="D6" s="119"/>
      <c r="E6" s="119"/>
      <c r="F6" s="119"/>
      <c r="G6" s="119"/>
      <c r="H6" s="120" t="s">
        <v>3</v>
      </c>
      <c r="I6" s="120" t="s">
        <v>84</v>
      </c>
      <c r="J6" s="120"/>
      <c r="K6" s="120"/>
      <c r="L6" s="119"/>
      <c r="M6" s="119"/>
    </row>
    <row r="7" spans="1:13" ht="31.5" x14ac:dyDescent="0.25">
      <c r="A7" s="119"/>
      <c r="B7" s="119"/>
      <c r="C7" s="119"/>
      <c r="D7" s="119"/>
      <c r="E7" s="119"/>
      <c r="F7" s="119"/>
      <c r="G7" s="119"/>
      <c r="H7" s="120"/>
      <c r="I7" s="49" t="s">
        <v>16</v>
      </c>
      <c r="J7" s="49" t="s">
        <v>17</v>
      </c>
      <c r="K7" s="49" t="s">
        <v>30</v>
      </c>
      <c r="L7" s="119"/>
      <c r="M7" s="119"/>
    </row>
    <row r="8" spans="1:13" ht="15.75" x14ac:dyDescent="0.25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13</v>
      </c>
      <c r="M8" s="50">
        <v>14</v>
      </c>
    </row>
    <row r="9" spans="1:13" ht="15.75" x14ac:dyDescent="0.25">
      <c r="A9" s="124"/>
      <c r="B9" s="122"/>
      <c r="C9" s="120"/>
      <c r="D9" s="125"/>
      <c r="E9" s="126"/>
      <c r="F9" s="121"/>
      <c r="G9" s="51" t="s">
        <v>3</v>
      </c>
      <c r="H9" s="52"/>
      <c r="I9" s="52"/>
      <c r="J9" s="52"/>
      <c r="K9" s="52"/>
      <c r="L9" s="122"/>
      <c r="M9" s="122"/>
    </row>
    <row r="10" spans="1:13" ht="20.25" customHeight="1" x14ac:dyDescent="0.25">
      <c r="A10" s="124"/>
      <c r="B10" s="122"/>
      <c r="C10" s="120"/>
      <c r="D10" s="125"/>
      <c r="E10" s="126"/>
      <c r="F10" s="121"/>
      <c r="G10" s="53" t="s">
        <v>4</v>
      </c>
      <c r="H10" s="54"/>
      <c r="I10" s="54"/>
      <c r="J10" s="54"/>
      <c r="K10" s="54"/>
      <c r="L10" s="122"/>
      <c r="M10" s="122"/>
    </row>
    <row r="11" spans="1:13" ht="20.25" customHeight="1" x14ac:dyDescent="0.25">
      <c r="A11" s="124"/>
      <c r="B11" s="122"/>
      <c r="C11" s="120"/>
      <c r="D11" s="125"/>
      <c r="E11" s="126"/>
      <c r="F11" s="121"/>
      <c r="G11" s="55" t="s">
        <v>5</v>
      </c>
      <c r="H11" s="54"/>
      <c r="I11" s="54"/>
      <c r="J11" s="54"/>
      <c r="K11" s="54"/>
      <c r="L11" s="122"/>
      <c r="M11" s="122"/>
    </row>
    <row r="12" spans="1:13" ht="15" customHeight="1" x14ac:dyDescent="0.25">
      <c r="A12" s="124"/>
      <c r="B12" s="122"/>
      <c r="C12" s="120"/>
      <c r="D12" s="125"/>
      <c r="E12" s="126"/>
      <c r="F12" s="121"/>
      <c r="G12" s="55" t="s">
        <v>6</v>
      </c>
      <c r="H12" s="54"/>
      <c r="I12" s="54"/>
      <c r="J12" s="56"/>
      <c r="K12" s="56"/>
      <c r="L12" s="122"/>
      <c r="M12" s="122"/>
    </row>
    <row r="13" spans="1:13" ht="54" customHeight="1" x14ac:dyDescent="0.25">
      <c r="A13" s="124"/>
      <c r="B13" s="122"/>
      <c r="C13" s="120"/>
      <c r="D13" s="125"/>
      <c r="E13" s="126"/>
      <c r="F13" s="121"/>
      <c r="G13" s="53" t="s">
        <v>8</v>
      </c>
      <c r="H13" s="54"/>
      <c r="I13" s="54"/>
      <c r="J13" s="57"/>
      <c r="K13" s="57"/>
      <c r="L13" s="122"/>
      <c r="M13" s="122"/>
    </row>
    <row r="14" spans="1:13" ht="30" customHeight="1" x14ac:dyDescent="0.25">
      <c r="A14" s="124"/>
      <c r="B14" s="122"/>
      <c r="C14" s="120"/>
      <c r="D14" s="125"/>
      <c r="E14" s="126"/>
      <c r="F14" s="121"/>
      <c r="G14" s="53" t="s">
        <v>15</v>
      </c>
      <c r="H14" s="54"/>
      <c r="I14" s="54"/>
      <c r="J14" s="57"/>
      <c r="K14" s="57"/>
      <c r="L14" s="122"/>
      <c r="M14" s="122"/>
    </row>
    <row r="15" spans="1:13" ht="25.5" customHeight="1" x14ac:dyDescent="0.25">
      <c r="A15" s="124"/>
      <c r="B15" s="122"/>
      <c r="C15" s="120"/>
      <c r="D15" s="125"/>
      <c r="E15" s="126"/>
      <c r="F15" s="121"/>
      <c r="G15" s="58" t="s">
        <v>7</v>
      </c>
      <c r="H15" s="54"/>
      <c r="I15" s="59"/>
      <c r="J15" s="56"/>
      <c r="K15" s="56"/>
      <c r="L15" s="122"/>
      <c r="M15" s="122"/>
    </row>
    <row r="16" spans="1:13" ht="15.75" x14ac:dyDescent="0.25">
      <c r="A16" s="123" t="s">
        <v>85</v>
      </c>
      <c r="B16" s="123"/>
      <c r="C16" s="123"/>
      <c r="D16" s="123"/>
      <c r="E16" s="123"/>
      <c r="F16" s="123"/>
      <c r="G16" s="60" t="s">
        <v>3</v>
      </c>
      <c r="H16" s="52"/>
      <c r="I16" s="52"/>
      <c r="J16" s="52"/>
      <c r="K16" s="52"/>
      <c r="L16" s="122"/>
      <c r="M16" s="122"/>
    </row>
    <row r="17" spans="1:13" ht="16.5" customHeight="1" x14ac:dyDescent="0.25">
      <c r="A17" s="123"/>
      <c r="B17" s="123"/>
      <c r="C17" s="123"/>
      <c r="D17" s="123"/>
      <c r="E17" s="123"/>
      <c r="F17" s="123"/>
      <c r="G17" s="60" t="s">
        <v>4</v>
      </c>
      <c r="H17" s="61"/>
      <c r="I17" s="61"/>
      <c r="J17" s="61"/>
      <c r="K17" s="61"/>
      <c r="L17" s="122"/>
      <c r="M17" s="122"/>
    </row>
    <row r="18" spans="1:13" ht="23.25" customHeight="1" x14ac:dyDescent="0.25">
      <c r="A18" s="123"/>
      <c r="B18" s="123"/>
      <c r="C18" s="123"/>
      <c r="D18" s="123"/>
      <c r="E18" s="123"/>
      <c r="F18" s="123"/>
      <c r="G18" s="60" t="s">
        <v>5</v>
      </c>
      <c r="H18" s="61"/>
      <c r="I18" s="61"/>
      <c r="J18" s="61"/>
      <c r="K18" s="61"/>
      <c r="L18" s="122"/>
      <c r="M18" s="122"/>
    </row>
    <row r="19" spans="1:13" ht="21" customHeight="1" x14ac:dyDescent="0.25">
      <c r="A19" s="123"/>
      <c r="B19" s="123"/>
      <c r="C19" s="123"/>
      <c r="D19" s="123"/>
      <c r="E19" s="123"/>
      <c r="F19" s="123"/>
      <c r="G19" s="60" t="s">
        <v>6</v>
      </c>
      <c r="H19" s="61"/>
      <c r="I19" s="61"/>
      <c r="J19" s="61"/>
      <c r="K19" s="61"/>
      <c r="L19" s="122"/>
      <c r="M19" s="122"/>
    </row>
    <row r="20" spans="1:13" ht="33" customHeight="1" x14ac:dyDescent="0.25">
      <c r="A20" s="123"/>
      <c r="B20" s="123"/>
      <c r="C20" s="123"/>
      <c r="D20" s="123"/>
      <c r="E20" s="123"/>
      <c r="F20" s="123"/>
      <c r="G20" s="60" t="s">
        <v>8</v>
      </c>
      <c r="H20" s="61"/>
      <c r="I20" s="61"/>
      <c r="J20" s="61"/>
      <c r="K20" s="61"/>
      <c r="L20" s="122"/>
      <c r="M20" s="122"/>
    </row>
    <row r="21" spans="1:13" ht="33.75" customHeight="1" x14ac:dyDescent="0.25">
      <c r="A21" s="123"/>
      <c r="B21" s="123"/>
      <c r="C21" s="123"/>
      <c r="D21" s="123"/>
      <c r="E21" s="123"/>
      <c r="F21" s="123"/>
      <c r="G21" s="60" t="s">
        <v>15</v>
      </c>
      <c r="H21" s="61"/>
      <c r="I21" s="61"/>
      <c r="J21" s="61"/>
      <c r="K21" s="61"/>
      <c r="L21" s="122"/>
      <c r="M21" s="122"/>
    </row>
    <row r="22" spans="1:13" ht="25.5" customHeight="1" x14ac:dyDescent="0.25">
      <c r="A22" s="123"/>
      <c r="B22" s="123"/>
      <c r="C22" s="123"/>
      <c r="D22" s="123"/>
      <c r="E22" s="123"/>
      <c r="F22" s="123"/>
      <c r="G22" s="60" t="s">
        <v>7</v>
      </c>
      <c r="H22" s="61"/>
      <c r="I22" s="61"/>
      <c r="J22" s="61"/>
      <c r="K22" s="61"/>
      <c r="L22" s="122"/>
      <c r="M22" s="122"/>
    </row>
  </sheetData>
  <mergeCells count="26">
    <mergeCell ref="F9:F15"/>
    <mergeCell ref="L9:L15"/>
    <mergeCell ref="M9:M15"/>
    <mergeCell ref="A16:F22"/>
    <mergeCell ref="L16:L22"/>
    <mergeCell ref="M16:M22"/>
    <mergeCell ref="A9:A15"/>
    <mergeCell ref="B9:B15"/>
    <mergeCell ref="C9:C15"/>
    <mergeCell ref="D9:D15"/>
    <mergeCell ref="E9:E15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C13" sqref="C13"/>
    </sheetView>
  </sheetViews>
  <sheetFormatPr defaultRowHeight="15" x14ac:dyDescent="0.25"/>
  <cols>
    <col min="2" max="2" width="31.42578125" customWidth="1"/>
    <col min="3" max="3" width="22.7109375" customWidth="1"/>
    <col min="4" max="4" width="20.85546875" customWidth="1"/>
    <col min="5" max="5" width="22" customWidth="1"/>
    <col min="6" max="6" width="22.7109375" customWidth="1"/>
    <col min="7" max="7" width="25.42578125" customWidth="1"/>
  </cols>
  <sheetData>
    <row r="1" spans="1:7" ht="15.75" x14ac:dyDescent="0.25">
      <c r="A1" s="116" t="s">
        <v>86</v>
      </c>
      <c r="B1" s="116"/>
      <c r="C1" s="116"/>
      <c r="D1" s="116"/>
      <c r="E1" s="116"/>
      <c r="F1" s="116"/>
      <c r="G1" s="116"/>
    </row>
    <row r="2" spans="1:7" ht="15.75" x14ac:dyDescent="0.25">
      <c r="A2" s="117" t="s">
        <v>87</v>
      </c>
      <c r="B2" s="117"/>
      <c r="C2" s="117"/>
      <c r="D2" s="117"/>
      <c r="E2" s="117"/>
      <c r="F2" s="117"/>
      <c r="G2" s="117"/>
    </row>
    <row r="3" spans="1:7" ht="15.75" x14ac:dyDescent="0.25">
      <c r="A3" s="62"/>
      <c r="B3" s="62"/>
      <c r="C3" s="62"/>
      <c r="D3" s="62"/>
      <c r="E3" s="62"/>
      <c r="F3" s="62"/>
      <c r="G3" s="62"/>
    </row>
    <row r="4" spans="1:7" ht="63" x14ac:dyDescent="0.25">
      <c r="A4" s="63" t="s">
        <v>88</v>
      </c>
      <c r="B4" s="63" t="s">
        <v>89</v>
      </c>
      <c r="C4" s="63" t="s">
        <v>77</v>
      </c>
      <c r="D4" s="63" t="s">
        <v>90</v>
      </c>
      <c r="E4" s="63" t="s">
        <v>91</v>
      </c>
      <c r="F4" s="63" t="s">
        <v>92</v>
      </c>
      <c r="G4" s="63" t="s">
        <v>93</v>
      </c>
    </row>
    <row r="5" spans="1:7" x14ac:dyDescent="0.25">
      <c r="A5" s="64">
        <v>1</v>
      </c>
      <c r="B5" s="64">
        <v>2</v>
      </c>
      <c r="C5" s="64">
        <v>3</v>
      </c>
      <c r="D5" s="64">
        <v>4</v>
      </c>
      <c r="E5" s="64">
        <v>5</v>
      </c>
      <c r="F5" s="64">
        <v>6</v>
      </c>
      <c r="G5" s="64">
        <v>7</v>
      </c>
    </row>
    <row r="6" spans="1:7" ht="15.75" x14ac:dyDescent="0.25">
      <c r="A6" s="50"/>
      <c r="B6" s="58"/>
      <c r="C6" s="65"/>
      <c r="D6" s="49"/>
      <c r="E6" s="65"/>
      <c r="F6" s="65"/>
      <c r="G6" s="66"/>
    </row>
    <row r="7" spans="1:7" ht="15.75" x14ac:dyDescent="0.25">
      <c r="A7" s="50"/>
      <c r="B7" s="58"/>
      <c r="C7" s="65"/>
      <c r="D7" s="49"/>
      <c r="E7" s="65"/>
      <c r="F7" s="65"/>
      <c r="G7" s="66"/>
    </row>
    <row r="8" spans="1:7" ht="15.75" x14ac:dyDescent="0.25">
      <c r="A8" s="50"/>
      <c r="B8" s="58"/>
      <c r="C8" s="49"/>
      <c r="D8" s="49"/>
      <c r="E8" s="49"/>
      <c r="F8" s="49"/>
      <c r="G8" s="66"/>
    </row>
  </sheetData>
  <mergeCells count="2">
    <mergeCell ref="A1:G1"/>
    <mergeCell ref="A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P6" sqref="P6"/>
    </sheetView>
  </sheetViews>
  <sheetFormatPr defaultRowHeight="15" x14ac:dyDescent="0.25"/>
  <cols>
    <col min="2" max="2" width="40.85546875" customWidth="1"/>
    <col min="3" max="3" width="38.5703125" customWidth="1"/>
    <col min="4" max="4" width="69.28515625" customWidth="1"/>
  </cols>
  <sheetData>
    <row r="1" spans="1:4" ht="15.75" x14ac:dyDescent="0.25">
      <c r="A1" s="127" t="s">
        <v>94</v>
      </c>
      <c r="B1" s="127"/>
      <c r="C1" s="127"/>
      <c r="D1" s="127"/>
    </row>
    <row r="2" spans="1:4" ht="15.75" x14ac:dyDescent="0.25">
      <c r="A2" s="128" t="s">
        <v>95</v>
      </c>
      <c r="B2" s="128"/>
      <c r="C2" s="128"/>
      <c r="D2" s="128"/>
    </row>
    <row r="3" spans="1:4" ht="15.75" x14ac:dyDescent="0.25">
      <c r="A3" s="128" t="s">
        <v>96</v>
      </c>
      <c r="B3" s="128"/>
      <c r="C3" s="128"/>
      <c r="D3" s="128"/>
    </row>
    <row r="4" spans="1:4" ht="15.75" x14ac:dyDescent="0.25">
      <c r="A4" s="128" t="s">
        <v>97</v>
      </c>
      <c r="B4" s="128"/>
      <c r="C4" s="128"/>
      <c r="D4" s="128"/>
    </row>
    <row r="5" spans="1:4" ht="15.75" x14ac:dyDescent="0.25">
      <c r="A5" s="12"/>
      <c r="B5" s="12"/>
      <c r="C5" s="12"/>
      <c r="D5" s="12"/>
    </row>
    <row r="6" spans="1:4" ht="84" customHeight="1" x14ac:dyDescent="0.25">
      <c r="A6" s="67" t="s">
        <v>88</v>
      </c>
      <c r="B6" s="67" t="s">
        <v>98</v>
      </c>
      <c r="C6" s="67" t="s">
        <v>99</v>
      </c>
      <c r="D6" s="67" t="s">
        <v>100</v>
      </c>
    </row>
    <row r="7" spans="1:4" x14ac:dyDescent="0.25">
      <c r="A7" s="68">
        <v>1</v>
      </c>
      <c r="B7" s="68">
        <v>2</v>
      </c>
      <c r="C7" s="68">
        <v>3</v>
      </c>
      <c r="D7" s="68">
        <v>4</v>
      </c>
    </row>
    <row r="8" spans="1:4" ht="15.75" x14ac:dyDescent="0.25">
      <c r="A8" s="69"/>
      <c r="B8" s="70"/>
      <c r="C8" s="71"/>
      <c r="D8" s="71"/>
    </row>
    <row r="9" spans="1:4" ht="15.75" x14ac:dyDescent="0.25">
      <c r="A9" s="69"/>
      <c r="B9" s="70"/>
      <c r="C9" s="71"/>
      <c r="D9" s="71"/>
    </row>
    <row r="10" spans="1:4" ht="15.75" x14ac:dyDescent="0.25">
      <c r="A10" s="39"/>
      <c r="B10" s="72"/>
      <c r="C10" s="40"/>
      <c r="D10" s="40"/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E21" sqref="E21"/>
    </sheetView>
  </sheetViews>
  <sheetFormatPr defaultRowHeight="15" x14ac:dyDescent="0.25"/>
  <cols>
    <col min="2" max="2" width="26.7109375" customWidth="1"/>
    <col min="3" max="3" width="24.85546875" customWidth="1"/>
    <col min="4" max="4" width="22.5703125" customWidth="1"/>
    <col min="5" max="5" width="22.42578125" customWidth="1"/>
    <col min="7" max="7" width="16.5703125" customWidth="1"/>
    <col min="8" max="8" width="14.42578125" customWidth="1"/>
    <col min="9" max="9" width="14" customWidth="1"/>
    <col min="10" max="10" width="15" customWidth="1"/>
    <col min="11" max="11" width="23.28515625" customWidth="1"/>
  </cols>
  <sheetData>
    <row r="1" spans="1:11" ht="15.75" x14ac:dyDescent="0.25">
      <c r="A1" s="127" t="s">
        <v>101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5.75" x14ac:dyDescent="0.25">
      <c r="A2" s="128" t="s">
        <v>102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1" ht="15.75" x14ac:dyDescent="0.25">
      <c r="A3" s="136" t="s">
        <v>103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15.75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.75" x14ac:dyDescent="0.25">
      <c r="A5" s="137" t="s">
        <v>88</v>
      </c>
      <c r="B5" s="137" t="s">
        <v>104</v>
      </c>
      <c r="C5" s="137" t="s">
        <v>105</v>
      </c>
      <c r="D5" s="137" t="s">
        <v>106</v>
      </c>
      <c r="E5" s="137" t="s">
        <v>107</v>
      </c>
      <c r="F5" s="129" t="s">
        <v>108</v>
      </c>
      <c r="G5" s="129"/>
      <c r="H5" s="129"/>
      <c r="I5" s="129"/>
      <c r="J5" s="129"/>
      <c r="K5" s="129"/>
    </row>
    <row r="6" spans="1:11" ht="15.75" x14ac:dyDescent="0.25">
      <c r="A6" s="138"/>
      <c r="B6" s="138"/>
      <c r="C6" s="138"/>
      <c r="D6" s="138"/>
      <c r="E6" s="138"/>
      <c r="F6" s="129" t="s">
        <v>3</v>
      </c>
      <c r="G6" s="129" t="s">
        <v>23</v>
      </c>
      <c r="H6" s="129"/>
      <c r="I6" s="129"/>
      <c r="J6" s="129"/>
      <c r="K6" s="129"/>
    </row>
    <row r="7" spans="1:11" ht="15.75" x14ac:dyDescent="0.25">
      <c r="A7" s="139"/>
      <c r="B7" s="139"/>
      <c r="C7" s="139"/>
      <c r="D7" s="139"/>
      <c r="E7" s="139"/>
      <c r="F7" s="129"/>
      <c r="G7" s="73" t="s">
        <v>16</v>
      </c>
      <c r="H7" s="73" t="s">
        <v>109</v>
      </c>
      <c r="I7" s="73" t="s">
        <v>110</v>
      </c>
      <c r="J7" s="73" t="s">
        <v>111</v>
      </c>
      <c r="K7" s="73" t="s">
        <v>34</v>
      </c>
    </row>
    <row r="8" spans="1:11" x14ac:dyDescent="0.25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  <c r="K8" s="68">
        <v>11</v>
      </c>
    </row>
    <row r="9" spans="1:11" ht="15.75" x14ac:dyDescent="0.25">
      <c r="A9" s="39"/>
      <c r="B9" s="72"/>
      <c r="C9" s="40"/>
      <c r="D9" s="40"/>
      <c r="E9" s="130" t="s">
        <v>112</v>
      </c>
      <c r="F9" s="131"/>
      <c r="G9" s="131"/>
      <c r="H9" s="131"/>
      <c r="I9" s="131"/>
      <c r="J9" s="131"/>
      <c r="K9" s="132"/>
    </row>
    <row r="10" spans="1:11" ht="15.75" x14ac:dyDescent="0.25">
      <c r="A10" s="39"/>
      <c r="B10" s="72"/>
      <c r="C10" s="40"/>
      <c r="D10" s="40"/>
      <c r="E10" s="40"/>
      <c r="F10" s="40"/>
      <c r="G10" s="40"/>
      <c r="H10" s="40"/>
      <c r="I10" s="40"/>
      <c r="J10" s="40"/>
      <c r="K10" s="40"/>
    </row>
    <row r="11" spans="1:11" ht="15.75" x14ac:dyDescent="0.25">
      <c r="A11" s="39"/>
      <c r="B11" s="72"/>
      <c r="C11" s="40"/>
      <c r="D11" s="40"/>
      <c r="E11" s="133" t="s">
        <v>113</v>
      </c>
      <c r="F11" s="134"/>
      <c r="G11" s="134"/>
      <c r="H11" s="134"/>
      <c r="I11" s="134"/>
      <c r="J11" s="134"/>
      <c r="K11" s="135"/>
    </row>
    <row r="12" spans="1:11" ht="15.75" x14ac:dyDescent="0.25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</row>
  </sheetData>
  <mergeCells count="13">
    <mergeCell ref="G6:K6"/>
    <mergeCell ref="E9:K9"/>
    <mergeCell ref="E11:K11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L8" sqref="L8"/>
    </sheetView>
  </sheetViews>
  <sheetFormatPr defaultRowHeight="15" x14ac:dyDescent="0.25"/>
  <cols>
    <col min="2" max="2" width="46.28515625" customWidth="1"/>
    <col min="3" max="3" width="23.7109375" customWidth="1"/>
    <col min="4" max="4" width="15.5703125" customWidth="1"/>
    <col min="5" max="5" width="14.85546875" customWidth="1"/>
    <col min="6" max="6" width="16.140625" customWidth="1"/>
    <col min="7" max="7" width="28.42578125" customWidth="1"/>
    <col min="8" max="8" width="27.42578125" customWidth="1"/>
  </cols>
  <sheetData>
    <row r="1" spans="1:8" ht="15.75" x14ac:dyDescent="0.25">
      <c r="A1" s="116" t="s">
        <v>114</v>
      </c>
      <c r="B1" s="116"/>
      <c r="C1" s="116"/>
      <c r="D1" s="116"/>
      <c r="E1" s="116"/>
      <c r="F1" s="116"/>
      <c r="G1" s="116"/>
      <c r="H1" s="116"/>
    </row>
    <row r="2" spans="1:8" ht="15.75" x14ac:dyDescent="0.25">
      <c r="A2" s="117" t="s">
        <v>115</v>
      </c>
      <c r="B2" s="117"/>
      <c r="C2" s="117"/>
      <c r="D2" s="117"/>
      <c r="E2" s="117"/>
      <c r="F2" s="117"/>
      <c r="G2" s="117"/>
      <c r="H2" s="117"/>
    </row>
    <row r="3" spans="1:8" ht="15.75" x14ac:dyDescent="0.25">
      <c r="A3" s="62"/>
      <c r="B3" s="62"/>
      <c r="C3" s="62"/>
      <c r="D3" s="62"/>
      <c r="E3" s="62"/>
      <c r="F3" s="62"/>
      <c r="G3" s="62"/>
      <c r="H3" s="75"/>
    </row>
    <row r="4" spans="1:8" ht="15.75" x14ac:dyDescent="0.25">
      <c r="A4" s="119" t="s">
        <v>75</v>
      </c>
      <c r="B4" s="119" t="s">
        <v>116</v>
      </c>
      <c r="C4" s="119" t="s">
        <v>117</v>
      </c>
      <c r="D4" s="140" t="s">
        <v>118</v>
      </c>
      <c r="E4" s="141"/>
      <c r="F4" s="141"/>
      <c r="G4" s="142"/>
      <c r="H4" s="143" t="s">
        <v>119</v>
      </c>
    </row>
    <row r="5" spans="1:8" ht="78.75" customHeight="1" x14ac:dyDescent="0.25">
      <c r="A5" s="119"/>
      <c r="B5" s="119"/>
      <c r="C5" s="119"/>
      <c r="D5" s="76" t="s">
        <v>120</v>
      </c>
      <c r="E5" s="76" t="s">
        <v>121</v>
      </c>
      <c r="F5" s="76" t="s">
        <v>122</v>
      </c>
      <c r="G5" s="76" t="s">
        <v>123</v>
      </c>
      <c r="H5" s="144"/>
    </row>
    <row r="6" spans="1:8" ht="15.75" x14ac:dyDescent="0.25">
      <c r="A6" s="50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</row>
    <row r="7" spans="1:8" ht="88.5" customHeight="1" x14ac:dyDescent="0.25">
      <c r="A7" s="80">
        <v>1</v>
      </c>
      <c r="B7" s="79" t="s">
        <v>125</v>
      </c>
      <c r="C7" s="77" t="s">
        <v>124</v>
      </c>
      <c r="D7" s="77" t="s">
        <v>124</v>
      </c>
      <c r="E7" s="77" t="s">
        <v>124</v>
      </c>
      <c r="F7" s="77" t="s">
        <v>124</v>
      </c>
      <c r="G7" s="77" t="s">
        <v>124</v>
      </c>
      <c r="H7" s="77" t="s">
        <v>124</v>
      </c>
    </row>
    <row r="8" spans="1:8" ht="262.5" customHeight="1" x14ac:dyDescent="0.25">
      <c r="A8" s="78">
        <v>2</v>
      </c>
      <c r="B8" s="79" t="s">
        <v>126</v>
      </c>
      <c r="C8" s="77" t="s">
        <v>124</v>
      </c>
      <c r="D8" s="77" t="s">
        <v>124</v>
      </c>
      <c r="E8" s="77" t="s">
        <v>124</v>
      </c>
      <c r="F8" s="77" t="s">
        <v>124</v>
      </c>
      <c r="G8" s="77" t="s">
        <v>124</v>
      </c>
      <c r="H8" s="77" t="s">
        <v>124</v>
      </c>
    </row>
    <row r="9" spans="1:8" s="85" customFormat="1" ht="71.25" customHeight="1" x14ac:dyDescent="0.25">
      <c r="A9" s="82">
        <v>3</v>
      </c>
      <c r="B9" s="83" t="s">
        <v>127</v>
      </c>
      <c r="C9" s="84" t="s">
        <v>128</v>
      </c>
      <c r="D9" s="84" t="s">
        <v>128</v>
      </c>
      <c r="E9" s="84" t="s">
        <v>128</v>
      </c>
      <c r="F9" s="84" t="s">
        <v>128</v>
      </c>
      <c r="G9" s="84" t="s">
        <v>128</v>
      </c>
      <c r="H9" s="84" t="s">
        <v>128</v>
      </c>
    </row>
  </sheetData>
  <mergeCells count="7">
    <mergeCell ref="A1:H1"/>
    <mergeCell ref="A2:H2"/>
    <mergeCell ref="A4:A5"/>
    <mergeCell ref="B4:B5"/>
    <mergeCell ref="C4:C5"/>
    <mergeCell ref="D4:G4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Жернова Алена Михайловна</dc:creator>
  <cp:lastModifiedBy>Вердыш Наталья Викторовна</cp:lastModifiedBy>
  <cp:lastPrinted>2022-09-07T12:55:18Z</cp:lastPrinted>
  <dcterms:created xsi:type="dcterms:W3CDTF">2016-07-20T07:20:43Z</dcterms:created>
  <dcterms:modified xsi:type="dcterms:W3CDTF">2022-10-03T14:55:47Z</dcterms:modified>
</cp:coreProperties>
</file>