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10" yWindow="240" windowWidth="21840" windowHeight="13575" tabRatio="562" firstSheet="1" activeTab="1"/>
  </bookViews>
  <sheets>
    <sheet name="МП 6" sheetId="10" state="hidden" r:id="rId1"/>
    <sheet name="МП " sheetId="1" r:id="rId2"/>
  </sheets>
  <definedNames>
    <definedName name="_xlnm.Print_Titles" localSheetId="1">'МП '!$3:$5</definedName>
    <definedName name="_xlnm.Print_Area" localSheetId="1">'МП '!$A$1:$L$137</definedName>
  </definedNames>
  <calcPr calcId="144525"/>
</workbook>
</file>

<file path=xl/calcChain.xml><?xml version="1.0" encoding="utf-8"?>
<calcChain xmlns="http://schemas.openxmlformats.org/spreadsheetml/2006/main">
  <c r="F10" i="1" l="1"/>
  <c r="E37" i="1"/>
  <c r="E15" i="1"/>
  <c r="F130" i="1" l="1"/>
  <c r="L130" i="1" l="1"/>
  <c r="K130" i="1"/>
  <c r="J130" i="1"/>
  <c r="I126" i="1"/>
  <c r="I130" i="1"/>
  <c r="H130" i="1"/>
  <c r="F129" i="1"/>
  <c r="H126" i="1"/>
  <c r="G127" i="1"/>
  <c r="G126" i="1"/>
  <c r="F125" i="1"/>
  <c r="E129" i="1"/>
  <c r="E126" i="1"/>
  <c r="G37" i="1" l="1"/>
  <c r="G16" i="1"/>
  <c r="H54" i="1" l="1"/>
  <c r="H86" i="1" s="1"/>
  <c r="I19" i="1" l="1"/>
  <c r="J19" i="1"/>
  <c r="K19" i="1"/>
  <c r="L19" i="1"/>
  <c r="F19" i="1"/>
  <c r="F165" i="1"/>
  <c r="I165" i="1"/>
  <c r="J165" i="1"/>
  <c r="K165" i="1"/>
  <c r="L165" i="1"/>
  <c r="L167" i="1"/>
  <c r="K167" i="1"/>
  <c r="J167" i="1"/>
  <c r="I167" i="1"/>
  <c r="H167" i="1"/>
  <c r="G167" i="1"/>
  <c r="F167" i="1"/>
  <c r="E167" i="1"/>
  <c r="L166" i="1"/>
  <c r="K166" i="1"/>
  <c r="J166" i="1"/>
  <c r="I166" i="1"/>
  <c r="H166" i="1"/>
  <c r="G166" i="1"/>
  <c r="F166" i="1"/>
  <c r="E166" i="1"/>
  <c r="L164" i="1"/>
  <c r="K164" i="1"/>
  <c r="J164" i="1"/>
  <c r="I164" i="1"/>
  <c r="H164" i="1"/>
  <c r="G164" i="1"/>
  <c r="F164" i="1"/>
  <c r="E164" i="1"/>
  <c r="L163" i="1"/>
  <c r="K163" i="1"/>
  <c r="J163" i="1"/>
  <c r="I163" i="1"/>
  <c r="H163" i="1"/>
  <c r="G163" i="1"/>
  <c r="F163" i="1"/>
  <c r="E163" i="1"/>
  <c r="L162" i="1"/>
  <c r="K162" i="1"/>
  <c r="J162" i="1"/>
  <c r="I162" i="1"/>
  <c r="H162" i="1"/>
  <c r="F162" i="1"/>
  <c r="H37" i="1"/>
  <c r="I16" i="1"/>
  <c r="J16" i="1"/>
  <c r="K16" i="1"/>
  <c r="L16" i="1"/>
  <c r="F16" i="1"/>
  <c r="E20" i="1"/>
  <c r="F20" i="1"/>
  <c r="G20" i="1"/>
  <c r="H20" i="1"/>
  <c r="I20" i="1"/>
  <c r="J20" i="1"/>
  <c r="K20" i="1"/>
  <c r="L20" i="1"/>
  <c r="E21" i="1"/>
  <c r="F21" i="1"/>
  <c r="G21" i="1"/>
  <c r="H21" i="1"/>
  <c r="I21" i="1"/>
  <c r="J21" i="1"/>
  <c r="K21" i="1"/>
  <c r="L21" i="1"/>
  <c r="E17" i="1"/>
  <c r="F17" i="1"/>
  <c r="G17" i="1"/>
  <c r="H17" i="1"/>
  <c r="I17" i="1"/>
  <c r="J17" i="1"/>
  <c r="K17" i="1"/>
  <c r="L17" i="1"/>
  <c r="E18" i="1"/>
  <c r="F18" i="1"/>
  <c r="G18" i="1"/>
  <c r="H18" i="1"/>
  <c r="I18" i="1"/>
  <c r="J18" i="1"/>
  <c r="K18" i="1"/>
  <c r="L18" i="1"/>
  <c r="H16" i="1"/>
  <c r="E16" i="1" l="1"/>
  <c r="I161" i="1"/>
  <c r="I159" i="1"/>
  <c r="I128" i="1" s="1"/>
  <c r="I158" i="1"/>
  <c r="I157" i="1"/>
  <c r="H161" i="1"/>
  <c r="H159" i="1"/>
  <c r="H128" i="1" s="1"/>
  <c r="H158" i="1"/>
  <c r="H127" i="1" s="1"/>
  <c r="H157" i="1"/>
  <c r="G161" i="1"/>
  <c r="G130" i="1" s="1"/>
  <c r="G159" i="1"/>
  <c r="G128" i="1" s="1"/>
  <c r="G158" i="1"/>
  <c r="G157" i="1"/>
  <c r="F161" i="1"/>
  <c r="F158" i="1"/>
  <c r="F157" i="1"/>
  <c r="L129" i="1"/>
  <c r="K129" i="1"/>
  <c r="J129" i="1"/>
  <c r="I129" i="1"/>
  <c r="H129" i="1"/>
  <c r="G129" i="1"/>
  <c r="I84" i="1"/>
  <c r="I82" i="1"/>
  <c r="I81" i="1"/>
  <c r="I80" i="1"/>
  <c r="H84" i="1"/>
  <c r="H82" i="1"/>
  <c r="H88" i="1" s="1"/>
  <c r="H81" i="1"/>
  <c r="H80" i="1"/>
  <c r="G84" i="1"/>
  <c r="G82" i="1"/>
  <c r="G81" i="1"/>
  <c r="G80" i="1"/>
  <c r="F80" i="1"/>
  <c r="F81" i="1"/>
  <c r="F82" i="1"/>
  <c r="F159" i="1" s="1"/>
  <c r="F84" i="1"/>
  <c r="E154" i="1" l="1"/>
  <c r="F123" i="1"/>
  <c r="L70" i="1"/>
  <c r="K70" i="1"/>
  <c r="J70" i="1"/>
  <c r="I70" i="1"/>
  <c r="H70" i="1"/>
  <c r="G70" i="1"/>
  <c r="F70" i="1"/>
  <c r="E64" i="1"/>
  <c r="E51" i="1"/>
  <c r="E45" i="1"/>
  <c r="E26" i="1"/>
  <c r="E14" i="1"/>
  <c r="E13" i="1"/>
  <c r="E12" i="1"/>
  <c r="L38" i="1"/>
  <c r="K38" i="1"/>
  <c r="J38" i="1"/>
  <c r="I38" i="1"/>
  <c r="H38" i="1"/>
  <c r="G38" i="1"/>
  <c r="F38" i="1"/>
  <c r="E38" i="1" l="1"/>
  <c r="E57" i="1"/>
  <c r="E123" i="1"/>
  <c r="E70" i="1"/>
  <c r="L135" i="1"/>
  <c r="K135" i="1"/>
  <c r="J135" i="1"/>
  <c r="J128" i="1" s="1"/>
  <c r="I135" i="1"/>
  <c r="H135" i="1"/>
  <c r="G135" i="1"/>
  <c r="F135" i="1"/>
  <c r="F134" i="1"/>
  <c r="G134" i="1"/>
  <c r="J55" i="1" l="1"/>
  <c r="I41" i="1" l="1"/>
  <c r="L155" i="1" l="1"/>
  <c r="L153" i="1"/>
  <c r="L152" i="1"/>
  <c r="L151" i="1"/>
  <c r="K155" i="1"/>
  <c r="K153" i="1"/>
  <c r="K152" i="1"/>
  <c r="K151" i="1"/>
  <c r="J155" i="1"/>
  <c r="J153" i="1"/>
  <c r="J152" i="1"/>
  <c r="J151" i="1"/>
  <c r="I155" i="1"/>
  <c r="I153" i="1"/>
  <c r="I152" i="1"/>
  <c r="I151" i="1"/>
  <c r="H155" i="1"/>
  <c r="H153" i="1"/>
  <c r="H152" i="1"/>
  <c r="H151" i="1"/>
  <c r="F155" i="1"/>
  <c r="F153" i="1"/>
  <c r="F152" i="1"/>
  <c r="F151" i="1"/>
  <c r="G152" i="1"/>
  <c r="G151" i="1"/>
  <c r="G155" i="1"/>
  <c r="G153" i="1"/>
  <c r="L149" i="1"/>
  <c r="L147" i="1"/>
  <c r="L146" i="1"/>
  <c r="L145" i="1"/>
  <c r="K149" i="1"/>
  <c r="K147" i="1"/>
  <c r="K146" i="1"/>
  <c r="K145" i="1"/>
  <c r="J149" i="1"/>
  <c r="J147" i="1"/>
  <c r="J146" i="1"/>
  <c r="J145" i="1"/>
  <c r="I149" i="1"/>
  <c r="I147" i="1"/>
  <c r="I146" i="1"/>
  <c r="I145" i="1"/>
  <c r="H149" i="1"/>
  <c r="H147" i="1"/>
  <c r="H146" i="1"/>
  <c r="H145" i="1"/>
  <c r="G149" i="1"/>
  <c r="G147" i="1"/>
  <c r="G146" i="1"/>
  <c r="G145" i="1"/>
  <c r="F149" i="1"/>
  <c r="F147" i="1"/>
  <c r="F146" i="1"/>
  <c r="F145" i="1"/>
  <c r="L143" i="1"/>
  <c r="L141" i="1"/>
  <c r="L140" i="1"/>
  <c r="L139" i="1"/>
  <c r="K143" i="1"/>
  <c r="K141" i="1"/>
  <c r="K140" i="1"/>
  <c r="K139" i="1"/>
  <c r="K138" i="1"/>
  <c r="J143" i="1"/>
  <c r="J141" i="1"/>
  <c r="J140" i="1"/>
  <c r="J139" i="1"/>
  <c r="I143" i="1"/>
  <c r="I141" i="1"/>
  <c r="I140" i="1"/>
  <c r="I127" i="1" s="1"/>
  <c r="I139" i="1"/>
  <c r="H139" i="1"/>
  <c r="H143" i="1"/>
  <c r="H141" i="1"/>
  <c r="H140" i="1"/>
  <c r="G143" i="1"/>
  <c r="G141" i="1"/>
  <c r="G140" i="1"/>
  <c r="G139" i="1"/>
  <c r="F143" i="1"/>
  <c r="F141" i="1"/>
  <c r="F140" i="1"/>
  <c r="F139" i="1"/>
  <c r="I138" i="1"/>
  <c r="L122" i="1" l="1"/>
  <c r="L128" i="1" s="1"/>
  <c r="K122" i="1"/>
  <c r="K128" i="1" s="1"/>
  <c r="J122" i="1"/>
  <c r="I122" i="1"/>
  <c r="H122" i="1"/>
  <c r="G122" i="1"/>
  <c r="L121" i="1"/>
  <c r="L127" i="1" s="1"/>
  <c r="K121" i="1"/>
  <c r="K127" i="1" s="1"/>
  <c r="J121" i="1"/>
  <c r="I121" i="1"/>
  <c r="H121" i="1"/>
  <c r="L120" i="1"/>
  <c r="L126" i="1" s="1"/>
  <c r="K120" i="1"/>
  <c r="K126" i="1" s="1"/>
  <c r="J120" i="1"/>
  <c r="J126" i="1" s="1"/>
  <c r="I120" i="1"/>
  <c r="H120" i="1"/>
  <c r="G120" i="1"/>
  <c r="L137" i="1"/>
  <c r="L134" i="1"/>
  <c r="L133" i="1"/>
  <c r="K137" i="1"/>
  <c r="K134" i="1"/>
  <c r="K133" i="1"/>
  <c r="J137" i="1"/>
  <c r="J134" i="1"/>
  <c r="J127" i="1" s="1"/>
  <c r="J133" i="1"/>
  <c r="I137" i="1"/>
  <c r="I134" i="1"/>
  <c r="I133" i="1"/>
  <c r="H137" i="1"/>
  <c r="H134" i="1"/>
  <c r="H133" i="1"/>
  <c r="G137" i="1"/>
  <c r="G133" i="1"/>
  <c r="F137" i="1"/>
  <c r="F133" i="1"/>
  <c r="I105" i="1" l="1"/>
  <c r="I111" i="1" s="1"/>
  <c r="L105" i="1"/>
  <c r="L103" i="1"/>
  <c r="L102" i="1"/>
  <c r="L101" i="1"/>
  <c r="L107" i="1" s="1"/>
  <c r="K105" i="1"/>
  <c r="K103" i="1"/>
  <c r="K102" i="1"/>
  <c r="K101" i="1"/>
  <c r="K107" i="1" s="1"/>
  <c r="J105" i="1"/>
  <c r="J111" i="1" s="1"/>
  <c r="J103" i="1"/>
  <c r="J109" i="1" s="1"/>
  <c r="J102" i="1"/>
  <c r="J108" i="1" s="1"/>
  <c r="J101" i="1"/>
  <c r="J107" i="1" s="1"/>
  <c r="I103" i="1"/>
  <c r="I109" i="1" s="1"/>
  <c r="I102" i="1"/>
  <c r="I108" i="1" s="1"/>
  <c r="I101" i="1"/>
  <c r="I107" i="1" s="1"/>
  <c r="H105" i="1"/>
  <c r="H111" i="1" s="1"/>
  <c r="H103" i="1"/>
  <c r="H109" i="1" s="1"/>
  <c r="H102" i="1"/>
  <c r="H108" i="1" s="1"/>
  <c r="H101" i="1"/>
  <c r="H107" i="1" s="1"/>
  <c r="G105" i="1"/>
  <c r="G103" i="1"/>
  <c r="G109" i="1" s="1"/>
  <c r="G102" i="1"/>
  <c r="G101" i="1"/>
  <c r="G107" i="1" s="1"/>
  <c r="F105" i="1"/>
  <c r="F103" i="1"/>
  <c r="F102" i="1"/>
  <c r="F101" i="1"/>
  <c r="F107" i="1" s="1"/>
  <c r="F94" i="1"/>
  <c r="F100" i="1" s="1"/>
  <c r="F106" i="1" s="1"/>
  <c r="F109" i="1" l="1"/>
  <c r="L108" i="1"/>
  <c r="K108" i="1"/>
  <c r="L111" i="1"/>
  <c r="K111" i="1"/>
  <c r="G108" i="1"/>
  <c r="F108" i="1"/>
  <c r="G111" i="1"/>
  <c r="F111" i="1"/>
  <c r="L109" i="1"/>
  <c r="K109" i="1"/>
  <c r="J10" i="1" l="1"/>
  <c r="G71" i="1" l="1"/>
  <c r="G69" i="1"/>
  <c r="G68" i="1"/>
  <c r="L71" i="1"/>
  <c r="K71" i="1"/>
  <c r="J71" i="1"/>
  <c r="I71" i="1"/>
  <c r="H71" i="1"/>
  <c r="L69" i="1"/>
  <c r="K69" i="1"/>
  <c r="J69" i="1"/>
  <c r="I69" i="1"/>
  <c r="H69" i="1"/>
  <c r="L68" i="1"/>
  <c r="K68" i="1"/>
  <c r="J68" i="1"/>
  <c r="I68" i="1"/>
  <c r="H68" i="1"/>
  <c r="L67" i="1"/>
  <c r="K67" i="1"/>
  <c r="J67" i="1"/>
  <c r="I67" i="1"/>
  <c r="H67" i="1"/>
  <c r="G67" i="1"/>
  <c r="F71" i="1"/>
  <c r="F69" i="1"/>
  <c r="F68" i="1"/>
  <c r="F67" i="1"/>
  <c r="L58" i="1"/>
  <c r="K58" i="1"/>
  <c r="J58" i="1"/>
  <c r="I58" i="1"/>
  <c r="L56" i="1"/>
  <c r="K56" i="1"/>
  <c r="J56" i="1"/>
  <c r="I56" i="1"/>
  <c r="L55" i="1"/>
  <c r="K55" i="1"/>
  <c r="I55" i="1"/>
  <c r="L54" i="1"/>
  <c r="K54" i="1"/>
  <c r="J54" i="1"/>
  <c r="I54" i="1"/>
  <c r="H55" i="1"/>
  <c r="G54" i="1"/>
  <c r="L28" i="1"/>
  <c r="L150" i="1" s="1"/>
  <c r="K28" i="1"/>
  <c r="K150" i="1" s="1"/>
  <c r="J28" i="1"/>
  <c r="J150" i="1" s="1"/>
  <c r="I28" i="1"/>
  <c r="I150" i="1" s="1"/>
  <c r="H28" i="1"/>
  <c r="H150" i="1" s="1"/>
  <c r="G28" i="1"/>
  <c r="G150" i="1" s="1"/>
  <c r="F28" i="1"/>
  <c r="F150" i="1" s="1"/>
  <c r="E27" i="1"/>
  <c r="E25" i="1"/>
  <c r="E24" i="1"/>
  <c r="E23" i="1"/>
  <c r="L22" i="1"/>
  <c r="L132" i="1" s="1"/>
  <c r="K22" i="1"/>
  <c r="K132" i="1" s="1"/>
  <c r="J22" i="1"/>
  <c r="J132" i="1" s="1"/>
  <c r="I22" i="1"/>
  <c r="I132" i="1" s="1"/>
  <c r="H22" i="1"/>
  <c r="H132" i="1" s="1"/>
  <c r="G22" i="1"/>
  <c r="G132" i="1" s="1"/>
  <c r="F22" i="1"/>
  <c r="F132" i="1" s="1"/>
  <c r="E11" i="1"/>
  <c r="E10" i="1" s="1"/>
  <c r="L10" i="1"/>
  <c r="K10" i="1"/>
  <c r="I10" i="1"/>
  <c r="H10" i="1"/>
  <c r="H34" i="1" s="1"/>
  <c r="E148" i="1" l="1"/>
  <c r="I148" i="1"/>
  <c r="E142" i="1"/>
  <c r="I142" i="1"/>
  <c r="E136" i="1"/>
  <c r="I136" i="1"/>
  <c r="F110" i="1"/>
  <c r="J110" i="1"/>
  <c r="G104" i="1"/>
  <c r="K104" i="1"/>
  <c r="H98" i="1"/>
  <c r="L98" i="1"/>
  <c r="J89" i="1"/>
  <c r="G77" i="1"/>
  <c r="K77" i="1"/>
  <c r="F148" i="1"/>
  <c r="J148" i="1"/>
  <c r="F142" i="1"/>
  <c r="J142" i="1"/>
  <c r="F136" i="1"/>
  <c r="J136" i="1"/>
  <c r="G110" i="1"/>
  <c r="K110" i="1"/>
  <c r="H104" i="1"/>
  <c r="L104" i="1"/>
  <c r="I98" i="1"/>
  <c r="G89" i="1"/>
  <c r="K89" i="1"/>
  <c r="H77" i="1"/>
  <c r="H83" i="1" s="1"/>
  <c r="H160" i="1" s="1"/>
  <c r="L77" i="1"/>
  <c r="G148" i="1"/>
  <c r="K148" i="1"/>
  <c r="G142" i="1"/>
  <c r="K142" i="1"/>
  <c r="G136" i="1"/>
  <c r="H110" i="1"/>
  <c r="L110" i="1"/>
  <c r="F98" i="1"/>
  <c r="H89" i="1"/>
  <c r="I77" i="1"/>
  <c r="H148" i="1"/>
  <c r="L148" i="1"/>
  <c r="H142" i="1"/>
  <c r="L142" i="1"/>
  <c r="H136" i="1"/>
  <c r="L136" i="1"/>
  <c r="I110" i="1"/>
  <c r="F104" i="1"/>
  <c r="J104" i="1"/>
  <c r="G98" i="1"/>
  <c r="K98" i="1"/>
  <c r="I89" i="1"/>
  <c r="F77" i="1"/>
  <c r="J77" i="1"/>
  <c r="K136" i="1"/>
  <c r="I104" i="1"/>
  <c r="J98" i="1"/>
  <c r="L89" i="1"/>
  <c r="E22" i="1"/>
  <c r="E34" i="1" s="1"/>
  <c r="K34" i="1"/>
  <c r="J34" i="1"/>
  <c r="L34" i="1"/>
  <c r="I34" i="1"/>
  <c r="E137" i="1"/>
  <c r="E134" i="1"/>
  <c r="E133" i="1"/>
  <c r="E98" i="1" l="1"/>
  <c r="E104" i="1" s="1"/>
  <c r="E110" i="1" s="1"/>
  <c r="G83" i="1"/>
  <c r="G160" i="1"/>
  <c r="F83" i="1"/>
  <c r="F89" i="1" s="1"/>
  <c r="F116" i="1" s="1"/>
  <c r="F160" i="1"/>
  <c r="E77" i="1"/>
  <c r="I160" i="1"/>
  <c r="I83" i="1"/>
  <c r="G121" i="1"/>
  <c r="F121" i="1"/>
  <c r="F127" i="1" s="1"/>
  <c r="F122" i="1"/>
  <c r="F128" i="1" s="1"/>
  <c r="L124" i="1"/>
  <c r="K124" i="1"/>
  <c r="J124" i="1"/>
  <c r="I124" i="1"/>
  <c r="H124" i="1"/>
  <c r="G124" i="1"/>
  <c r="F124" i="1"/>
  <c r="H58" i="1"/>
  <c r="H56" i="1"/>
  <c r="G58" i="1"/>
  <c r="G56" i="1"/>
  <c r="G55" i="1"/>
  <c r="F58" i="1"/>
  <c r="F56" i="1"/>
  <c r="F55" i="1"/>
  <c r="F54" i="1"/>
  <c r="L39" i="1"/>
  <c r="L90" i="1" s="1"/>
  <c r="L117" i="1" s="1"/>
  <c r="L37" i="1"/>
  <c r="L88" i="1" s="1"/>
  <c r="L115" i="1" s="1"/>
  <c r="L36" i="1"/>
  <c r="L87" i="1" s="1"/>
  <c r="L114" i="1" s="1"/>
  <c r="L35" i="1"/>
  <c r="L86" i="1" s="1"/>
  <c r="L113" i="1" s="1"/>
  <c r="K39" i="1"/>
  <c r="K90" i="1" s="1"/>
  <c r="K117" i="1" s="1"/>
  <c r="K37" i="1"/>
  <c r="K88" i="1" s="1"/>
  <c r="K115" i="1" s="1"/>
  <c r="K36" i="1"/>
  <c r="K87" i="1" s="1"/>
  <c r="K114" i="1" s="1"/>
  <c r="K35" i="1"/>
  <c r="K86" i="1" s="1"/>
  <c r="K113" i="1" s="1"/>
  <c r="J39" i="1"/>
  <c r="J90" i="1" s="1"/>
  <c r="J117" i="1" s="1"/>
  <c r="J37" i="1"/>
  <c r="J88" i="1" s="1"/>
  <c r="J115" i="1" s="1"/>
  <c r="J36" i="1"/>
  <c r="J87" i="1" s="1"/>
  <c r="J114" i="1" s="1"/>
  <c r="J35" i="1"/>
  <c r="J86" i="1" s="1"/>
  <c r="J113" i="1" s="1"/>
  <c r="I39" i="1"/>
  <c r="I90" i="1" s="1"/>
  <c r="I117" i="1" s="1"/>
  <c r="I37" i="1"/>
  <c r="I88" i="1" s="1"/>
  <c r="I115" i="1" s="1"/>
  <c r="I36" i="1"/>
  <c r="I87" i="1" s="1"/>
  <c r="I114" i="1" s="1"/>
  <c r="I35" i="1"/>
  <c r="I86" i="1" s="1"/>
  <c r="I113" i="1" s="1"/>
  <c r="H39" i="1"/>
  <c r="H36" i="1"/>
  <c r="H87" i="1" s="1"/>
  <c r="H114" i="1" s="1"/>
  <c r="H35" i="1"/>
  <c r="H113" i="1" s="1"/>
  <c r="G39" i="1"/>
  <c r="G36" i="1"/>
  <c r="G35" i="1"/>
  <c r="G86" i="1" s="1"/>
  <c r="G113" i="1" s="1"/>
  <c r="F39" i="1"/>
  <c r="F37" i="1"/>
  <c r="F36" i="1"/>
  <c r="F35" i="1"/>
  <c r="F86" i="1" s="1"/>
  <c r="F113" i="1" s="1"/>
  <c r="E83" i="1" l="1"/>
  <c r="E89" i="1" s="1"/>
  <c r="E116" i="1" s="1"/>
  <c r="E160" i="1"/>
  <c r="F87" i="1"/>
  <c r="F114" i="1" s="1"/>
  <c r="G87" i="1"/>
  <c r="G114" i="1" s="1"/>
  <c r="G88" i="1"/>
  <c r="G115" i="1" s="1"/>
  <c r="H115" i="1"/>
  <c r="F88" i="1"/>
  <c r="F115" i="1" s="1"/>
  <c r="G90" i="1"/>
  <c r="G117" i="1" s="1"/>
  <c r="F90" i="1"/>
  <c r="F117" i="1" s="1"/>
  <c r="H90" i="1"/>
  <c r="H117" i="1" s="1"/>
  <c r="E99" i="1"/>
  <c r="E105" i="1" s="1"/>
  <c r="E111" i="1" s="1"/>
  <c r="E97" i="1"/>
  <c r="E96" i="1"/>
  <c r="E102" i="1" s="1"/>
  <c r="E108" i="1" s="1"/>
  <c r="E95" i="1"/>
  <c r="L94" i="1"/>
  <c r="L100" i="1" s="1"/>
  <c r="L106" i="1" s="1"/>
  <c r="K94" i="1"/>
  <c r="K100" i="1" s="1"/>
  <c r="K106" i="1" s="1"/>
  <c r="J94" i="1"/>
  <c r="J100" i="1" s="1"/>
  <c r="J106" i="1" s="1"/>
  <c r="I94" i="1"/>
  <c r="I100" i="1" s="1"/>
  <c r="I106" i="1" s="1"/>
  <c r="H94" i="1"/>
  <c r="H100" i="1" s="1"/>
  <c r="H106" i="1" s="1"/>
  <c r="G94" i="1"/>
  <c r="G100" i="1" s="1"/>
  <c r="G106" i="1" s="1"/>
  <c r="E78" i="1"/>
  <c r="E76" i="1"/>
  <c r="E75" i="1"/>
  <c r="E74" i="1"/>
  <c r="L73" i="1"/>
  <c r="K73" i="1"/>
  <c r="J73" i="1"/>
  <c r="I73" i="1"/>
  <c r="H73" i="1"/>
  <c r="G73" i="1"/>
  <c r="F73" i="1"/>
  <c r="E65" i="1"/>
  <c r="E63" i="1"/>
  <c r="E62" i="1"/>
  <c r="E61" i="1"/>
  <c r="L60" i="1"/>
  <c r="K60" i="1"/>
  <c r="J60" i="1"/>
  <c r="I60" i="1"/>
  <c r="H60" i="1"/>
  <c r="G60" i="1"/>
  <c r="F60" i="1"/>
  <c r="F66" i="1" s="1"/>
  <c r="E52" i="1"/>
  <c r="E149" i="1" s="1"/>
  <c r="E50" i="1"/>
  <c r="E147" i="1" s="1"/>
  <c r="E49" i="1"/>
  <c r="E146" i="1" s="1"/>
  <c r="E48" i="1"/>
  <c r="L47" i="1"/>
  <c r="L144" i="1" s="1"/>
  <c r="K47" i="1"/>
  <c r="K144" i="1" s="1"/>
  <c r="J47" i="1"/>
  <c r="J144" i="1" s="1"/>
  <c r="I47" i="1"/>
  <c r="H47" i="1"/>
  <c r="H144" i="1" s="1"/>
  <c r="G47" i="1"/>
  <c r="G144" i="1" s="1"/>
  <c r="F47" i="1"/>
  <c r="F144" i="1" s="1"/>
  <c r="E46" i="1"/>
  <c r="E44" i="1"/>
  <c r="E43" i="1"/>
  <c r="E42" i="1"/>
  <c r="L41" i="1"/>
  <c r="K41" i="1"/>
  <c r="J41" i="1"/>
  <c r="H41" i="1"/>
  <c r="G41" i="1"/>
  <c r="F41" i="1"/>
  <c r="E33" i="1"/>
  <c r="E39" i="1" s="1"/>
  <c r="E31" i="1"/>
  <c r="E30" i="1"/>
  <c r="E36" i="1" s="1"/>
  <c r="E29" i="1"/>
  <c r="G10" i="1"/>
  <c r="G34" i="1" s="1"/>
  <c r="H156" i="1" l="1"/>
  <c r="H125" i="1" s="1"/>
  <c r="H79" i="1"/>
  <c r="E84" i="1"/>
  <c r="E161" i="1"/>
  <c r="E130" i="1" s="1"/>
  <c r="I156" i="1"/>
  <c r="I125" i="1" s="1"/>
  <c r="I79" i="1"/>
  <c r="E80" i="1"/>
  <c r="E157" i="1"/>
  <c r="F79" i="1"/>
  <c r="F156" i="1"/>
  <c r="E81" i="1"/>
  <c r="E158" i="1"/>
  <c r="G156" i="1"/>
  <c r="G125" i="1" s="1"/>
  <c r="G79" i="1"/>
  <c r="E159" i="1"/>
  <c r="E82" i="1"/>
  <c r="E60" i="1"/>
  <c r="E73" i="1"/>
  <c r="E94" i="1"/>
  <c r="E100" i="1" s="1"/>
  <c r="E106" i="1" s="1"/>
  <c r="E47" i="1"/>
  <c r="E144" i="1" s="1"/>
  <c r="E35" i="1"/>
  <c r="E28" i="1"/>
  <c r="E103" i="1"/>
  <c r="E109" i="1" s="1"/>
  <c r="E135" i="1"/>
  <c r="E132" i="1"/>
  <c r="K53" i="1"/>
  <c r="F119" i="1"/>
  <c r="F34" i="1"/>
  <c r="E151" i="1"/>
  <c r="E153" i="1"/>
  <c r="G138" i="1"/>
  <c r="G53" i="1"/>
  <c r="J138" i="1"/>
  <c r="J125" i="1" s="1"/>
  <c r="J53" i="1"/>
  <c r="L138" i="1"/>
  <c r="L53" i="1"/>
  <c r="E143" i="1"/>
  <c r="E58" i="1"/>
  <c r="I144" i="1"/>
  <c r="I53" i="1"/>
  <c r="E145" i="1"/>
  <c r="H66" i="1"/>
  <c r="H119" i="1"/>
  <c r="J119" i="1"/>
  <c r="J66" i="1"/>
  <c r="L66" i="1"/>
  <c r="L119" i="1"/>
  <c r="L125" i="1" s="1"/>
  <c r="E101" i="1"/>
  <c r="E107" i="1" s="1"/>
  <c r="E152" i="1"/>
  <c r="E155" i="1"/>
  <c r="F138" i="1"/>
  <c r="F53" i="1"/>
  <c r="H138" i="1"/>
  <c r="H53" i="1"/>
  <c r="H85" i="1" s="1"/>
  <c r="E139" i="1"/>
  <c r="E54" i="1"/>
  <c r="E56" i="1"/>
  <c r="E141" i="1"/>
  <c r="I66" i="1"/>
  <c r="I119" i="1"/>
  <c r="K66" i="1"/>
  <c r="K119" i="1"/>
  <c r="K125" i="1" s="1"/>
  <c r="F120" i="1"/>
  <c r="F126" i="1" s="1"/>
  <c r="E67" i="1"/>
  <c r="E120" i="1"/>
  <c r="E122" i="1"/>
  <c r="E69" i="1"/>
  <c r="E124" i="1"/>
  <c r="E71" i="1"/>
  <c r="E121" i="1"/>
  <c r="E68" i="1"/>
  <c r="G119" i="1"/>
  <c r="G66" i="1"/>
  <c r="E140" i="1"/>
  <c r="E55" i="1"/>
  <c r="E41" i="1"/>
  <c r="E127" i="1" l="1"/>
  <c r="E128" i="1"/>
  <c r="E88" i="1"/>
  <c r="E115" i="1" s="1"/>
  <c r="E156" i="1"/>
  <c r="E79" i="1"/>
  <c r="E87" i="1"/>
  <c r="E114" i="1" s="1"/>
  <c r="E90" i="1"/>
  <c r="E117" i="1" s="1"/>
  <c r="K85" i="1"/>
  <c r="K112" i="1" s="1"/>
  <c r="G85" i="1"/>
  <c r="G112" i="1" s="1"/>
  <c r="H112" i="1"/>
  <c r="E86" i="1"/>
  <c r="E113" i="1" s="1"/>
  <c r="F85" i="1"/>
  <c r="F112" i="1" s="1"/>
  <c r="I85" i="1"/>
  <c r="I112" i="1" s="1"/>
  <c r="L85" i="1"/>
  <c r="L112" i="1" s="1"/>
  <c r="J85" i="1"/>
  <c r="J112" i="1" s="1"/>
  <c r="E150" i="1"/>
  <c r="E66" i="1"/>
  <c r="E119" i="1"/>
  <c r="E138" i="1"/>
  <c r="E53" i="1"/>
  <c r="E125" i="1" l="1"/>
  <c r="E85" i="1"/>
  <c r="E112" i="1" s="1"/>
</calcChain>
</file>

<file path=xl/sharedStrings.xml><?xml version="1.0" encoding="utf-8"?>
<sst xmlns="http://schemas.openxmlformats.org/spreadsheetml/2006/main" count="255" uniqueCount="103">
  <si>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</si>
  <si>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</si>
  <si>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</si>
  <si>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</si>
  <si>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</si>
  <si>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</si>
  <si>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</si>
  <si>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</si>
  <si>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</si>
  <si>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</si>
  <si>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</si>
  <si>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</si>
  <si>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</si>
  <si>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</si>
  <si>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</si>
  <si>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</si>
  <si>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</si>
  <si>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</si>
  <si>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</si>
  <si>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</si>
  <si>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</si>
  <si>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</si>
  <si>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</si>
  <si>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</si>
  <si>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</si>
  <si>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</si>
  <si>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</si>
  <si>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</si>
  <si>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</si>
  <si>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</si>
  <si>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</si>
  <si>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</si>
  <si>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</si>
  <si>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</si>
  <si>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</si>
  <si>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</si>
  <si>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>таблица 2</t>
  </si>
  <si>
    <t>всего</t>
  </si>
  <si>
    <t>в том числе</t>
  </si>
  <si>
    <t>1.1.</t>
  </si>
  <si>
    <t>1.2.</t>
  </si>
  <si>
    <t>1.3.</t>
  </si>
  <si>
    <t>Итого по задаче 1</t>
  </si>
  <si>
    <t>2.1.</t>
  </si>
  <si>
    <t>2.2.</t>
  </si>
  <si>
    <t>Итого по задаче 2</t>
  </si>
  <si>
    <t>3.1.</t>
  </si>
  <si>
    <t>Итого по задаче 3</t>
  </si>
  <si>
    <t>4.1.</t>
  </si>
  <si>
    <t>Итого по задаче 4</t>
  </si>
  <si>
    <t>Итого по Подпрограмме 1</t>
  </si>
  <si>
    <t>5.1.</t>
  </si>
  <si>
    <t>Итого по задаче 5</t>
  </si>
  <si>
    <t>Итого по Подпрограмме 2</t>
  </si>
  <si>
    <t>федеральный бюджет</t>
  </si>
  <si>
    <t>местный бюджет</t>
  </si>
  <si>
    <t>иные внебюджетные источники</t>
  </si>
  <si>
    <t>Перечень програмных мероприятий</t>
  </si>
  <si>
    <t xml:space="preserve">Задача 3. Создание и совершенствование условий для обеспечения общественного порядка </t>
  </si>
  <si>
    <t>Задача 4. Профилактика правонарушений в сфере безопасности дорожного движения</t>
  </si>
  <si>
    <t>Цель II. Создание условий для сокращения распространения наркомании и связанных с ней преступлений и правонарушений</t>
  </si>
  <si>
    <t>Подпрограмма II. Профилактика незаконного оборота и потребления наркотических средств и психотропных веществ</t>
  </si>
  <si>
    <t>Задача 5. Развитие профилактической антинаркотической деятельности</t>
  </si>
  <si>
    <t xml:space="preserve">Создание цикла теле- и радио передач для детей, подростков, молодежи, родителей </t>
  </si>
  <si>
    <t>Подпрограмма I. Профилактика правонарушений</t>
  </si>
  <si>
    <t>Цель I. Совершенствование системы социальной профилактики правонарушений, снижение уровня преступности в Нефтеюганском районе</t>
  </si>
  <si>
    <t>Задача 1. Профилактика правонарушений в общественных местах, в том числе с участием граждан</t>
  </si>
  <si>
    <t>Строительство в сельских населенных пунктах одноэтажных строений для размещения участковых пунктов полиции, преду-сматривающих служебные жилые помещения для участковых уполно-моченных полиции (сп.Салым, сп.Сентябрский)</t>
  </si>
  <si>
    <t>Обеспечение составления (изменения) списков кандидатов в присяжные заседатели федеральных судов юрисдикции</t>
  </si>
  <si>
    <t>Создание общественных формирований правоохранительной направленности (общественные формирования, добровольные народные дружины, родительские патрули, молодежные отряды и т.д.), материальное стимулирование граждан, участвующих в охране общественного порядка, пресечении преступлений и иных правонарушений</t>
  </si>
  <si>
    <t xml:space="preserve">Размещение в наиболее 
криминогенных общественных местах и на улицах, а также местах массового пребывания граждан в гп.Пойковский систем видеообзора с установкой мониторов в дежурной части поселкового отделения милиции
</t>
  </si>
  <si>
    <t xml:space="preserve">Администрация Нефтеюганского района
(Межведомственная комиссия по профилактике правонарушений муниципального образования Нефтеюганский район), МКУ «Управление по делам администрации
Нефтеюганского района»
</t>
  </si>
  <si>
    <t xml:space="preserve">Администрация Нефтеюганского района
(Административная комиссия администрации Нефтеюганского района), МКУ «Управление по делам администрации
Нефтеюганского района»
</t>
  </si>
  <si>
    <t xml:space="preserve">Администрация Нефтеюганского района
(Юридический комитет), МКУ «Управление по делам администрации
Нефтеюганского района»
</t>
  </si>
  <si>
    <t xml:space="preserve">Администрация Нефтеюганского района
(Отдел по делам несовершеннолетних, защите их прав администрации Нефтеюганского района), МКУ «Управление по делам администрации
Нефтеюганского района»
</t>
  </si>
  <si>
    <t xml:space="preserve">Администрация Нефтеюганского района
(Департамент строительства и жилищно-коммунального комплекса  Нефтеюганского района)
</t>
  </si>
  <si>
    <t xml:space="preserve">Департамент строительства и жилищно-коммунального комплекса  Нефтеюганского района
</t>
  </si>
  <si>
    <t>Департамент строительства и жилищно-коммунального комплекса  Нефтеюганского района</t>
  </si>
  <si>
    <t>в том числе:</t>
  </si>
  <si>
    <t>ВCЕГО ПО МУНИЦИПАЛЬНОЙ ПРОГРАММЕ</t>
  </si>
  <si>
    <t>Инвестиции в объекты муниципальной и муниципальной собственности</t>
  </si>
  <si>
    <t>Прочие расходы</t>
  </si>
  <si>
    <t xml:space="preserve">
</t>
  </si>
  <si>
    <t xml:space="preserve">
</t>
  </si>
  <si>
    <t>Мероприятия, направленные на правовую тематику, законопослушное поведение и здоровый образ жизни учащихся школ</t>
  </si>
  <si>
    <t xml:space="preserve">бюджет автономного округа </t>
  </si>
  <si>
    <t>средства по Соглашениям по передаче полномочий</t>
  </si>
  <si>
    <t>1.1.1.</t>
  </si>
  <si>
    <t>Размещение в наиболее 
криминогенных общественных местах и на улицах, а также местах массового пребывания граждан в сп.Усть-Юган систем видеообзора</t>
  </si>
  <si>
    <t>Муниципальное учреждение "Администрация сп.Усть-Юган"</t>
  </si>
  <si>
    <r>
      <rPr>
        <sz val="11"/>
        <color theme="1"/>
        <rFont val="Times New Roman"/>
        <family val="1"/>
        <charset val="204"/>
      </rPr>
      <t>Ответственный исполнитель</t>
    </r>
    <r>
      <rPr>
        <b/>
        <sz val="11"/>
        <color theme="1"/>
        <rFont val="Times New Roman"/>
        <family val="1"/>
        <charset val="204"/>
      </rPr>
      <t xml:space="preserve"> Администрация Нефтеюганского района                                          (Межведомственная комиссия по профилактике правонарушений муниципального образования Нефтеюганский район),                                МКУ «Управление по делам администрации
Нефтеюганского района»</t>
    </r>
  </si>
  <si>
    <r>
      <rPr>
        <sz val="11"/>
        <color theme="1"/>
        <rFont val="Times New Roman"/>
        <family val="1"/>
        <charset val="204"/>
      </rPr>
      <t>Соисполнитель</t>
    </r>
    <r>
      <rPr>
        <b/>
        <sz val="11"/>
        <color theme="1"/>
        <rFont val="Times New Roman"/>
        <family val="1"/>
        <charset val="204"/>
      </rPr>
      <t xml:space="preserve">                       Административная комиссия администрации Нефтеюганского 
района</t>
    </r>
  </si>
  <si>
    <r>
      <t xml:space="preserve">Соисполнитель                                           </t>
    </r>
    <r>
      <rPr>
        <b/>
        <sz val="11"/>
        <color theme="1"/>
        <rFont val="Times New Roman"/>
        <family val="1"/>
        <charset val="204"/>
      </rPr>
      <t>Юридический комитет администрации Нефтеюганского 
района</t>
    </r>
  </si>
  <si>
    <r>
      <t xml:space="preserve">Соисполнитель                                             </t>
    </r>
    <r>
      <rPr>
        <b/>
        <sz val="11"/>
        <color theme="1"/>
        <rFont val="Times New Roman"/>
        <family val="1"/>
        <charset val="204"/>
      </rPr>
      <t>Отдел по делам несовершеннолетних, за
щите их прав администрации Нефтеюганского района</t>
    </r>
  </si>
  <si>
    <r>
      <rPr>
        <sz val="11"/>
        <color theme="1"/>
        <rFont val="Times New Roman"/>
        <family val="1"/>
        <charset val="204"/>
      </rPr>
      <t>Соисполнитель</t>
    </r>
    <r>
      <rPr>
        <b/>
        <sz val="11"/>
        <color theme="1"/>
        <rFont val="Times New Roman"/>
        <family val="1"/>
        <charset val="204"/>
      </rPr>
      <t xml:space="preserve">                                        Департамент строительства и жилищно-коммунального комплекса  Нефтеюганского района (Отдел по транспорту и дорогам)</t>
    </r>
  </si>
  <si>
    <r>
      <t xml:space="preserve">Соисполнитель                                               </t>
    </r>
    <r>
      <rPr>
        <b/>
        <sz val="11"/>
        <color theme="1"/>
        <rFont val="Times New Roman"/>
        <family val="1"/>
        <charset val="204"/>
      </rPr>
      <t xml:space="preserve"> Муниципальное учреждение "Администрация сп.Усть-Юган"</t>
    </r>
  </si>
  <si>
    <t>Мероприятия муниципальной программы</t>
  </si>
  <si>
    <t>Ответственный исполнитель/соисполнитель</t>
  </si>
  <si>
    <t>Источник финансирования</t>
  </si>
  <si>
    <t>Финансовые затраты на реализацию (тыс.руб.)</t>
  </si>
  <si>
    <t>Задача 2. Профилактика административных правонарушений, предусмотренных Законом Ханты-Мансийского автономного округа - Югры 
от 11.06.2010 № 102-оз «Об административных правонарушениях»</t>
  </si>
  <si>
    <t>Осуществление полномочий по созданию и обеспечению деятельности административной комиссии</t>
  </si>
  <si>
    <t>Приобретение и размещение (в том числе разработка проектов, приобретение, установка, монтаж, подключение) в населенных пунктах, систем видеообзора, модернизация имеющихся систем видеонаблюдения, проведения работ, обеспечивающих функционирование систем по направлению безопасности дорожного движения и информирование населения о системах, необходимости соблюдения правил дорожного движения (в том числе санкциях за их нарушение) с целью избежания детского дорожно-транспортного травматизма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</si>
</sst>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  <numFmt numFmtId="165" formatCode="#,##0.0_ ;\-#,##0.0\ "/>
    <numFmt numFmtId="166" formatCode="0.0"/>
    <numFmt numFmtId="167" formatCode="_-* #,##0.0_р_._-;\-* #,##0.0_р_._-;_-* &quot;-&quot;?_р_._-;_-@_-"/>
  </numFmts>
  <fonts count="18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15">
    <xf numFmtId="0" fontId="0" fillId="0" borderId="0" xfId="0"/>
    <xf numFmtId="0" fontId="12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textRotation="90" wrapText="1"/>
    </xf>
    <xf numFmtId="165" fontId="3" fillId="4" borderId="2" xfId="10" applyNumberFormat="1" applyFont="1" applyFill="1" applyBorder="1" applyAlignment="1">
      <alignment horizontal="center" vertical="center"/>
    </xf>
    <xf numFmtId="166" fontId="3" fillId="4" borderId="2" xfId="10" applyNumberFormat="1" applyFont="1" applyFill="1" applyBorder="1" applyAlignment="1">
      <alignment horizontal="center" vertical="center" wrapText="1"/>
    </xf>
    <xf numFmtId="2" fontId="3" fillId="4" borderId="2" xfId="10" applyNumberFormat="1" applyFont="1" applyFill="1" applyBorder="1" applyAlignment="1">
      <alignment horizontal="center" vertical="center"/>
    </xf>
    <xf numFmtId="16" fontId="2" fillId="3" borderId="2" xfId="2" applyNumberFormat="1" applyFont="1" applyFill="1" applyBorder="1" applyAlignment="1">
      <alignment horizontal="center" vertical="center" textRotation="90" wrapText="1"/>
    </xf>
    <xf numFmtId="165" fontId="2" fillId="3" borderId="2" xfId="10" applyNumberFormat="1" applyFont="1" applyFill="1" applyBorder="1" applyAlignment="1">
      <alignment horizontal="center" vertical="center" wrapText="1"/>
    </xf>
    <xf numFmtId="165" fontId="2" fillId="0" borderId="2" xfId="10" applyNumberFormat="1" applyFont="1" applyBorder="1" applyAlignment="1">
      <alignment horizontal="center" vertical="center" wrapText="1"/>
    </xf>
    <xf numFmtId="166" fontId="3" fillId="3" borderId="2" xfId="10" applyNumberFormat="1" applyFont="1" applyFill="1" applyBorder="1" applyAlignment="1">
      <alignment horizontal="center" vertical="center" wrapText="1"/>
    </xf>
    <xf numFmtId="2" fontId="3" fillId="3" borderId="2" xfId="10" applyNumberFormat="1" applyFont="1" applyFill="1" applyBorder="1" applyAlignment="1">
      <alignment horizontal="center" vertical="center"/>
    </xf>
    <xf numFmtId="165" fontId="2" fillId="0" borderId="2" xfId="10" applyNumberFormat="1" applyFont="1" applyBorder="1" applyAlignment="1">
      <alignment horizontal="center" vertical="center"/>
    </xf>
    <xf numFmtId="2" fontId="2" fillId="3" borderId="2" xfId="10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 wrapText="1"/>
    </xf>
    <xf numFmtId="2" fontId="3" fillId="3" borderId="3" xfId="10" applyNumberFormat="1" applyFont="1" applyFill="1" applyBorder="1" applyAlignment="1">
      <alignment horizontal="center" vertical="center"/>
    </xf>
    <xf numFmtId="2" fontId="3" fillId="3" borderId="4" xfId="10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2" fontId="3" fillId="3" borderId="1" xfId="10" applyNumberFormat="1" applyFont="1" applyFill="1" applyBorder="1" applyAlignment="1">
      <alignment horizontal="center" vertical="center"/>
    </xf>
    <xf numFmtId="0" fontId="2" fillId="3" borderId="3" xfId="2" applyFont="1" applyFill="1" applyBorder="1" applyAlignment="1">
      <alignment horizontal="center" vertical="center"/>
    </xf>
    <xf numFmtId="0" fontId="11" fillId="0" borderId="0" xfId="0" applyFont="1"/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7" fontId="15" fillId="0" borderId="2" xfId="0" applyNumberFormat="1" applyFont="1" applyBorder="1" applyAlignment="1">
      <alignment vertical="center" wrapText="1"/>
    </xf>
    <xf numFmtId="167" fontId="14" fillId="0" borderId="2" xfId="0" applyNumberFormat="1" applyFont="1" applyBorder="1" applyAlignment="1">
      <alignment vertical="center" wrapText="1"/>
    </xf>
    <xf numFmtId="167" fontId="16" fillId="0" borderId="2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67" fontId="16" fillId="0" borderId="2" xfId="0" applyNumberFormat="1" applyFont="1" applyFill="1" applyBorder="1" applyAlignment="1">
      <alignment vertical="center" wrapText="1"/>
    </xf>
    <xf numFmtId="167" fontId="13" fillId="0" borderId="2" xfId="0" applyNumberFormat="1" applyFont="1" applyFill="1" applyBorder="1" applyAlignment="1">
      <alignment vertical="center" wrapText="1"/>
    </xf>
    <xf numFmtId="167" fontId="15" fillId="0" borderId="2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165" fontId="2" fillId="0" borderId="1" xfId="10" applyNumberFormat="1" applyFont="1" applyFill="1" applyBorder="1" applyAlignment="1">
      <alignment horizontal="center" vertical="center" wrapText="1"/>
    </xf>
    <xf numFmtId="165" fontId="2" fillId="0" borderId="3" xfId="10" applyNumberFormat="1" applyFont="1" applyFill="1" applyBorder="1" applyAlignment="1">
      <alignment horizontal="center" vertical="center" wrapText="1"/>
    </xf>
    <xf numFmtId="165" fontId="2" fillId="0" borderId="4" xfId="10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left" vertical="top" wrapText="1"/>
    </xf>
    <xf numFmtId="166" fontId="5" fillId="0" borderId="3" xfId="2" applyNumberFormat="1" applyFont="1" applyFill="1" applyBorder="1" applyAlignment="1">
      <alignment horizontal="left" vertical="top" wrapText="1"/>
    </xf>
    <xf numFmtId="166" fontId="5" fillId="0" borderId="4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4" fillId="0" borderId="1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4" fontId="14" fillId="0" borderId="5" xfId="0" applyNumberFormat="1" applyFont="1" applyBorder="1" applyAlignment="1">
      <alignment horizontal="center" vertical="center" wrapText="1"/>
    </xf>
    <xf numFmtId="44" fontId="14" fillId="0" borderId="6" xfId="0" applyNumberFormat="1" applyFont="1" applyBorder="1" applyAlignment="1">
      <alignment horizontal="center" vertical="center" wrapText="1"/>
    </xf>
    <xf numFmtId="44" fontId="14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</cellXfs>
  <cellStyles count="15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Процентный 2" xfId="5"/>
    <cellStyle name="Процентный 2 2" xfId="6"/>
    <cellStyle name="Процентный 3" xfId="7"/>
    <cellStyle name="Процентный 4" xfId="8"/>
    <cellStyle name="Финансовый 2" xfId="9"/>
    <cellStyle name="Финансовый 2 2" xfId="10"/>
    <cellStyle name="Финансовый 3" xfId="11"/>
    <cellStyle name="Финансовый 3 2" xfId="12"/>
    <cellStyle name="Финансовый 4" xfId="13"/>
    <cellStyle name="Финансовый 5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 x14ac:dyDescent="0.2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 x14ac:dyDescent="0.25">
      <c r="M1" s="19"/>
      <c r="N1" s="19"/>
      <c r="O1" s="19" t="s">
        <v>24</v>
      </c>
      <c r="P1" s="19"/>
    </row>
    <row r="2" spans="1:16" ht="21" customHeight="1" x14ac:dyDescent="0.25">
      <c r="M2" s="20"/>
      <c r="N2" s="20"/>
      <c r="O2" s="20" t="s">
        <v>35</v>
      </c>
      <c r="P2" s="20"/>
    </row>
    <row r="3" spans="1:16" ht="19.899999999999999" customHeight="1" x14ac:dyDescent="0.25">
      <c r="M3" s="20"/>
      <c r="N3" s="20"/>
      <c r="O3" s="20" t="s">
        <v>25</v>
      </c>
      <c r="P3" s="20"/>
    </row>
    <row r="4" spans="1:16" ht="23.45" customHeight="1" x14ac:dyDescent="0.25">
      <c r="M4" s="20"/>
      <c r="N4" s="20"/>
      <c r="O4" s="20" t="s">
        <v>26</v>
      </c>
      <c r="P4" s="20"/>
    </row>
    <row r="5" spans="1:16" ht="26.45" customHeight="1" x14ac:dyDescent="0.3">
      <c r="A5" s="46" t="s">
        <v>32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16" ht="23.45" customHeight="1" x14ac:dyDescent="0.25"/>
    <row r="7" spans="1:16" s="1" customFormat="1" ht="45.6" customHeight="1" x14ac:dyDescent="0.25">
      <c r="A7" s="47" t="s">
        <v>0</v>
      </c>
      <c r="B7" s="47" t="s">
        <v>12</v>
      </c>
      <c r="C7" s="48" t="s">
        <v>13</v>
      </c>
      <c r="D7" s="48" t="s">
        <v>3</v>
      </c>
      <c r="E7" s="48" t="s">
        <v>18</v>
      </c>
      <c r="F7" s="50" t="s">
        <v>15</v>
      </c>
      <c r="G7" s="51"/>
      <c r="H7" s="51"/>
      <c r="I7" s="51"/>
      <c r="J7" s="51"/>
      <c r="K7" s="52"/>
      <c r="L7" s="53" t="s">
        <v>17</v>
      </c>
      <c r="M7" s="55" t="s">
        <v>1</v>
      </c>
      <c r="N7" s="56"/>
      <c r="O7" s="48" t="s">
        <v>33</v>
      </c>
      <c r="P7" s="48" t="s">
        <v>2</v>
      </c>
    </row>
    <row r="8" spans="1:16" s="1" customFormat="1" ht="77.45" customHeight="1" x14ac:dyDescent="0.25">
      <c r="A8" s="48"/>
      <c r="B8" s="48"/>
      <c r="C8" s="49"/>
      <c r="D8" s="49"/>
      <c r="E8" s="49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54"/>
      <c r="M8" s="24" t="s">
        <v>5</v>
      </c>
      <c r="N8" s="24" t="s">
        <v>23</v>
      </c>
      <c r="O8" s="49"/>
      <c r="P8" s="49"/>
    </row>
    <row r="9" spans="1:16" s="1" customFormat="1" ht="30.6" customHeight="1" x14ac:dyDescent="0.25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 x14ac:dyDescent="0.25">
      <c r="A10" s="57">
        <v>1</v>
      </c>
      <c r="B10" s="60"/>
      <c r="C10" s="60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63"/>
      <c r="N10" s="63"/>
      <c r="O10" s="68"/>
      <c r="P10" s="71"/>
    </row>
    <row r="11" spans="1:16" ht="87" customHeight="1" x14ac:dyDescent="0.25">
      <c r="A11" s="58"/>
      <c r="B11" s="61"/>
      <c r="C11" s="61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64"/>
      <c r="N11" s="66"/>
      <c r="O11" s="69"/>
      <c r="P11" s="72"/>
    </row>
    <row r="12" spans="1:16" ht="64.900000000000006" customHeight="1" x14ac:dyDescent="0.25">
      <c r="A12" s="58"/>
      <c r="B12" s="61"/>
      <c r="C12" s="61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64"/>
      <c r="N12" s="66"/>
      <c r="O12" s="69"/>
      <c r="P12" s="72"/>
    </row>
    <row r="13" spans="1:16" ht="93.6" customHeight="1" x14ac:dyDescent="0.25">
      <c r="A13" s="58"/>
      <c r="B13" s="61"/>
      <c r="C13" s="61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64"/>
      <c r="N13" s="66"/>
      <c r="O13" s="69"/>
      <c r="P13" s="72"/>
    </row>
    <row r="14" spans="1:16" ht="73.150000000000006" customHeight="1" x14ac:dyDescent="0.25">
      <c r="A14" s="58"/>
      <c r="B14" s="61"/>
      <c r="C14" s="61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64"/>
      <c r="N14" s="66"/>
      <c r="O14" s="69"/>
      <c r="P14" s="72"/>
    </row>
    <row r="15" spans="1:16" ht="51" customHeight="1" x14ac:dyDescent="0.25">
      <c r="A15" s="59"/>
      <c r="B15" s="62"/>
      <c r="C15" s="62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65"/>
      <c r="N15" s="67"/>
      <c r="O15" s="70"/>
      <c r="P15" s="73"/>
    </row>
    <row r="18" spans="2:2" ht="18.75" x14ac:dyDescent="0.3">
      <c r="B18" s="23" t="s">
        <v>28</v>
      </c>
    </row>
    <row r="19" spans="2:2" ht="18.75" x14ac:dyDescent="0.3">
      <c r="B19" s="23"/>
    </row>
    <row r="20" spans="2:2" ht="18.75" x14ac:dyDescent="0.3">
      <c r="B20" s="23" t="s">
        <v>27</v>
      </c>
    </row>
    <row r="21" spans="2:2" ht="18.75" x14ac:dyDescent="0.3">
      <c r="B21" s="23"/>
    </row>
    <row r="22" spans="2:2" ht="18.75" x14ac:dyDescent="0.3">
      <c r="B22" s="23"/>
    </row>
    <row r="23" spans="2:2" ht="18.75" x14ac:dyDescent="0.3">
      <c r="B23" s="23"/>
    </row>
    <row r="24" spans="2:2" ht="18.75" x14ac:dyDescent="0.3">
      <c r="B24" s="23"/>
    </row>
    <row r="25" spans="2:2" ht="18.75" x14ac:dyDescent="0.3">
      <c r="B25" s="23"/>
    </row>
    <row r="26" spans="2:2" ht="18.75" x14ac:dyDescent="0.3">
      <c r="B26" s="23"/>
    </row>
    <row r="27" spans="2:2" ht="18.75" x14ac:dyDescent="0.3">
      <c r="B27" s="23"/>
    </row>
    <row r="28" spans="2:2" ht="18.75" x14ac:dyDescent="0.3">
      <c r="B28" s="23"/>
    </row>
    <row r="29" spans="2:2" ht="18.75" x14ac:dyDescent="0.3">
      <c r="B29" s="23"/>
    </row>
    <row r="30" spans="2:2" ht="18.75" x14ac:dyDescent="0.3">
      <c r="B30" s="23"/>
    </row>
    <row r="31" spans="2:2" ht="18.75" x14ac:dyDescent="0.3">
      <c r="B31" s="23"/>
    </row>
    <row r="32" spans="2:2" ht="18.75" x14ac:dyDescent="0.3">
      <c r="B32" s="23"/>
    </row>
    <row r="33" spans="2:2" ht="18.75" x14ac:dyDescent="0.3">
      <c r="B33" s="23"/>
    </row>
    <row r="34" spans="2:2" ht="18.75" x14ac:dyDescent="0.3">
      <c r="B34" s="23"/>
    </row>
    <row r="35" spans="2:2" ht="18.75" x14ac:dyDescent="0.3">
      <c r="B35" s="23"/>
    </row>
    <row r="36" spans="2:2" ht="18.75" x14ac:dyDescent="0.3">
      <c r="B36" s="23"/>
    </row>
    <row r="37" spans="2:2" ht="18.75" x14ac:dyDescent="0.3">
      <c r="B37" s="23"/>
    </row>
    <row r="38" spans="2:2" ht="18.75" x14ac:dyDescent="0.3">
      <c r="B38" s="23"/>
    </row>
    <row r="39" spans="2:2" ht="18.75" x14ac:dyDescent="0.3">
      <c r="B39" s="23"/>
    </row>
    <row r="40" spans="2:2" ht="18.75" x14ac:dyDescent="0.3">
      <c r="B40" s="23"/>
    </row>
    <row r="41" spans="2:2" ht="18.75" x14ac:dyDescent="0.3">
      <c r="B41" s="23" t="s">
        <v>29</v>
      </c>
    </row>
    <row r="42" spans="2:2" ht="18.75" x14ac:dyDescent="0.3">
      <c r="B42" s="23" t="s">
        <v>30</v>
      </c>
    </row>
  </sheetData>
  <mergeCells count="18">
    <mergeCell ref="P7:P8"/>
    <mergeCell ref="A10:A15"/>
    <mergeCell ref="B10:B15"/>
    <mergeCell ref="C10:C15"/>
    <mergeCell ref="M10:M15"/>
    <mergeCell ref="N10:N15"/>
    <mergeCell ref="O10:O15"/>
    <mergeCell ref="P10:P15"/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7"/>
  <sheetViews>
    <sheetView tabSelected="1" view="pageBreakPreview" topLeftCell="A103" zoomScale="60" zoomScaleNormal="100" workbookViewId="0">
      <selection activeCell="G12" sqref="G12"/>
    </sheetView>
  </sheetViews>
  <sheetFormatPr defaultRowHeight="15" x14ac:dyDescent="0.25"/>
  <cols>
    <col min="1" max="1" width="6.140625" style="29" customWidth="1"/>
    <col min="2" max="2" width="45" style="29" customWidth="1"/>
    <col min="3" max="3" width="40.5703125" style="29" customWidth="1"/>
    <col min="4" max="4" width="23.85546875" style="29" customWidth="1"/>
    <col min="5" max="5" width="14.85546875" style="29" customWidth="1"/>
    <col min="6" max="6" width="13.140625" style="29" customWidth="1"/>
    <col min="7" max="8" width="13" style="29" bestFit="1" customWidth="1"/>
    <col min="9" max="9" width="13.28515625" style="29" customWidth="1"/>
    <col min="10" max="10" width="13.5703125" style="29" customWidth="1"/>
    <col min="11" max="11" width="12.7109375" style="29" bestFit="1" customWidth="1"/>
    <col min="12" max="12" width="12.85546875" style="29" customWidth="1"/>
    <col min="13" max="16384" width="9.140625" style="29"/>
  </cols>
  <sheetData>
    <row r="1" spans="1:12" x14ac:dyDescent="0.25">
      <c r="A1" s="92" t="s">
        <v>36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2" x14ac:dyDescent="0.25">
      <c r="A2" s="93" t="s">
        <v>57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2" x14ac:dyDescent="0.25">
      <c r="A3" s="86" t="s">
        <v>0</v>
      </c>
      <c r="B3" s="86" t="s">
        <v>96</v>
      </c>
      <c r="C3" s="86" t="s">
        <v>97</v>
      </c>
      <c r="D3" s="86" t="s">
        <v>98</v>
      </c>
      <c r="E3" s="94" t="s">
        <v>99</v>
      </c>
      <c r="F3" s="95"/>
      <c r="G3" s="95"/>
      <c r="H3" s="95"/>
      <c r="I3" s="95"/>
      <c r="J3" s="95"/>
      <c r="K3" s="95"/>
      <c r="L3" s="96"/>
    </row>
    <row r="4" spans="1:12" x14ac:dyDescent="0.25">
      <c r="A4" s="87"/>
      <c r="B4" s="87"/>
      <c r="C4" s="87"/>
      <c r="D4" s="87"/>
      <c r="E4" s="86" t="s">
        <v>37</v>
      </c>
      <c r="F4" s="94" t="s">
        <v>38</v>
      </c>
      <c r="G4" s="95"/>
      <c r="H4" s="95"/>
      <c r="I4" s="95"/>
      <c r="J4" s="95"/>
      <c r="K4" s="95"/>
      <c r="L4" s="96"/>
    </row>
    <row r="5" spans="1:12" x14ac:dyDescent="0.25">
      <c r="A5" s="88"/>
      <c r="B5" s="88"/>
      <c r="C5" s="88"/>
      <c r="D5" s="88"/>
      <c r="E5" s="88"/>
      <c r="F5" s="30">
        <v>2014</v>
      </c>
      <c r="G5" s="30">
        <v>2015</v>
      </c>
      <c r="H5" s="30">
        <v>2016</v>
      </c>
      <c r="I5" s="30">
        <v>2017</v>
      </c>
      <c r="J5" s="30">
        <v>2018</v>
      </c>
      <c r="K5" s="30">
        <v>2019</v>
      </c>
      <c r="L5" s="30">
        <v>2020</v>
      </c>
    </row>
    <row r="6" spans="1:12" x14ac:dyDescent="0.25">
      <c r="A6" s="31">
        <v>1</v>
      </c>
      <c r="B6" s="31">
        <v>2</v>
      </c>
      <c r="C6" s="31">
        <v>3</v>
      </c>
      <c r="D6" s="31">
        <v>4</v>
      </c>
      <c r="E6" s="31">
        <v>5</v>
      </c>
      <c r="F6" s="31">
        <v>6</v>
      </c>
      <c r="G6" s="31">
        <v>7</v>
      </c>
      <c r="H6" s="31">
        <v>8</v>
      </c>
      <c r="I6" s="31">
        <v>9</v>
      </c>
      <c r="J6" s="31">
        <v>10</v>
      </c>
      <c r="K6" s="31">
        <v>11</v>
      </c>
      <c r="L6" s="31">
        <v>12</v>
      </c>
    </row>
    <row r="7" spans="1:12" x14ac:dyDescent="0.25">
      <c r="A7" s="89" t="s">
        <v>65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1"/>
    </row>
    <row r="8" spans="1:12" x14ac:dyDescent="0.25">
      <c r="A8" s="97" t="s">
        <v>64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9"/>
    </row>
    <row r="9" spans="1:12" x14ac:dyDescent="0.25">
      <c r="A9" s="89" t="s">
        <v>66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1"/>
    </row>
    <row r="10" spans="1:12" ht="15" customHeight="1" x14ac:dyDescent="0.25">
      <c r="A10" s="77" t="s">
        <v>39</v>
      </c>
      <c r="B10" s="74" t="s">
        <v>70</v>
      </c>
      <c r="C10" s="74" t="s">
        <v>76</v>
      </c>
      <c r="D10" s="26" t="s">
        <v>37</v>
      </c>
      <c r="E10" s="32">
        <f>E11+E12+E13+E14+E15</f>
        <v>85441.083899999998</v>
      </c>
      <c r="F10" s="32">
        <f>F11+F12+F13+F14+F15</f>
        <v>12638.883900000001</v>
      </c>
      <c r="G10" s="33">
        <f t="shared" ref="G10:L10" si="0">G11+G12+G13+G15</f>
        <v>12133.7</v>
      </c>
      <c r="H10" s="33">
        <f t="shared" si="0"/>
        <v>12133.7</v>
      </c>
      <c r="I10" s="33">
        <f t="shared" si="0"/>
        <v>12133.7</v>
      </c>
      <c r="J10" s="33">
        <f t="shared" si="0"/>
        <v>12133.7</v>
      </c>
      <c r="K10" s="33">
        <f t="shared" si="0"/>
        <v>12133.7</v>
      </c>
      <c r="L10" s="33">
        <f t="shared" si="0"/>
        <v>12133.7</v>
      </c>
    </row>
    <row r="11" spans="1:12" ht="30" customHeight="1" x14ac:dyDescent="0.25">
      <c r="A11" s="78"/>
      <c r="B11" s="75"/>
      <c r="C11" s="75"/>
      <c r="D11" s="27" t="s">
        <v>54</v>
      </c>
      <c r="E11" s="32">
        <f>F11+G11+H11+I11+J11+K11+L11</f>
        <v>0</v>
      </c>
      <c r="F11" s="34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</row>
    <row r="12" spans="1:12" ht="45" customHeight="1" x14ac:dyDescent="0.25">
      <c r="A12" s="78"/>
      <c r="B12" s="75"/>
      <c r="C12" s="75"/>
      <c r="D12" s="27" t="s">
        <v>85</v>
      </c>
      <c r="E12" s="32">
        <f>F12+G12+H12+I12+J12+K12+L12</f>
        <v>239.3</v>
      </c>
      <c r="F12" s="34">
        <v>239.3</v>
      </c>
      <c r="G12" s="34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</row>
    <row r="13" spans="1:12" ht="30" customHeight="1" x14ac:dyDescent="0.25">
      <c r="A13" s="78"/>
      <c r="B13" s="75"/>
      <c r="C13" s="75"/>
      <c r="D13" s="28" t="s">
        <v>55</v>
      </c>
      <c r="E13" s="32">
        <f>L13+K13+J13+I13+H13+G13+F13</f>
        <v>26.5839</v>
      </c>
      <c r="F13" s="34">
        <v>26.5839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</row>
    <row r="14" spans="1:12" ht="60" customHeight="1" x14ac:dyDescent="0.25">
      <c r="A14" s="78"/>
      <c r="B14" s="75"/>
      <c r="C14" s="75"/>
      <c r="D14" s="28" t="s">
        <v>86</v>
      </c>
      <c r="E14" s="32">
        <f>L14+K14+J14+I14+H14+G14+F14</f>
        <v>239.3</v>
      </c>
      <c r="F14" s="34">
        <v>239.3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</row>
    <row r="15" spans="1:12" ht="45" customHeight="1" x14ac:dyDescent="0.25">
      <c r="A15" s="79"/>
      <c r="B15" s="76"/>
      <c r="C15" s="76"/>
      <c r="D15" s="28" t="s">
        <v>56</v>
      </c>
      <c r="E15" s="32">
        <f>F15+G15+H15+I15+J15+K15+L15</f>
        <v>84935.9</v>
      </c>
      <c r="F15" s="34">
        <v>12133.7</v>
      </c>
      <c r="G15" s="34">
        <v>12133.7</v>
      </c>
      <c r="H15" s="34">
        <v>12133.7</v>
      </c>
      <c r="I15" s="34">
        <v>12133.7</v>
      </c>
      <c r="J15" s="34">
        <v>12133.7</v>
      </c>
      <c r="K15" s="34">
        <v>12133.7</v>
      </c>
      <c r="L15" s="34">
        <v>12133.7</v>
      </c>
    </row>
    <row r="16" spans="1:12" ht="15" customHeight="1" x14ac:dyDescent="0.25">
      <c r="A16" s="77" t="s">
        <v>87</v>
      </c>
      <c r="B16" s="74" t="s">
        <v>88</v>
      </c>
      <c r="C16" s="74" t="s">
        <v>89</v>
      </c>
      <c r="D16" s="28" t="s">
        <v>37</v>
      </c>
      <c r="E16" s="32">
        <f>E19</f>
        <v>500</v>
      </c>
      <c r="F16" s="34">
        <f t="shared" ref="F16" si="1">$H$14</f>
        <v>0</v>
      </c>
      <c r="G16" s="34">
        <f>G19</f>
        <v>500</v>
      </c>
      <c r="H16" s="34">
        <f>H19</f>
        <v>0</v>
      </c>
      <c r="I16" s="34">
        <f t="shared" ref="I16:L16" si="2">$H$14</f>
        <v>0</v>
      </c>
      <c r="J16" s="34">
        <f t="shared" si="2"/>
        <v>0</v>
      </c>
      <c r="K16" s="34">
        <f t="shared" si="2"/>
        <v>0</v>
      </c>
      <c r="L16" s="34">
        <f t="shared" si="2"/>
        <v>0</v>
      </c>
    </row>
    <row r="17" spans="1:12" ht="30" customHeight="1" x14ac:dyDescent="0.25">
      <c r="A17" s="78"/>
      <c r="B17" s="75"/>
      <c r="C17" s="75"/>
      <c r="D17" s="28" t="s">
        <v>54</v>
      </c>
      <c r="E17" s="32">
        <f t="shared" ref="E17:L18" si="3">$H$14</f>
        <v>0</v>
      </c>
      <c r="F17" s="34">
        <f t="shared" si="3"/>
        <v>0</v>
      </c>
      <c r="G17" s="34">
        <f t="shared" si="3"/>
        <v>0</v>
      </c>
      <c r="H17" s="34">
        <f t="shared" si="3"/>
        <v>0</v>
      </c>
      <c r="I17" s="34">
        <f t="shared" si="3"/>
        <v>0</v>
      </c>
      <c r="J17" s="34">
        <f t="shared" si="3"/>
        <v>0</v>
      </c>
      <c r="K17" s="34">
        <f t="shared" si="3"/>
        <v>0</v>
      </c>
      <c r="L17" s="34">
        <f t="shared" si="3"/>
        <v>0</v>
      </c>
    </row>
    <row r="18" spans="1:12" ht="45" customHeight="1" x14ac:dyDescent="0.25">
      <c r="A18" s="78"/>
      <c r="B18" s="75"/>
      <c r="C18" s="75"/>
      <c r="D18" s="28" t="s">
        <v>85</v>
      </c>
      <c r="E18" s="32">
        <f t="shared" si="3"/>
        <v>0</v>
      </c>
      <c r="F18" s="34">
        <f t="shared" si="3"/>
        <v>0</v>
      </c>
      <c r="G18" s="34">
        <f t="shared" si="3"/>
        <v>0</v>
      </c>
      <c r="H18" s="34">
        <f t="shared" si="3"/>
        <v>0</v>
      </c>
      <c r="I18" s="34">
        <f t="shared" si="3"/>
        <v>0</v>
      </c>
      <c r="J18" s="34">
        <f t="shared" si="3"/>
        <v>0</v>
      </c>
      <c r="K18" s="34">
        <f t="shared" si="3"/>
        <v>0</v>
      </c>
      <c r="L18" s="34">
        <f t="shared" si="3"/>
        <v>0</v>
      </c>
    </row>
    <row r="19" spans="1:12" ht="30" customHeight="1" x14ac:dyDescent="0.25">
      <c r="A19" s="78"/>
      <c r="B19" s="75"/>
      <c r="C19" s="75"/>
      <c r="D19" s="28" t="s">
        <v>55</v>
      </c>
      <c r="E19" s="32">
        <v>500</v>
      </c>
      <c r="F19" s="34">
        <f t="shared" ref="F19" si="4">$J$164</f>
        <v>0</v>
      </c>
      <c r="G19" s="43">
        <v>500</v>
      </c>
      <c r="H19" s="34"/>
      <c r="I19" s="34">
        <f t="shared" ref="I19:L19" si="5">$J$164</f>
        <v>0</v>
      </c>
      <c r="J19" s="34">
        <f t="shared" si="5"/>
        <v>0</v>
      </c>
      <c r="K19" s="34">
        <f t="shared" si="5"/>
        <v>0</v>
      </c>
      <c r="L19" s="34">
        <f t="shared" si="5"/>
        <v>0</v>
      </c>
    </row>
    <row r="20" spans="1:12" ht="30" customHeight="1" x14ac:dyDescent="0.25">
      <c r="A20" s="78"/>
      <c r="B20" s="75"/>
      <c r="C20" s="75"/>
      <c r="D20" s="28" t="s">
        <v>86</v>
      </c>
      <c r="E20" s="32">
        <f t="shared" ref="E20:L21" si="6">$H$14</f>
        <v>0</v>
      </c>
      <c r="F20" s="34">
        <f t="shared" si="6"/>
        <v>0</v>
      </c>
      <c r="G20" s="34">
        <f t="shared" si="6"/>
        <v>0</v>
      </c>
      <c r="H20" s="34">
        <f t="shared" si="6"/>
        <v>0</v>
      </c>
      <c r="I20" s="34">
        <f t="shared" si="6"/>
        <v>0</v>
      </c>
      <c r="J20" s="34">
        <f t="shared" si="6"/>
        <v>0</v>
      </c>
      <c r="K20" s="34">
        <f t="shared" si="6"/>
        <v>0</v>
      </c>
      <c r="L20" s="34">
        <f t="shared" si="6"/>
        <v>0</v>
      </c>
    </row>
    <row r="21" spans="1:12" ht="45" customHeight="1" x14ac:dyDescent="0.25">
      <c r="A21" s="79"/>
      <c r="B21" s="76"/>
      <c r="C21" s="76"/>
      <c r="D21" s="28" t="s">
        <v>56</v>
      </c>
      <c r="E21" s="32">
        <f t="shared" si="6"/>
        <v>0</v>
      </c>
      <c r="F21" s="34">
        <f t="shared" si="6"/>
        <v>0</v>
      </c>
      <c r="G21" s="34">
        <f t="shared" si="6"/>
        <v>0</v>
      </c>
      <c r="H21" s="34">
        <f t="shared" si="6"/>
        <v>0</v>
      </c>
      <c r="I21" s="34">
        <f t="shared" si="6"/>
        <v>0</v>
      </c>
      <c r="J21" s="34">
        <f t="shared" si="6"/>
        <v>0</v>
      </c>
      <c r="K21" s="34">
        <f t="shared" si="6"/>
        <v>0</v>
      </c>
      <c r="L21" s="34">
        <f t="shared" si="6"/>
        <v>0</v>
      </c>
    </row>
    <row r="22" spans="1:12" ht="15" customHeight="1" x14ac:dyDescent="0.25">
      <c r="A22" s="77" t="s">
        <v>40</v>
      </c>
      <c r="B22" s="74" t="s">
        <v>69</v>
      </c>
      <c r="C22" s="74" t="s">
        <v>71</v>
      </c>
      <c r="D22" s="36" t="s">
        <v>37</v>
      </c>
      <c r="E22" s="32">
        <f>E23+E24+E25+E26+E27</f>
        <v>533.6</v>
      </c>
      <c r="F22" s="32">
        <f t="shared" ref="F22:L22" si="7">F23+F24+F25+F27</f>
        <v>100</v>
      </c>
      <c r="G22" s="32">
        <f t="shared" si="7"/>
        <v>155</v>
      </c>
      <c r="H22" s="32">
        <f t="shared" si="7"/>
        <v>139.30000000000001</v>
      </c>
      <c r="I22" s="32">
        <f t="shared" si="7"/>
        <v>139.30000000000001</v>
      </c>
      <c r="J22" s="32">
        <f t="shared" si="7"/>
        <v>0</v>
      </c>
      <c r="K22" s="32">
        <f t="shared" si="7"/>
        <v>0</v>
      </c>
      <c r="L22" s="32">
        <f t="shared" si="7"/>
        <v>0</v>
      </c>
    </row>
    <row r="23" spans="1:12" x14ac:dyDescent="0.25">
      <c r="A23" s="78"/>
      <c r="B23" s="75"/>
      <c r="C23" s="75"/>
      <c r="D23" s="37" t="s">
        <v>54</v>
      </c>
      <c r="E23" s="32">
        <f>F23+G23+H23+I23+J23+K23+L23</f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</row>
    <row r="24" spans="1:12" ht="30" x14ac:dyDescent="0.25">
      <c r="A24" s="78"/>
      <c r="B24" s="75"/>
      <c r="C24" s="75"/>
      <c r="D24" s="37" t="s">
        <v>8</v>
      </c>
      <c r="E24" s="32">
        <f>F24+G24+H24+I24+J24+K24+L24</f>
        <v>373.5</v>
      </c>
      <c r="F24" s="34">
        <v>70</v>
      </c>
      <c r="G24" s="43">
        <v>108.5</v>
      </c>
      <c r="H24" s="34">
        <v>97.5</v>
      </c>
      <c r="I24" s="34">
        <v>97.5</v>
      </c>
      <c r="J24" s="34">
        <v>0</v>
      </c>
      <c r="K24" s="34">
        <v>0</v>
      </c>
      <c r="L24" s="34">
        <v>0</v>
      </c>
    </row>
    <row r="25" spans="1:12" ht="27.75" customHeight="1" x14ac:dyDescent="0.25">
      <c r="A25" s="78"/>
      <c r="B25" s="75"/>
      <c r="C25" s="75"/>
      <c r="D25" s="37" t="s">
        <v>55</v>
      </c>
      <c r="E25" s="32">
        <f>F25+G25+H25+I25+J25+K25+L25</f>
        <v>160.1</v>
      </c>
      <c r="F25" s="34">
        <v>30</v>
      </c>
      <c r="G25" s="43">
        <v>46.5</v>
      </c>
      <c r="H25" s="34">
        <v>41.8</v>
      </c>
      <c r="I25" s="34">
        <v>41.8</v>
      </c>
      <c r="J25" s="34">
        <v>0</v>
      </c>
      <c r="K25" s="34">
        <v>0</v>
      </c>
      <c r="L25" s="34">
        <v>0</v>
      </c>
    </row>
    <row r="26" spans="1:12" ht="60" customHeight="1" x14ac:dyDescent="0.25">
      <c r="A26" s="78"/>
      <c r="B26" s="75"/>
      <c r="C26" s="75"/>
      <c r="D26" s="37" t="s">
        <v>86</v>
      </c>
      <c r="E26" s="32">
        <f>L26+K26+J26+I26+H26+G26+F26</f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</row>
    <row r="27" spans="1:12" ht="41.25" customHeight="1" x14ac:dyDescent="0.25">
      <c r="A27" s="79"/>
      <c r="B27" s="76"/>
      <c r="C27" s="76"/>
      <c r="D27" s="37" t="s">
        <v>56</v>
      </c>
      <c r="E27" s="32">
        <f>F27+G27+H27+I27+J27+K27+L27</f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</row>
    <row r="28" spans="1:12" x14ac:dyDescent="0.25">
      <c r="A28" s="77" t="s">
        <v>41</v>
      </c>
      <c r="B28" s="74" t="s">
        <v>84</v>
      </c>
      <c r="C28" s="74" t="s">
        <v>74</v>
      </c>
      <c r="D28" s="37" t="s">
        <v>37</v>
      </c>
      <c r="E28" s="32">
        <f>E29+E30+E31+E32+E33</f>
        <v>450</v>
      </c>
      <c r="F28" s="32">
        <f t="shared" ref="F28:L28" si="8">F29+F30+F31+F33</f>
        <v>50</v>
      </c>
      <c r="G28" s="32">
        <f t="shared" si="8"/>
        <v>50</v>
      </c>
      <c r="H28" s="32">
        <f t="shared" si="8"/>
        <v>100</v>
      </c>
      <c r="I28" s="32">
        <f t="shared" si="8"/>
        <v>50</v>
      </c>
      <c r="J28" s="32">
        <f t="shared" si="8"/>
        <v>50</v>
      </c>
      <c r="K28" s="32">
        <f t="shared" si="8"/>
        <v>100</v>
      </c>
      <c r="L28" s="32">
        <f t="shared" si="8"/>
        <v>50</v>
      </c>
    </row>
    <row r="29" spans="1:12" x14ac:dyDescent="0.25">
      <c r="A29" s="78"/>
      <c r="B29" s="75"/>
      <c r="C29" s="75"/>
      <c r="D29" s="37" t="s">
        <v>54</v>
      </c>
      <c r="E29" s="32">
        <f>F29+G29+H29+I29+J29+K29+L29</f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</row>
    <row r="30" spans="1:12" ht="30" x14ac:dyDescent="0.25">
      <c r="A30" s="78"/>
      <c r="B30" s="75"/>
      <c r="C30" s="75"/>
      <c r="D30" s="37" t="s">
        <v>8</v>
      </c>
      <c r="E30" s="32">
        <f>F30+G30+H30+I30+J30+K30+L30</f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</row>
    <row r="31" spans="1:12" x14ac:dyDescent="0.25">
      <c r="A31" s="78"/>
      <c r="B31" s="75"/>
      <c r="C31" s="75"/>
      <c r="D31" s="37" t="s">
        <v>55</v>
      </c>
      <c r="E31" s="32">
        <f>F31+G31+H31+I31+J31+K31+L31</f>
        <v>450</v>
      </c>
      <c r="F31" s="34">
        <v>50</v>
      </c>
      <c r="G31" s="43">
        <v>50</v>
      </c>
      <c r="H31" s="34">
        <v>100</v>
      </c>
      <c r="I31" s="34">
        <v>50</v>
      </c>
      <c r="J31" s="34">
        <v>50</v>
      </c>
      <c r="K31" s="34">
        <v>100</v>
      </c>
      <c r="L31" s="34">
        <v>50</v>
      </c>
    </row>
    <row r="32" spans="1:12" ht="60" customHeight="1" x14ac:dyDescent="0.25">
      <c r="A32" s="78"/>
      <c r="B32" s="75"/>
      <c r="C32" s="75"/>
      <c r="D32" s="37" t="s">
        <v>86</v>
      </c>
      <c r="E32" s="32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</row>
    <row r="33" spans="1:12" ht="41.25" customHeight="1" x14ac:dyDescent="0.25">
      <c r="A33" s="79"/>
      <c r="B33" s="76"/>
      <c r="C33" s="75"/>
      <c r="D33" s="37" t="s">
        <v>56</v>
      </c>
      <c r="E33" s="32">
        <f>F33+G33+H33+I33+J33+K33+L33</f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</row>
    <row r="34" spans="1:12" ht="15" customHeight="1" x14ac:dyDescent="0.25">
      <c r="A34" s="86"/>
      <c r="B34" s="80" t="s">
        <v>42</v>
      </c>
      <c r="C34" s="81"/>
      <c r="D34" s="36" t="s">
        <v>37</v>
      </c>
      <c r="E34" s="32">
        <f>E10+E22+E28+E19</f>
        <v>86924.683900000004</v>
      </c>
      <c r="F34" s="32">
        <f t="shared" ref="F34:G37" si="9">F10+F22+F28</f>
        <v>12788.883900000001</v>
      </c>
      <c r="G34" s="32">
        <f>G10+G22+G28+G16</f>
        <v>12838.7</v>
      </c>
      <c r="H34" s="32">
        <f>H10+H22+H28+H16</f>
        <v>12373</v>
      </c>
      <c r="I34" s="32">
        <f t="shared" ref="I34:L37" si="10">I10+I22+I28</f>
        <v>12323</v>
      </c>
      <c r="J34" s="32">
        <f t="shared" si="10"/>
        <v>12183.7</v>
      </c>
      <c r="K34" s="32">
        <f t="shared" si="10"/>
        <v>12233.7</v>
      </c>
      <c r="L34" s="32">
        <f t="shared" si="10"/>
        <v>12183.7</v>
      </c>
    </row>
    <row r="35" spans="1:12" x14ac:dyDescent="0.25">
      <c r="A35" s="87"/>
      <c r="B35" s="82"/>
      <c r="C35" s="83"/>
      <c r="D35" s="37" t="s">
        <v>54</v>
      </c>
      <c r="E35" s="32">
        <f>E29+E23+E11</f>
        <v>0</v>
      </c>
      <c r="F35" s="34">
        <f t="shared" si="9"/>
        <v>0</v>
      </c>
      <c r="G35" s="34">
        <f t="shared" si="9"/>
        <v>0</v>
      </c>
      <c r="H35" s="34">
        <f>H11+H23+H29</f>
        <v>0</v>
      </c>
      <c r="I35" s="34">
        <f t="shared" si="10"/>
        <v>0</v>
      </c>
      <c r="J35" s="34">
        <f t="shared" si="10"/>
        <v>0</v>
      </c>
      <c r="K35" s="34">
        <f t="shared" si="10"/>
        <v>0</v>
      </c>
      <c r="L35" s="34">
        <f t="shared" si="10"/>
        <v>0</v>
      </c>
    </row>
    <row r="36" spans="1:12" ht="30" x14ac:dyDescent="0.25">
      <c r="A36" s="87"/>
      <c r="B36" s="82"/>
      <c r="C36" s="83"/>
      <c r="D36" s="37" t="s">
        <v>8</v>
      </c>
      <c r="E36" s="32">
        <f>E30+E24+E12</f>
        <v>612.79999999999995</v>
      </c>
      <c r="F36" s="34">
        <f t="shared" si="9"/>
        <v>309.3</v>
      </c>
      <c r="G36" s="34">
        <f t="shared" si="9"/>
        <v>108.5</v>
      </c>
      <c r="H36" s="34">
        <f>H12+H24+H30</f>
        <v>97.5</v>
      </c>
      <c r="I36" s="34">
        <f t="shared" si="10"/>
        <v>97.5</v>
      </c>
      <c r="J36" s="34">
        <f t="shared" si="10"/>
        <v>0</v>
      </c>
      <c r="K36" s="34">
        <f t="shared" si="10"/>
        <v>0</v>
      </c>
      <c r="L36" s="34">
        <f t="shared" si="10"/>
        <v>0</v>
      </c>
    </row>
    <row r="37" spans="1:12" x14ac:dyDescent="0.25">
      <c r="A37" s="87"/>
      <c r="B37" s="82"/>
      <c r="C37" s="83"/>
      <c r="D37" s="37" t="s">
        <v>55</v>
      </c>
      <c r="E37" s="32">
        <f>E31+E25+E19+E13</f>
        <v>1136.6839</v>
      </c>
      <c r="F37" s="34">
        <f t="shared" si="9"/>
        <v>106.5839</v>
      </c>
      <c r="G37" s="34">
        <f>G13+G25+G31+G16</f>
        <v>596.5</v>
      </c>
      <c r="H37" s="34">
        <f>H13+H25+H31+H19</f>
        <v>141.80000000000001</v>
      </c>
      <c r="I37" s="34">
        <f t="shared" si="10"/>
        <v>91.8</v>
      </c>
      <c r="J37" s="34">
        <f t="shared" si="10"/>
        <v>50</v>
      </c>
      <c r="K37" s="34">
        <f t="shared" si="10"/>
        <v>100</v>
      </c>
      <c r="L37" s="34">
        <f t="shared" si="10"/>
        <v>50</v>
      </c>
    </row>
    <row r="38" spans="1:12" ht="60" customHeight="1" x14ac:dyDescent="0.25">
      <c r="A38" s="87"/>
      <c r="B38" s="82"/>
      <c r="C38" s="83"/>
      <c r="D38" s="37" t="s">
        <v>86</v>
      </c>
      <c r="E38" s="32">
        <f>E32+E26+E14</f>
        <v>239.3</v>
      </c>
      <c r="F38" s="34">
        <f>F12+F26+F26</f>
        <v>239.3</v>
      </c>
      <c r="G38" s="34">
        <f t="shared" ref="G38:L38" si="11">G32+G26+G14</f>
        <v>0</v>
      </c>
      <c r="H38" s="34">
        <f t="shared" si="11"/>
        <v>0</v>
      </c>
      <c r="I38" s="34">
        <f t="shared" si="11"/>
        <v>0</v>
      </c>
      <c r="J38" s="34">
        <f t="shared" si="11"/>
        <v>0</v>
      </c>
      <c r="K38" s="34">
        <f t="shared" si="11"/>
        <v>0</v>
      </c>
      <c r="L38" s="34">
        <f t="shared" si="11"/>
        <v>0</v>
      </c>
    </row>
    <row r="39" spans="1:12" ht="30" x14ac:dyDescent="0.25">
      <c r="A39" s="88"/>
      <c r="B39" s="84"/>
      <c r="C39" s="85"/>
      <c r="D39" s="37" t="s">
        <v>56</v>
      </c>
      <c r="E39" s="32">
        <f>E33+E27+E15</f>
        <v>84935.9</v>
      </c>
      <c r="F39" s="34">
        <f t="shared" ref="F39:L39" si="12">F15+F27+F33</f>
        <v>12133.7</v>
      </c>
      <c r="G39" s="34">
        <f t="shared" si="12"/>
        <v>12133.7</v>
      </c>
      <c r="H39" s="34">
        <f t="shared" si="12"/>
        <v>12133.7</v>
      </c>
      <c r="I39" s="34">
        <f t="shared" si="12"/>
        <v>12133.7</v>
      </c>
      <c r="J39" s="34">
        <f t="shared" si="12"/>
        <v>12133.7</v>
      </c>
      <c r="K39" s="34">
        <f t="shared" si="12"/>
        <v>12133.7</v>
      </c>
      <c r="L39" s="34">
        <f t="shared" si="12"/>
        <v>12133.7</v>
      </c>
    </row>
    <row r="40" spans="1:12" ht="45.75" customHeight="1" x14ac:dyDescent="0.25">
      <c r="A40" s="89" t="s">
        <v>100</v>
      </c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1"/>
    </row>
    <row r="41" spans="1:12" x14ac:dyDescent="0.25">
      <c r="A41" s="86" t="s">
        <v>43</v>
      </c>
      <c r="B41" s="74" t="s">
        <v>101</v>
      </c>
      <c r="C41" s="74" t="s">
        <v>72</v>
      </c>
      <c r="D41" s="38" t="s">
        <v>37</v>
      </c>
      <c r="E41" s="32">
        <f>E42+E43+E44+E46</f>
        <v>6457.6</v>
      </c>
      <c r="F41" s="32">
        <f t="shared" ref="F41:L41" si="13">F42+F43+F44+F46</f>
        <v>1632.8</v>
      </c>
      <c r="G41" s="32">
        <f t="shared" si="13"/>
        <v>1632.8</v>
      </c>
      <c r="H41" s="32">
        <f t="shared" si="13"/>
        <v>1559.2</v>
      </c>
      <c r="I41" s="32">
        <f>I42+I43+I44+I46</f>
        <v>1632.8</v>
      </c>
      <c r="J41" s="33">
        <f t="shared" si="13"/>
        <v>0</v>
      </c>
      <c r="K41" s="33">
        <f t="shared" si="13"/>
        <v>0</v>
      </c>
      <c r="L41" s="33">
        <f t="shared" si="13"/>
        <v>0</v>
      </c>
    </row>
    <row r="42" spans="1:12" x14ac:dyDescent="0.25">
      <c r="A42" s="87"/>
      <c r="B42" s="75"/>
      <c r="C42" s="75"/>
      <c r="D42" s="31" t="s">
        <v>54</v>
      </c>
      <c r="E42" s="34">
        <f>F42+G42+H42+I42+J42+K42+L42</f>
        <v>0</v>
      </c>
      <c r="F42" s="34">
        <v>0</v>
      </c>
      <c r="G42" s="34">
        <v>0</v>
      </c>
      <c r="H42" s="34">
        <v>0</v>
      </c>
      <c r="I42" s="34">
        <v>0</v>
      </c>
      <c r="J42" s="35">
        <v>0</v>
      </c>
      <c r="K42" s="35">
        <v>0</v>
      </c>
      <c r="L42" s="35">
        <v>0</v>
      </c>
    </row>
    <row r="43" spans="1:12" ht="30" x14ac:dyDescent="0.25">
      <c r="A43" s="87"/>
      <c r="B43" s="75"/>
      <c r="C43" s="75"/>
      <c r="D43" s="31" t="s">
        <v>8</v>
      </c>
      <c r="E43" s="34">
        <f>F43+G43+H43+I43+J43+K43+L43</f>
        <v>6457.6</v>
      </c>
      <c r="F43" s="34">
        <v>1632.8</v>
      </c>
      <c r="G43" s="43">
        <v>1632.8</v>
      </c>
      <c r="H43" s="34">
        <v>1559.2</v>
      </c>
      <c r="I43" s="34">
        <v>1632.8</v>
      </c>
      <c r="J43" s="35">
        <v>0</v>
      </c>
      <c r="K43" s="35">
        <v>0</v>
      </c>
      <c r="L43" s="35">
        <v>0</v>
      </c>
    </row>
    <row r="44" spans="1:12" x14ac:dyDescent="0.25">
      <c r="A44" s="87"/>
      <c r="B44" s="75"/>
      <c r="C44" s="75"/>
      <c r="D44" s="31" t="s">
        <v>55</v>
      </c>
      <c r="E44" s="34">
        <f>F44+G44+H44+I44+J44+K44+L44</f>
        <v>0</v>
      </c>
      <c r="F44" s="34">
        <v>0</v>
      </c>
      <c r="G44" s="34">
        <v>0</v>
      </c>
      <c r="H44" s="34">
        <v>0</v>
      </c>
      <c r="I44" s="34">
        <v>0</v>
      </c>
      <c r="J44" s="35">
        <v>0</v>
      </c>
      <c r="K44" s="35">
        <v>0</v>
      </c>
      <c r="L44" s="35">
        <v>0</v>
      </c>
    </row>
    <row r="45" spans="1:12" ht="60" customHeight="1" x14ac:dyDescent="0.25">
      <c r="A45" s="87"/>
      <c r="B45" s="75"/>
      <c r="C45" s="75"/>
      <c r="D45" s="31" t="s">
        <v>86</v>
      </c>
      <c r="E45" s="34">
        <f>F45+G45+H45+I45+J45+K45+L45</f>
        <v>0</v>
      </c>
      <c r="F45" s="34">
        <v>0</v>
      </c>
      <c r="G45" s="34">
        <v>0</v>
      </c>
      <c r="H45" s="34">
        <v>0</v>
      </c>
      <c r="I45" s="34">
        <v>0</v>
      </c>
      <c r="J45" s="35">
        <v>0</v>
      </c>
      <c r="K45" s="35">
        <v>0</v>
      </c>
      <c r="L45" s="35"/>
    </row>
    <row r="46" spans="1:12" ht="30" x14ac:dyDescent="0.25">
      <c r="A46" s="88"/>
      <c r="B46" s="76"/>
      <c r="C46" s="76"/>
      <c r="D46" s="31" t="s">
        <v>56</v>
      </c>
      <c r="E46" s="34">
        <f>F46+G46+H46+I46+J46+K46+L46</f>
        <v>0</v>
      </c>
      <c r="F46" s="34">
        <v>0</v>
      </c>
      <c r="G46" s="34">
        <v>0</v>
      </c>
      <c r="H46" s="34">
        <v>0</v>
      </c>
      <c r="I46" s="34">
        <v>0</v>
      </c>
      <c r="J46" s="35">
        <v>0</v>
      </c>
      <c r="K46" s="35">
        <v>0</v>
      </c>
      <c r="L46" s="35">
        <v>0</v>
      </c>
    </row>
    <row r="47" spans="1:12" x14ac:dyDescent="0.25">
      <c r="A47" s="86" t="s">
        <v>44</v>
      </c>
      <c r="B47" s="74" t="s">
        <v>68</v>
      </c>
      <c r="C47" s="74" t="s">
        <v>73</v>
      </c>
      <c r="D47" s="38" t="s">
        <v>37</v>
      </c>
      <c r="E47" s="32">
        <f>E48+E49+E50+E51+E52</f>
        <v>36.299999999999997</v>
      </c>
      <c r="F47" s="32">
        <f t="shared" ref="F47:L47" si="14">F48+F49+F50+F52</f>
        <v>6.4</v>
      </c>
      <c r="G47" s="45">
        <f t="shared" si="14"/>
        <v>5.2</v>
      </c>
      <c r="H47" s="32">
        <f t="shared" si="14"/>
        <v>24.7</v>
      </c>
      <c r="I47" s="32">
        <f t="shared" si="14"/>
        <v>0</v>
      </c>
      <c r="J47" s="33">
        <f t="shared" si="14"/>
        <v>0</v>
      </c>
      <c r="K47" s="33">
        <f t="shared" si="14"/>
        <v>0</v>
      </c>
      <c r="L47" s="33">
        <f t="shared" si="14"/>
        <v>0</v>
      </c>
    </row>
    <row r="48" spans="1:12" x14ac:dyDescent="0.25">
      <c r="A48" s="87"/>
      <c r="B48" s="75"/>
      <c r="C48" s="75"/>
      <c r="D48" s="31" t="s">
        <v>54</v>
      </c>
      <c r="E48" s="34">
        <f>F48+G48+H48+I48+J48+K48+L48</f>
        <v>36.299999999999997</v>
      </c>
      <c r="F48" s="34">
        <v>6.4</v>
      </c>
      <c r="G48" s="43">
        <v>5.2</v>
      </c>
      <c r="H48" s="34">
        <v>24.7</v>
      </c>
      <c r="I48" s="34">
        <v>0</v>
      </c>
      <c r="J48" s="35">
        <v>0</v>
      </c>
      <c r="K48" s="35">
        <v>0</v>
      </c>
      <c r="L48" s="35">
        <v>0</v>
      </c>
    </row>
    <row r="49" spans="1:12" ht="36" customHeight="1" x14ac:dyDescent="0.25">
      <c r="A49" s="87"/>
      <c r="B49" s="75"/>
      <c r="C49" s="75"/>
      <c r="D49" s="31" t="s">
        <v>8</v>
      </c>
      <c r="E49" s="34">
        <f>F49+G49+H49+I49+J49+K49+L49</f>
        <v>0</v>
      </c>
      <c r="F49" s="34">
        <v>0</v>
      </c>
      <c r="G49" s="34">
        <v>0</v>
      </c>
      <c r="H49" s="34">
        <v>0</v>
      </c>
      <c r="I49" s="34">
        <v>0</v>
      </c>
      <c r="J49" s="35">
        <v>0</v>
      </c>
      <c r="K49" s="35">
        <v>0</v>
      </c>
      <c r="L49" s="35">
        <v>0</v>
      </c>
    </row>
    <row r="50" spans="1:12" ht="20.25" customHeight="1" x14ac:dyDescent="0.25">
      <c r="A50" s="87"/>
      <c r="B50" s="75"/>
      <c r="C50" s="75"/>
      <c r="D50" s="31" t="s">
        <v>55</v>
      </c>
      <c r="E50" s="34">
        <f>F50+G50+H50+I50+J50+K50+L50</f>
        <v>0</v>
      </c>
      <c r="F50" s="34">
        <v>0</v>
      </c>
      <c r="G50" s="34">
        <v>0</v>
      </c>
      <c r="H50" s="34">
        <v>0</v>
      </c>
      <c r="I50" s="34">
        <v>0</v>
      </c>
      <c r="J50" s="35">
        <v>0</v>
      </c>
      <c r="K50" s="35">
        <v>0</v>
      </c>
      <c r="L50" s="35">
        <v>0</v>
      </c>
    </row>
    <row r="51" spans="1:12" ht="50.25" customHeight="1" x14ac:dyDescent="0.25">
      <c r="A51" s="87"/>
      <c r="B51" s="75"/>
      <c r="C51" s="75"/>
      <c r="D51" s="31" t="s">
        <v>86</v>
      </c>
      <c r="E51" s="34">
        <f>F51+G51+H51+I51+J51+K51+L51</f>
        <v>0</v>
      </c>
      <c r="F51" s="34">
        <v>0</v>
      </c>
      <c r="G51" s="34">
        <v>0</v>
      </c>
      <c r="H51" s="34">
        <v>0</v>
      </c>
      <c r="I51" s="34">
        <v>0</v>
      </c>
      <c r="J51" s="35">
        <v>0</v>
      </c>
      <c r="K51" s="35">
        <v>0</v>
      </c>
      <c r="L51" s="35">
        <v>0</v>
      </c>
    </row>
    <row r="52" spans="1:12" ht="33.75" customHeight="1" x14ac:dyDescent="0.25">
      <c r="A52" s="88"/>
      <c r="B52" s="76"/>
      <c r="C52" s="76"/>
      <c r="D52" s="31" t="s">
        <v>56</v>
      </c>
      <c r="E52" s="34">
        <f>F52+G52+H52+I52+J52+K52+L52</f>
        <v>0</v>
      </c>
      <c r="F52" s="34">
        <v>0</v>
      </c>
      <c r="G52" s="34">
        <v>0</v>
      </c>
      <c r="H52" s="34">
        <v>0</v>
      </c>
      <c r="I52" s="34">
        <v>0</v>
      </c>
      <c r="J52" s="35">
        <v>0</v>
      </c>
      <c r="K52" s="35">
        <v>0</v>
      </c>
      <c r="L52" s="35">
        <v>0</v>
      </c>
    </row>
    <row r="53" spans="1:12" ht="17.25" customHeight="1" x14ac:dyDescent="0.25">
      <c r="A53" s="86"/>
      <c r="B53" s="80" t="s">
        <v>45</v>
      </c>
      <c r="C53" s="81"/>
      <c r="D53" s="38" t="s">
        <v>37</v>
      </c>
      <c r="E53" s="32">
        <f t="shared" ref="E53:L53" si="15">E41+E47</f>
        <v>6493.9000000000005</v>
      </c>
      <c r="F53" s="32">
        <f t="shared" si="15"/>
        <v>1639.2</v>
      </c>
      <c r="G53" s="32">
        <f t="shared" si="15"/>
        <v>1638</v>
      </c>
      <c r="H53" s="32">
        <f t="shared" si="15"/>
        <v>1583.9</v>
      </c>
      <c r="I53" s="32">
        <f t="shared" si="15"/>
        <v>1632.8</v>
      </c>
      <c r="J53" s="33">
        <f t="shared" si="15"/>
        <v>0</v>
      </c>
      <c r="K53" s="33">
        <f t="shared" si="15"/>
        <v>0</v>
      </c>
      <c r="L53" s="33">
        <f t="shared" si="15"/>
        <v>0</v>
      </c>
    </row>
    <row r="54" spans="1:12" x14ac:dyDescent="0.25">
      <c r="A54" s="87"/>
      <c r="B54" s="82"/>
      <c r="C54" s="83"/>
      <c r="D54" s="37" t="s">
        <v>54</v>
      </c>
      <c r="E54" s="34">
        <f t="shared" ref="E54:F56" si="16">E42+E48</f>
        <v>36.299999999999997</v>
      </c>
      <c r="F54" s="34">
        <f t="shared" si="16"/>
        <v>6.4</v>
      </c>
      <c r="G54" s="34">
        <f t="shared" ref="G54:L54" si="17">G42+G48</f>
        <v>5.2</v>
      </c>
      <c r="H54" s="34">
        <f>H48</f>
        <v>24.7</v>
      </c>
      <c r="I54" s="34">
        <f t="shared" si="17"/>
        <v>0</v>
      </c>
      <c r="J54" s="35">
        <f t="shared" si="17"/>
        <v>0</v>
      </c>
      <c r="K54" s="35">
        <f t="shared" si="17"/>
        <v>0</v>
      </c>
      <c r="L54" s="35">
        <f t="shared" si="17"/>
        <v>0</v>
      </c>
    </row>
    <row r="55" spans="1:12" ht="30" x14ac:dyDescent="0.25">
      <c r="A55" s="87"/>
      <c r="B55" s="82"/>
      <c r="C55" s="83"/>
      <c r="D55" s="37" t="s">
        <v>8</v>
      </c>
      <c r="E55" s="34">
        <f t="shared" si="16"/>
        <v>6457.6</v>
      </c>
      <c r="F55" s="34">
        <f t="shared" si="16"/>
        <v>1632.8</v>
      </c>
      <c r="G55" s="34">
        <f t="shared" ref="G55:L56" si="18">G43+G49</f>
        <v>1632.8</v>
      </c>
      <c r="H55" s="34">
        <f t="shared" si="18"/>
        <v>1559.2</v>
      </c>
      <c r="I55" s="34">
        <f t="shared" si="18"/>
        <v>1632.8</v>
      </c>
      <c r="J55" s="35">
        <f t="shared" si="18"/>
        <v>0</v>
      </c>
      <c r="K55" s="35">
        <f t="shared" si="18"/>
        <v>0</v>
      </c>
      <c r="L55" s="35">
        <f t="shared" si="18"/>
        <v>0</v>
      </c>
    </row>
    <row r="56" spans="1:12" x14ac:dyDescent="0.25">
      <c r="A56" s="87"/>
      <c r="B56" s="82"/>
      <c r="C56" s="83"/>
      <c r="D56" s="31" t="s">
        <v>55</v>
      </c>
      <c r="E56" s="35">
        <f t="shared" si="16"/>
        <v>0</v>
      </c>
      <c r="F56" s="35">
        <f t="shared" si="16"/>
        <v>0</v>
      </c>
      <c r="G56" s="35">
        <f t="shared" si="18"/>
        <v>0</v>
      </c>
      <c r="H56" s="35">
        <f t="shared" si="18"/>
        <v>0</v>
      </c>
      <c r="I56" s="35">
        <f t="shared" si="18"/>
        <v>0</v>
      </c>
      <c r="J56" s="35">
        <f t="shared" si="18"/>
        <v>0</v>
      </c>
      <c r="K56" s="35">
        <f t="shared" si="18"/>
        <v>0</v>
      </c>
      <c r="L56" s="35">
        <f t="shared" si="18"/>
        <v>0</v>
      </c>
    </row>
    <row r="57" spans="1:12" ht="60" customHeight="1" x14ac:dyDescent="0.25">
      <c r="A57" s="87"/>
      <c r="B57" s="82"/>
      <c r="C57" s="83"/>
      <c r="D57" s="31" t="s">
        <v>86</v>
      </c>
      <c r="E57" s="35">
        <f>E51+E45</f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</row>
    <row r="58" spans="1:12" ht="30" x14ac:dyDescent="0.25">
      <c r="A58" s="88"/>
      <c r="B58" s="84"/>
      <c r="C58" s="85"/>
      <c r="D58" s="31" t="s">
        <v>56</v>
      </c>
      <c r="E58" s="35">
        <f>E46+E52</f>
        <v>0</v>
      </c>
      <c r="F58" s="35">
        <f t="shared" ref="F58:H58" si="19">F46+F52</f>
        <v>0</v>
      </c>
      <c r="G58" s="35">
        <f t="shared" si="19"/>
        <v>0</v>
      </c>
      <c r="H58" s="35">
        <f t="shared" si="19"/>
        <v>0</v>
      </c>
      <c r="I58" s="35">
        <f>I46+I52</f>
        <v>0</v>
      </c>
      <c r="J58" s="35">
        <f>J46+J52</f>
        <v>0</v>
      </c>
      <c r="K58" s="35">
        <f t="shared" ref="K58:L58" si="20">K46+K52</f>
        <v>0</v>
      </c>
      <c r="L58" s="35">
        <f t="shared" si="20"/>
        <v>0</v>
      </c>
    </row>
    <row r="59" spans="1:12" x14ac:dyDescent="0.25">
      <c r="A59" s="89" t="s">
        <v>58</v>
      </c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1"/>
    </row>
    <row r="60" spans="1:12" x14ac:dyDescent="0.25">
      <c r="A60" s="74" t="s">
        <v>46</v>
      </c>
      <c r="B60" s="74" t="s">
        <v>67</v>
      </c>
      <c r="C60" s="74" t="s">
        <v>77</v>
      </c>
      <c r="D60" s="26" t="s">
        <v>37</v>
      </c>
      <c r="E60" s="32">
        <f>E61+E62+E63+E64+E65</f>
        <v>14236.123</v>
      </c>
      <c r="F60" s="32">
        <f t="shared" ref="F60:L60" si="21">F61+F62+F63+F65</f>
        <v>0</v>
      </c>
      <c r="G60" s="32">
        <f t="shared" si="21"/>
        <v>14236.123</v>
      </c>
      <c r="H60" s="33">
        <f t="shared" si="21"/>
        <v>0</v>
      </c>
      <c r="I60" s="33">
        <f t="shared" si="21"/>
        <v>0</v>
      </c>
      <c r="J60" s="33">
        <f t="shared" si="21"/>
        <v>0</v>
      </c>
      <c r="K60" s="33">
        <f t="shared" si="21"/>
        <v>0</v>
      </c>
      <c r="L60" s="33">
        <f t="shared" si="21"/>
        <v>0</v>
      </c>
    </row>
    <row r="61" spans="1:12" x14ac:dyDescent="0.25">
      <c r="A61" s="75"/>
      <c r="B61" s="75"/>
      <c r="C61" s="75"/>
      <c r="D61" s="27" t="s">
        <v>54</v>
      </c>
      <c r="E61" s="32">
        <f>F61+G61+H61+I61+J61+K61+L61</f>
        <v>0</v>
      </c>
      <c r="F61" s="34">
        <v>0</v>
      </c>
      <c r="G61" s="34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</row>
    <row r="62" spans="1:12" ht="30" x14ac:dyDescent="0.25">
      <c r="A62" s="75"/>
      <c r="B62" s="75"/>
      <c r="C62" s="75"/>
      <c r="D62" s="28" t="s">
        <v>8</v>
      </c>
      <c r="E62" s="32">
        <f>F62+G62+H62+I62+J62+K62+L62</f>
        <v>13204.8</v>
      </c>
      <c r="F62" s="34">
        <v>0</v>
      </c>
      <c r="G62" s="43">
        <v>13204.8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</row>
    <row r="63" spans="1:12" x14ac:dyDescent="0.25">
      <c r="A63" s="75"/>
      <c r="B63" s="75"/>
      <c r="C63" s="75"/>
      <c r="D63" s="28" t="s">
        <v>55</v>
      </c>
      <c r="E63" s="32">
        <f>F63+G63+H63+I63+J63+K63+L63</f>
        <v>1031.3230000000001</v>
      </c>
      <c r="F63" s="34">
        <v>0</v>
      </c>
      <c r="G63" s="43">
        <v>1031.3230000000001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</row>
    <row r="64" spans="1:12" ht="60" customHeight="1" x14ac:dyDescent="0.25">
      <c r="A64" s="75"/>
      <c r="B64" s="75"/>
      <c r="C64" s="75"/>
      <c r="D64" s="28" t="s">
        <v>86</v>
      </c>
      <c r="E64" s="32">
        <f>F64+G64+H64+I64+J64+K64+L64</f>
        <v>0</v>
      </c>
      <c r="F64" s="34">
        <v>0</v>
      </c>
      <c r="G64" s="34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</row>
    <row r="65" spans="1:12" ht="30" x14ac:dyDescent="0.25">
      <c r="A65" s="76"/>
      <c r="B65" s="76"/>
      <c r="C65" s="76"/>
      <c r="D65" s="28" t="s">
        <v>56</v>
      </c>
      <c r="E65" s="32">
        <f>F65+G65+H65+I65+J65+K65+L65</f>
        <v>0</v>
      </c>
      <c r="F65" s="34">
        <v>0</v>
      </c>
      <c r="G65" s="34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</row>
    <row r="66" spans="1:12" x14ac:dyDescent="0.25">
      <c r="A66" s="74"/>
      <c r="B66" s="80" t="s">
        <v>47</v>
      </c>
      <c r="C66" s="81"/>
      <c r="D66" s="28" t="s">
        <v>37</v>
      </c>
      <c r="E66" s="32">
        <f t="shared" ref="E66:L70" si="22">E60</f>
        <v>14236.123</v>
      </c>
      <c r="F66" s="34">
        <f t="shared" si="22"/>
        <v>0</v>
      </c>
      <c r="G66" s="34">
        <f t="shared" si="22"/>
        <v>14236.123</v>
      </c>
      <c r="H66" s="35">
        <f t="shared" si="22"/>
        <v>0</v>
      </c>
      <c r="I66" s="35">
        <f t="shared" si="22"/>
        <v>0</v>
      </c>
      <c r="J66" s="35">
        <f t="shared" si="22"/>
        <v>0</v>
      </c>
      <c r="K66" s="35">
        <f t="shared" si="22"/>
        <v>0</v>
      </c>
      <c r="L66" s="35">
        <f t="shared" si="22"/>
        <v>0</v>
      </c>
    </row>
    <row r="67" spans="1:12" x14ac:dyDescent="0.25">
      <c r="A67" s="75"/>
      <c r="B67" s="82"/>
      <c r="C67" s="83"/>
      <c r="D67" s="28" t="s">
        <v>54</v>
      </c>
      <c r="E67" s="32">
        <f t="shared" si="22"/>
        <v>0</v>
      </c>
      <c r="F67" s="34">
        <f t="shared" si="22"/>
        <v>0</v>
      </c>
      <c r="G67" s="34">
        <f t="shared" si="22"/>
        <v>0</v>
      </c>
      <c r="H67" s="35">
        <f t="shared" si="22"/>
        <v>0</v>
      </c>
      <c r="I67" s="35">
        <f t="shared" si="22"/>
        <v>0</v>
      </c>
      <c r="J67" s="35">
        <f t="shared" si="22"/>
        <v>0</v>
      </c>
      <c r="K67" s="35">
        <f t="shared" si="22"/>
        <v>0</v>
      </c>
      <c r="L67" s="35">
        <f t="shared" si="22"/>
        <v>0</v>
      </c>
    </row>
    <row r="68" spans="1:12" ht="30" x14ac:dyDescent="0.25">
      <c r="A68" s="75"/>
      <c r="B68" s="82"/>
      <c r="C68" s="83"/>
      <c r="D68" s="28" t="s">
        <v>8</v>
      </c>
      <c r="E68" s="32">
        <f t="shared" si="22"/>
        <v>13204.8</v>
      </c>
      <c r="F68" s="34">
        <f t="shared" si="22"/>
        <v>0</v>
      </c>
      <c r="G68" s="34">
        <f t="shared" si="22"/>
        <v>13204.8</v>
      </c>
      <c r="H68" s="35">
        <f t="shared" si="22"/>
        <v>0</v>
      </c>
      <c r="I68" s="35">
        <f t="shared" si="22"/>
        <v>0</v>
      </c>
      <c r="J68" s="35">
        <f t="shared" si="22"/>
        <v>0</v>
      </c>
      <c r="K68" s="35">
        <f t="shared" si="22"/>
        <v>0</v>
      </c>
      <c r="L68" s="35">
        <f t="shared" si="22"/>
        <v>0</v>
      </c>
    </row>
    <row r="69" spans="1:12" x14ac:dyDescent="0.25">
      <c r="A69" s="75"/>
      <c r="B69" s="82"/>
      <c r="C69" s="83"/>
      <c r="D69" s="27" t="s">
        <v>55</v>
      </c>
      <c r="E69" s="32">
        <f t="shared" si="22"/>
        <v>1031.3230000000001</v>
      </c>
      <c r="F69" s="34">
        <f t="shared" si="22"/>
        <v>0</v>
      </c>
      <c r="G69" s="34">
        <f t="shared" si="22"/>
        <v>1031.3230000000001</v>
      </c>
      <c r="H69" s="35">
        <f t="shared" si="22"/>
        <v>0</v>
      </c>
      <c r="I69" s="35">
        <f t="shared" si="22"/>
        <v>0</v>
      </c>
      <c r="J69" s="35">
        <f t="shared" si="22"/>
        <v>0</v>
      </c>
      <c r="K69" s="35">
        <f t="shared" si="22"/>
        <v>0</v>
      </c>
      <c r="L69" s="35">
        <f t="shared" si="22"/>
        <v>0</v>
      </c>
    </row>
    <row r="70" spans="1:12" ht="60" customHeight="1" x14ac:dyDescent="0.25">
      <c r="A70" s="75"/>
      <c r="B70" s="82"/>
      <c r="C70" s="83"/>
      <c r="D70" s="27" t="s">
        <v>86</v>
      </c>
      <c r="E70" s="32">
        <f t="shared" si="22"/>
        <v>0</v>
      </c>
      <c r="F70" s="34">
        <f t="shared" si="22"/>
        <v>0</v>
      </c>
      <c r="G70" s="34">
        <f t="shared" si="22"/>
        <v>0</v>
      </c>
      <c r="H70" s="35">
        <f t="shared" si="22"/>
        <v>0</v>
      </c>
      <c r="I70" s="35">
        <f t="shared" si="22"/>
        <v>0</v>
      </c>
      <c r="J70" s="35">
        <f t="shared" si="22"/>
        <v>0</v>
      </c>
      <c r="K70" s="35">
        <f t="shared" si="22"/>
        <v>0</v>
      </c>
      <c r="L70" s="35">
        <f t="shared" si="22"/>
        <v>0</v>
      </c>
    </row>
    <row r="71" spans="1:12" ht="30" x14ac:dyDescent="0.25">
      <c r="A71" s="76"/>
      <c r="B71" s="84"/>
      <c r="C71" s="85"/>
      <c r="D71" s="27" t="s">
        <v>56</v>
      </c>
      <c r="E71" s="32">
        <f t="shared" ref="E71:L71" si="23">E65</f>
        <v>0</v>
      </c>
      <c r="F71" s="34">
        <f t="shared" si="23"/>
        <v>0</v>
      </c>
      <c r="G71" s="34">
        <f t="shared" si="23"/>
        <v>0</v>
      </c>
      <c r="H71" s="35">
        <f t="shared" si="23"/>
        <v>0</v>
      </c>
      <c r="I71" s="35">
        <f t="shared" si="23"/>
        <v>0</v>
      </c>
      <c r="J71" s="35">
        <f t="shared" si="23"/>
        <v>0</v>
      </c>
      <c r="K71" s="35">
        <f t="shared" si="23"/>
        <v>0</v>
      </c>
      <c r="L71" s="35">
        <f t="shared" si="23"/>
        <v>0</v>
      </c>
    </row>
    <row r="72" spans="1:12" ht="27.75" customHeight="1" x14ac:dyDescent="0.25">
      <c r="A72" s="89" t="s">
        <v>59</v>
      </c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1"/>
    </row>
    <row r="73" spans="1:12" ht="15" customHeight="1" x14ac:dyDescent="0.25">
      <c r="A73" s="86" t="s">
        <v>48</v>
      </c>
      <c r="B73" s="74" t="s">
        <v>102</v>
      </c>
      <c r="C73" s="74" t="s">
        <v>75</v>
      </c>
      <c r="D73" s="26" t="s">
        <v>37</v>
      </c>
      <c r="E73" s="33">
        <f>E74+E75+E76+T77+E78</f>
        <v>24402.5</v>
      </c>
      <c r="F73" s="33">
        <f t="shared" ref="F73:L73" si="24">F74+F75+F76+F78</f>
        <v>6092.5</v>
      </c>
      <c r="G73" s="33">
        <f t="shared" si="24"/>
        <v>8092.5</v>
      </c>
      <c r="H73" s="33">
        <f t="shared" si="24"/>
        <v>10217.5</v>
      </c>
      <c r="I73" s="33">
        <f t="shared" si="24"/>
        <v>0</v>
      </c>
      <c r="J73" s="33">
        <f t="shared" si="24"/>
        <v>0</v>
      </c>
      <c r="K73" s="33">
        <f t="shared" si="24"/>
        <v>0</v>
      </c>
      <c r="L73" s="33">
        <f t="shared" si="24"/>
        <v>0</v>
      </c>
    </row>
    <row r="74" spans="1:12" ht="30" customHeight="1" x14ac:dyDescent="0.25">
      <c r="A74" s="87"/>
      <c r="B74" s="75"/>
      <c r="C74" s="75"/>
      <c r="D74" s="27" t="s">
        <v>54</v>
      </c>
      <c r="E74" s="33">
        <f>F74+G74+H74+I74+J74+K74+L74</f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</row>
    <row r="75" spans="1:12" ht="45" customHeight="1" x14ac:dyDescent="0.25">
      <c r="A75" s="87"/>
      <c r="B75" s="75"/>
      <c r="C75" s="75"/>
      <c r="D75" s="27" t="s">
        <v>8</v>
      </c>
      <c r="E75" s="33">
        <f>F75+G75+H75+I75+J75+K75+L75</f>
        <v>100</v>
      </c>
      <c r="F75" s="35">
        <v>0</v>
      </c>
      <c r="G75" s="35">
        <v>0</v>
      </c>
      <c r="H75" s="35">
        <v>100</v>
      </c>
      <c r="I75" s="35">
        <v>0</v>
      </c>
      <c r="J75" s="35">
        <v>0</v>
      </c>
      <c r="K75" s="35">
        <v>0</v>
      </c>
      <c r="L75" s="35">
        <v>0</v>
      </c>
    </row>
    <row r="76" spans="1:12" ht="30" customHeight="1" x14ac:dyDescent="0.25">
      <c r="A76" s="87"/>
      <c r="B76" s="75"/>
      <c r="C76" s="75"/>
      <c r="D76" s="27" t="s">
        <v>55</v>
      </c>
      <c r="E76" s="33">
        <f>F76+G76+H76+I76+J76+K76+L76</f>
        <v>6535.7</v>
      </c>
      <c r="F76" s="35">
        <v>0</v>
      </c>
      <c r="G76" s="44">
        <v>6510.7</v>
      </c>
      <c r="H76" s="35">
        <v>25</v>
      </c>
      <c r="I76" s="35">
        <v>0</v>
      </c>
      <c r="J76" s="35">
        <v>0</v>
      </c>
      <c r="K76" s="35">
        <v>0</v>
      </c>
      <c r="L76" s="35">
        <v>0</v>
      </c>
    </row>
    <row r="77" spans="1:12" ht="60" customHeight="1" x14ac:dyDescent="0.25">
      <c r="A77" s="87"/>
      <c r="B77" s="75"/>
      <c r="C77" s="75"/>
      <c r="D77" s="27" t="s">
        <v>86</v>
      </c>
      <c r="E77" s="33">
        <f>F77+G77+H77+I77+J77+K77+L77</f>
        <v>0</v>
      </c>
      <c r="F77" s="35">
        <f t="shared" ref="F77:L77" si="25">$G$71</f>
        <v>0</v>
      </c>
      <c r="G77" s="35">
        <f t="shared" si="25"/>
        <v>0</v>
      </c>
      <c r="H77" s="35">
        <f t="shared" si="25"/>
        <v>0</v>
      </c>
      <c r="I77" s="35">
        <f t="shared" si="25"/>
        <v>0</v>
      </c>
      <c r="J77" s="35">
        <f t="shared" si="25"/>
        <v>0</v>
      </c>
      <c r="K77" s="35">
        <f t="shared" si="25"/>
        <v>0</v>
      </c>
      <c r="L77" s="35">
        <f t="shared" si="25"/>
        <v>0</v>
      </c>
    </row>
    <row r="78" spans="1:12" ht="81.75" customHeight="1" x14ac:dyDescent="0.25">
      <c r="A78" s="88"/>
      <c r="B78" s="76"/>
      <c r="C78" s="76"/>
      <c r="D78" s="28" t="s">
        <v>56</v>
      </c>
      <c r="E78" s="32">
        <f>F78+G78+H78+I78+J78+K78+L78</f>
        <v>17766.8</v>
      </c>
      <c r="F78" s="34">
        <v>6092.5</v>
      </c>
      <c r="G78" s="43">
        <v>1581.8</v>
      </c>
      <c r="H78" s="35">
        <v>10092.5</v>
      </c>
      <c r="I78" s="35">
        <v>0</v>
      </c>
      <c r="J78" s="35">
        <v>0</v>
      </c>
      <c r="K78" s="35">
        <v>0</v>
      </c>
      <c r="L78" s="35">
        <v>0</v>
      </c>
    </row>
    <row r="79" spans="1:12" x14ac:dyDescent="0.25">
      <c r="A79" s="86"/>
      <c r="B79" s="100" t="s">
        <v>49</v>
      </c>
      <c r="C79" s="101"/>
      <c r="D79" s="39" t="s">
        <v>37</v>
      </c>
      <c r="E79" s="32">
        <f t="shared" ref="E79:I84" si="26">E73</f>
        <v>24402.5</v>
      </c>
      <c r="F79" s="32">
        <f t="shared" si="26"/>
        <v>6092.5</v>
      </c>
      <c r="G79" s="32">
        <f t="shared" si="26"/>
        <v>8092.5</v>
      </c>
      <c r="H79" s="33">
        <f t="shared" si="26"/>
        <v>10217.5</v>
      </c>
      <c r="I79" s="33">
        <f t="shared" si="26"/>
        <v>0</v>
      </c>
      <c r="J79" s="33">
        <v>0</v>
      </c>
      <c r="K79" s="33">
        <v>0</v>
      </c>
      <c r="L79" s="33">
        <v>0</v>
      </c>
    </row>
    <row r="80" spans="1:12" x14ac:dyDescent="0.25">
      <c r="A80" s="87"/>
      <c r="B80" s="102"/>
      <c r="C80" s="103"/>
      <c r="D80" s="28" t="s">
        <v>54</v>
      </c>
      <c r="E80" s="32">
        <f t="shared" si="26"/>
        <v>0</v>
      </c>
      <c r="F80" s="34">
        <f t="shared" si="26"/>
        <v>0</v>
      </c>
      <c r="G80" s="34">
        <f t="shared" si="26"/>
        <v>0</v>
      </c>
      <c r="H80" s="35">
        <f t="shared" si="26"/>
        <v>0</v>
      </c>
      <c r="I80" s="35">
        <f t="shared" si="26"/>
        <v>0</v>
      </c>
      <c r="J80" s="35">
        <v>0</v>
      </c>
      <c r="K80" s="35">
        <v>0</v>
      </c>
      <c r="L80" s="35">
        <v>0</v>
      </c>
    </row>
    <row r="81" spans="1:12" ht="30" x14ac:dyDescent="0.25">
      <c r="A81" s="87"/>
      <c r="B81" s="102"/>
      <c r="C81" s="103"/>
      <c r="D81" s="28" t="s">
        <v>8</v>
      </c>
      <c r="E81" s="32">
        <f t="shared" si="26"/>
        <v>100</v>
      </c>
      <c r="F81" s="34">
        <f t="shared" si="26"/>
        <v>0</v>
      </c>
      <c r="G81" s="34">
        <f t="shared" si="26"/>
        <v>0</v>
      </c>
      <c r="H81" s="35">
        <f t="shared" si="26"/>
        <v>100</v>
      </c>
      <c r="I81" s="35">
        <f t="shared" si="26"/>
        <v>0</v>
      </c>
      <c r="J81" s="35">
        <v>0</v>
      </c>
      <c r="K81" s="35">
        <v>0</v>
      </c>
      <c r="L81" s="35">
        <v>0</v>
      </c>
    </row>
    <row r="82" spans="1:12" x14ac:dyDescent="0.25">
      <c r="A82" s="87"/>
      <c r="B82" s="102"/>
      <c r="C82" s="103"/>
      <c r="D82" s="28" t="s">
        <v>55</v>
      </c>
      <c r="E82" s="32">
        <f t="shared" si="26"/>
        <v>6535.7</v>
      </c>
      <c r="F82" s="34">
        <f t="shared" si="26"/>
        <v>0</v>
      </c>
      <c r="G82" s="34">
        <f t="shared" si="26"/>
        <v>6510.7</v>
      </c>
      <c r="H82" s="35">
        <f t="shared" si="26"/>
        <v>25</v>
      </c>
      <c r="I82" s="35">
        <f t="shared" si="26"/>
        <v>0</v>
      </c>
      <c r="J82" s="35">
        <v>0</v>
      </c>
      <c r="K82" s="35">
        <v>0</v>
      </c>
      <c r="L82" s="35">
        <v>0</v>
      </c>
    </row>
    <row r="83" spans="1:12" ht="60" customHeight="1" x14ac:dyDescent="0.25">
      <c r="A83" s="87"/>
      <c r="B83" s="102"/>
      <c r="C83" s="103"/>
      <c r="D83" s="28" t="s">
        <v>86</v>
      </c>
      <c r="E83" s="32">
        <f t="shared" si="26"/>
        <v>0</v>
      </c>
      <c r="F83" s="34">
        <f t="shared" si="26"/>
        <v>0</v>
      </c>
      <c r="G83" s="34">
        <f t="shared" si="26"/>
        <v>0</v>
      </c>
      <c r="H83" s="35">
        <f t="shared" si="26"/>
        <v>0</v>
      </c>
      <c r="I83" s="35">
        <f t="shared" si="26"/>
        <v>0</v>
      </c>
      <c r="J83" s="35"/>
      <c r="K83" s="35"/>
      <c r="L83" s="35"/>
    </row>
    <row r="84" spans="1:12" ht="30" x14ac:dyDescent="0.25">
      <c r="A84" s="88"/>
      <c r="B84" s="104"/>
      <c r="C84" s="105"/>
      <c r="D84" s="28" t="s">
        <v>56</v>
      </c>
      <c r="E84" s="32">
        <f t="shared" si="26"/>
        <v>17766.8</v>
      </c>
      <c r="F84" s="34">
        <f t="shared" si="26"/>
        <v>6092.5</v>
      </c>
      <c r="G84" s="34">
        <f t="shared" si="26"/>
        <v>1581.8</v>
      </c>
      <c r="H84" s="35">
        <f t="shared" si="26"/>
        <v>10092.5</v>
      </c>
      <c r="I84" s="35">
        <f t="shared" si="26"/>
        <v>0</v>
      </c>
      <c r="J84" s="35">
        <v>0</v>
      </c>
      <c r="K84" s="35">
        <v>0</v>
      </c>
      <c r="L84" s="35">
        <v>0</v>
      </c>
    </row>
    <row r="85" spans="1:12" x14ac:dyDescent="0.25">
      <c r="A85" s="86"/>
      <c r="B85" s="80" t="s">
        <v>50</v>
      </c>
      <c r="C85" s="81"/>
      <c r="D85" s="39" t="s">
        <v>37</v>
      </c>
      <c r="E85" s="32">
        <f>E34+E53+E66+E79</f>
        <v>132057.20689999999</v>
      </c>
      <c r="F85" s="32">
        <f t="shared" ref="E85:L86" si="27">F34+F53+F66+F79</f>
        <v>20520.583900000001</v>
      </c>
      <c r="G85" s="32">
        <f t="shared" si="27"/>
        <v>36805.323000000004</v>
      </c>
      <c r="H85" s="32">
        <f>H34+H53+H66+H79</f>
        <v>24174.400000000001</v>
      </c>
      <c r="I85" s="32">
        <f t="shared" si="27"/>
        <v>13955.8</v>
      </c>
      <c r="J85" s="33">
        <f t="shared" si="27"/>
        <v>12183.7</v>
      </c>
      <c r="K85" s="33">
        <f t="shared" si="27"/>
        <v>12233.7</v>
      </c>
      <c r="L85" s="33">
        <f t="shared" si="27"/>
        <v>12183.7</v>
      </c>
    </row>
    <row r="86" spans="1:12" x14ac:dyDescent="0.25">
      <c r="A86" s="87"/>
      <c r="B86" s="82"/>
      <c r="C86" s="83"/>
      <c r="D86" s="28" t="s">
        <v>54</v>
      </c>
      <c r="E86" s="32">
        <f t="shared" si="27"/>
        <v>36.299999999999997</v>
      </c>
      <c r="F86" s="34">
        <f t="shared" si="27"/>
        <v>6.4</v>
      </c>
      <c r="G86" s="34">
        <f t="shared" si="27"/>
        <v>5.2</v>
      </c>
      <c r="H86" s="34">
        <f>H35+H54+H67+H80</f>
        <v>24.7</v>
      </c>
      <c r="I86" s="34">
        <f t="shared" si="27"/>
        <v>0</v>
      </c>
      <c r="J86" s="35">
        <f t="shared" si="27"/>
        <v>0</v>
      </c>
      <c r="K86" s="35">
        <f t="shared" si="27"/>
        <v>0</v>
      </c>
      <c r="L86" s="35">
        <f t="shared" si="27"/>
        <v>0</v>
      </c>
    </row>
    <row r="87" spans="1:12" ht="30" x14ac:dyDescent="0.25">
      <c r="A87" s="87"/>
      <c r="B87" s="82"/>
      <c r="C87" s="83"/>
      <c r="D87" s="28" t="s">
        <v>8</v>
      </c>
      <c r="E87" s="32">
        <f>E81+E68+E55+E36</f>
        <v>20375.2</v>
      </c>
      <c r="F87" s="34">
        <f>F81+F68+F55+F36</f>
        <v>1942.1</v>
      </c>
      <c r="G87" s="34">
        <f t="shared" ref="G87:L87" si="28">G36+G55+G68+G81</f>
        <v>14946.099999999999</v>
      </c>
      <c r="H87" s="34">
        <f t="shared" si="28"/>
        <v>1756.7</v>
      </c>
      <c r="I87" s="34">
        <f t="shared" si="28"/>
        <v>1730.3</v>
      </c>
      <c r="J87" s="35">
        <f t="shared" si="28"/>
        <v>0</v>
      </c>
      <c r="K87" s="35">
        <f t="shared" si="28"/>
        <v>0</v>
      </c>
      <c r="L87" s="35">
        <f t="shared" si="28"/>
        <v>0</v>
      </c>
    </row>
    <row r="88" spans="1:12" x14ac:dyDescent="0.25">
      <c r="A88" s="87"/>
      <c r="B88" s="82"/>
      <c r="C88" s="83"/>
      <c r="D88" s="28" t="s">
        <v>55</v>
      </c>
      <c r="E88" s="32">
        <f>E37+E56+E69+E82</f>
        <v>8703.706900000001</v>
      </c>
      <c r="F88" s="34">
        <f t="shared" ref="F88:L88" si="29">F82+F69+F56+F37</f>
        <v>106.5839</v>
      </c>
      <c r="G88" s="34">
        <f t="shared" si="29"/>
        <v>8138.5230000000001</v>
      </c>
      <c r="H88" s="34">
        <f>H82+H69+H56+H37</f>
        <v>166.8</v>
      </c>
      <c r="I88" s="34">
        <f t="shared" si="29"/>
        <v>91.8</v>
      </c>
      <c r="J88" s="35">
        <f t="shared" si="29"/>
        <v>50</v>
      </c>
      <c r="K88" s="35">
        <f t="shared" si="29"/>
        <v>100</v>
      </c>
      <c r="L88" s="35">
        <f t="shared" si="29"/>
        <v>50</v>
      </c>
    </row>
    <row r="89" spans="1:12" ht="60" customHeight="1" x14ac:dyDescent="0.25">
      <c r="A89" s="87"/>
      <c r="B89" s="82"/>
      <c r="C89" s="83"/>
      <c r="D89" s="28" t="s">
        <v>86</v>
      </c>
      <c r="E89" s="32">
        <f>E38+E57+E70+E83</f>
        <v>239.3</v>
      </c>
      <c r="F89" s="34">
        <f>F83+F70+F57+F38</f>
        <v>239.3</v>
      </c>
      <c r="G89" s="34">
        <f t="shared" ref="G89:L89" si="30">$G$71</f>
        <v>0</v>
      </c>
      <c r="H89" s="34">
        <f t="shared" si="30"/>
        <v>0</v>
      </c>
      <c r="I89" s="34">
        <f t="shared" si="30"/>
        <v>0</v>
      </c>
      <c r="J89" s="35">
        <f t="shared" si="30"/>
        <v>0</v>
      </c>
      <c r="K89" s="35">
        <f t="shared" si="30"/>
        <v>0</v>
      </c>
      <c r="L89" s="35">
        <f t="shared" si="30"/>
        <v>0</v>
      </c>
    </row>
    <row r="90" spans="1:12" ht="30" x14ac:dyDescent="0.25">
      <c r="A90" s="88"/>
      <c r="B90" s="84"/>
      <c r="C90" s="85"/>
      <c r="D90" s="28" t="s">
        <v>56</v>
      </c>
      <c r="E90" s="32">
        <f>E39+E58+E71+E84</f>
        <v>102702.7</v>
      </c>
      <c r="F90" s="34">
        <f>F84+F71+F58+F39</f>
        <v>18226.2</v>
      </c>
      <c r="G90" s="34">
        <f t="shared" ref="G90:L90" si="31">G84+G71+G58+G39</f>
        <v>13715.5</v>
      </c>
      <c r="H90" s="35">
        <f t="shared" si="31"/>
        <v>22226.2</v>
      </c>
      <c r="I90" s="35">
        <f t="shared" si="31"/>
        <v>12133.7</v>
      </c>
      <c r="J90" s="35">
        <f t="shared" si="31"/>
        <v>12133.7</v>
      </c>
      <c r="K90" s="35">
        <f t="shared" si="31"/>
        <v>12133.7</v>
      </c>
      <c r="L90" s="35">
        <f t="shared" si="31"/>
        <v>12133.7</v>
      </c>
    </row>
    <row r="91" spans="1:12" ht="20.25" customHeight="1" x14ac:dyDescent="0.25">
      <c r="A91" s="89" t="s">
        <v>60</v>
      </c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1"/>
    </row>
    <row r="92" spans="1:12" x14ac:dyDescent="0.25">
      <c r="A92" s="89" t="s">
        <v>61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1"/>
    </row>
    <row r="93" spans="1:12" x14ac:dyDescent="0.25">
      <c r="A93" s="89" t="s">
        <v>62</v>
      </c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1"/>
    </row>
    <row r="94" spans="1:12" x14ac:dyDescent="0.25">
      <c r="A94" s="86" t="s">
        <v>51</v>
      </c>
      <c r="B94" s="74" t="s">
        <v>63</v>
      </c>
      <c r="C94" s="74" t="s">
        <v>71</v>
      </c>
      <c r="D94" s="26" t="s">
        <v>37</v>
      </c>
      <c r="E94" s="33">
        <f>E95+E96+E97+E98+E99</f>
        <v>1678.8</v>
      </c>
      <c r="F94" s="33">
        <f>F95+F96+F97+F99</f>
        <v>238.8</v>
      </c>
      <c r="G94" s="33">
        <f t="shared" ref="G94:L94" si="32">G95+G96+G97+G99</f>
        <v>240</v>
      </c>
      <c r="H94" s="33">
        <f t="shared" si="32"/>
        <v>240</v>
      </c>
      <c r="I94" s="33">
        <f t="shared" si="32"/>
        <v>240</v>
      </c>
      <c r="J94" s="33">
        <f t="shared" si="32"/>
        <v>240</v>
      </c>
      <c r="K94" s="33">
        <f t="shared" si="32"/>
        <v>240</v>
      </c>
      <c r="L94" s="33">
        <f t="shared" si="32"/>
        <v>240</v>
      </c>
    </row>
    <row r="95" spans="1:12" x14ac:dyDescent="0.25">
      <c r="A95" s="87"/>
      <c r="B95" s="75"/>
      <c r="C95" s="75"/>
      <c r="D95" s="27" t="s">
        <v>54</v>
      </c>
      <c r="E95" s="33">
        <f>F95+G95+H95+I95+J95+K95+L95</f>
        <v>0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</row>
    <row r="96" spans="1:12" ht="30" x14ac:dyDescent="0.25">
      <c r="A96" s="87"/>
      <c r="B96" s="75"/>
      <c r="C96" s="75"/>
      <c r="D96" s="27" t="s">
        <v>8</v>
      </c>
      <c r="E96" s="33">
        <f>F96+G96+H96+I96+J96+K96+L96</f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</row>
    <row r="97" spans="1:12" x14ac:dyDescent="0.25">
      <c r="A97" s="87"/>
      <c r="B97" s="75"/>
      <c r="C97" s="75"/>
      <c r="D97" s="28" t="s">
        <v>55</v>
      </c>
      <c r="E97" s="32">
        <f>F97+G97+H97+I97+J97+K97+L97</f>
        <v>1678.8</v>
      </c>
      <c r="F97" s="34">
        <v>238.8</v>
      </c>
      <c r="G97" s="34">
        <v>240</v>
      </c>
      <c r="H97" s="35">
        <v>240</v>
      </c>
      <c r="I97" s="35">
        <v>240</v>
      </c>
      <c r="J97" s="35">
        <v>240</v>
      </c>
      <c r="K97" s="35">
        <v>240</v>
      </c>
      <c r="L97" s="35">
        <v>240</v>
      </c>
    </row>
    <row r="98" spans="1:12" ht="60" customHeight="1" x14ac:dyDescent="0.25">
      <c r="A98" s="87"/>
      <c r="B98" s="75"/>
      <c r="C98" s="75"/>
      <c r="D98" s="28" t="s">
        <v>86</v>
      </c>
      <c r="E98" s="32">
        <f>F98+G98+H98+I98+J98+K98+L98</f>
        <v>0</v>
      </c>
      <c r="F98" s="34">
        <f t="shared" ref="F98:L98" si="33">$G$71</f>
        <v>0</v>
      </c>
      <c r="G98" s="34">
        <f t="shared" si="33"/>
        <v>0</v>
      </c>
      <c r="H98" s="35">
        <f t="shared" si="33"/>
        <v>0</v>
      </c>
      <c r="I98" s="35">
        <f t="shared" si="33"/>
        <v>0</v>
      </c>
      <c r="J98" s="35">
        <f t="shared" si="33"/>
        <v>0</v>
      </c>
      <c r="K98" s="35">
        <f t="shared" si="33"/>
        <v>0</v>
      </c>
      <c r="L98" s="35">
        <f t="shared" si="33"/>
        <v>0</v>
      </c>
    </row>
    <row r="99" spans="1:12" ht="45" customHeight="1" x14ac:dyDescent="0.25">
      <c r="A99" s="88"/>
      <c r="B99" s="76"/>
      <c r="C99" s="76"/>
      <c r="D99" s="28" t="s">
        <v>56</v>
      </c>
      <c r="E99" s="32">
        <f>F99+G99+H99+I99+J99+K99+L99</f>
        <v>0</v>
      </c>
      <c r="F99" s="34">
        <v>0</v>
      </c>
      <c r="G99" s="34">
        <v>0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</row>
    <row r="100" spans="1:12" x14ac:dyDescent="0.25">
      <c r="A100" s="106"/>
      <c r="B100" s="100" t="s">
        <v>52</v>
      </c>
      <c r="C100" s="101"/>
      <c r="D100" s="39" t="s">
        <v>37</v>
      </c>
      <c r="E100" s="32">
        <f t="shared" ref="E100:L103" si="34">E94</f>
        <v>1678.8</v>
      </c>
      <c r="F100" s="32">
        <f t="shared" si="34"/>
        <v>238.8</v>
      </c>
      <c r="G100" s="32">
        <f t="shared" si="34"/>
        <v>240</v>
      </c>
      <c r="H100" s="33">
        <f t="shared" si="34"/>
        <v>240</v>
      </c>
      <c r="I100" s="33">
        <f t="shared" si="34"/>
        <v>240</v>
      </c>
      <c r="J100" s="33">
        <f t="shared" si="34"/>
        <v>240</v>
      </c>
      <c r="K100" s="33">
        <f t="shared" si="34"/>
        <v>240</v>
      </c>
      <c r="L100" s="33">
        <f t="shared" si="34"/>
        <v>240</v>
      </c>
    </row>
    <row r="101" spans="1:12" x14ac:dyDescent="0.25">
      <c r="A101" s="106"/>
      <c r="B101" s="102"/>
      <c r="C101" s="103"/>
      <c r="D101" s="28" t="s">
        <v>54</v>
      </c>
      <c r="E101" s="32">
        <f t="shared" si="34"/>
        <v>0</v>
      </c>
      <c r="F101" s="34">
        <f t="shared" si="34"/>
        <v>0</v>
      </c>
      <c r="G101" s="34">
        <f t="shared" si="34"/>
        <v>0</v>
      </c>
      <c r="H101" s="35">
        <f t="shared" si="34"/>
        <v>0</v>
      </c>
      <c r="I101" s="35">
        <f t="shared" si="34"/>
        <v>0</v>
      </c>
      <c r="J101" s="35">
        <f t="shared" si="34"/>
        <v>0</v>
      </c>
      <c r="K101" s="35">
        <f t="shared" si="34"/>
        <v>0</v>
      </c>
      <c r="L101" s="35">
        <f t="shared" si="34"/>
        <v>0</v>
      </c>
    </row>
    <row r="102" spans="1:12" ht="30" x14ac:dyDescent="0.25">
      <c r="A102" s="106"/>
      <c r="B102" s="102"/>
      <c r="C102" s="103"/>
      <c r="D102" s="28" t="s">
        <v>8</v>
      </c>
      <c r="E102" s="32">
        <f t="shared" si="34"/>
        <v>0</v>
      </c>
      <c r="F102" s="34">
        <f t="shared" si="34"/>
        <v>0</v>
      </c>
      <c r="G102" s="34">
        <f t="shared" si="34"/>
        <v>0</v>
      </c>
      <c r="H102" s="35">
        <f t="shared" si="34"/>
        <v>0</v>
      </c>
      <c r="I102" s="35">
        <f t="shared" si="34"/>
        <v>0</v>
      </c>
      <c r="J102" s="35">
        <f t="shared" si="34"/>
        <v>0</v>
      </c>
      <c r="K102" s="35">
        <f t="shared" si="34"/>
        <v>0</v>
      </c>
      <c r="L102" s="35">
        <f t="shared" si="34"/>
        <v>0</v>
      </c>
    </row>
    <row r="103" spans="1:12" x14ac:dyDescent="0.25">
      <c r="A103" s="106"/>
      <c r="B103" s="102"/>
      <c r="C103" s="103"/>
      <c r="D103" s="28" t="s">
        <v>55</v>
      </c>
      <c r="E103" s="32">
        <f t="shared" si="34"/>
        <v>1678.8</v>
      </c>
      <c r="F103" s="34">
        <f t="shared" si="34"/>
        <v>238.8</v>
      </c>
      <c r="G103" s="34">
        <f t="shared" si="34"/>
        <v>240</v>
      </c>
      <c r="H103" s="35">
        <f t="shared" si="34"/>
        <v>240</v>
      </c>
      <c r="I103" s="35">
        <f t="shared" si="34"/>
        <v>240</v>
      </c>
      <c r="J103" s="35">
        <f t="shared" si="34"/>
        <v>240</v>
      </c>
      <c r="K103" s="35">
        <f t="shared" si="34"/>
        <v>240</v>
      </c>
      <c r="L103" s="35">
        <f t="shared" si="34"/>
        <v>240</v>
      </c>
    </row>
    <row r="104" spans="1:12" ht="60" customHeight="1" x14ac:dyDescent="0.25">
      <c r="A104" s="106"/>
      <c r="B104" s="102"/>
      <c r="C104" s="103"/>
      <c r="D104" s="28" t="s">
        <v>86</v>
      </c>
      <c r="E104" s="32">
        <f t="shared" ref="E104:E110" si="35">E98</f>
        <v>0</v>
      </c>
      <c r="F104" s="34">
        <f t="shared" ref="F104:L104" si="36">$G$71</f>
        <v>0</v>
      </c>
      <c r="G104" s="34">
        <f t="shared" si="36"/>
        <v>0</v>
      </c>
      <c r="H104" s="35">
        <f t="shared" si="36"/>
        <v>0</v>
      </c>
      <c r="I104" s="35">
        <f t="shared" si="36"/>
        <v>0</v>
      </c>
      <c r="J104" s="35">
        <f t="shared" si="36"/>
        <v>0</v>
      </c>
      <c r="K104" s="35">
        <f t="shared" si="36"/>
        <v>0</v>
      </c>
      <c r="L104" s="35">
        <f t="shared" si="36"/>
        <v>0</v>
      </c>
    </row>
    <row r="105" spans="1:12" ht="30" x14ac:dyDescent="0.25">
      <c r="A105" s="106"/>
      <c r="B105" s="104"/>
      <c r="C105" s="105"/>
      <c r="D105" s="27" t="s">
        <v>56</v>
      </c>
      <c r="E105" s="33">
        <f t="shared" si="35"/>
        <v>0</v>
      </c>
      <c r="F105" s="35">
        <f t="shared" ref="F105:L106" si="37">F99</f>
        <v>0</v>
      </c>
      <c r="G105" s="35">
        <f t="shared" si="37"/>
        <v>0</v>
      </c>
      <c r="H105" s="35">
        <f t="shared" si="37"/>
        <v>0</v>
      </c>
      <c r="I105" s="35">
        <f t="shared" si="37"/>
        <v>0</v>
      </c>
      <c r="J105" s="35">
        <f t="shared" si="37"/>
        <v>0</v>
      </c>
      <c r="K105" s="35">
        <f t="shared" si="37"/>
        <v>0</v>
      </c>
      <c r="L105" s="35">
        <f t="shared" si="37"/>
        <v>0</v>
      </c>
    </row>
    <row r="106" spans="1:12" x14ac:dyDescent="0.25">
      <c r="A106" s="86"/>
      <c r="B106" s="80" t="s">
        <v>53</v>
      </c>
      <c r="C106" s="81"/>
      <c r="D106" s="26" t="s">
        <v>37</v>
      </c>
      <c r="E106" s="33">
        <f t="shared" si="35"/>
        <v>1678.8</v>
      </c>
      <c r="F106" s="33">
        <f t="shared" si="37"/>
        <v>238.8</v>
      </c>
      <c r="G106" s="33">
        <f t="shared" si="37"/>
        <v>240</v>
      </c>
      <c r="H106" s="33">
        <f t="shared" si="37"/>
        <v>240</v>
      </c>
      <c r="I106" s="33">
        <f t="shared" si="37"/>
        <v>240</v>
      </c>
      <c r="J106" s="33">
        <f t="shared" si="37"/>
        <v>240</v>
      </c>
      <c r="K106" s="33">
        <f t="shared" si="37"/>
        <v>240</v>
      </c>
      <c r="L106" s="33">
        <f t="shared" si="37"/>
        <v>240</v>
      </c>
    </row>
    <row r="107" spans="1:12" x14ac:dyDescent="0.25">
      <c r="A107" s="87"/>
      <c r="B107" s="82"/>
      <c r="C107" s="83"/>
      <c r="D107" s="27" t="s">
        <v>54</v>
      </c>
      <c r="E107" s="33">
        <f t="shared" si="35"/>
        <v>0</v>
      </c>
      <c r="F107" s="35">
        <f t="shared" ref="F107:L107" si="38">F101</f>
        <v>0</v>
      </c>
      <c r="G107" s="35">
        <f t="shared" si="38"/>
        <v>0</v>
      </c>
      <c r="H107" s="35">
        <f t="shared" si="38"/>
        <v>0</v>
      </c>
      <c r="I107" s="35">
        <f t="shared" si="38"/>
        <v>0</v>
      </c>
      <c r="J107" s="35">
        <f t="shared" si="38"/>
        <v>0</v>
      </c>
      <c r="K107" s="35">
        <f t="shared" si="38"/>
        <v>0</v>
      </c>
      <c r="L107" s="35">
        <f t="shared" si="38"/>
        <v>0</v>
      </c>
    </row>
    <row r="108" spans="1:12" ht="30" x14ac:dyDescent="0.25">
      <c r="A108" s="87"/>
      <c r="B108" s="82"/>
      <c r="C108" s="83"/>
      <c r="D108" s="27" t="s">
        <v>8</v>
      </c>
      <c r="E108" s="33">
        <f t="shared" si="35"/>
        <v>0</v>
      </c>
      <c r="F108" s="35">
        <f>F102</f>
        <v>0</v>
      </c>
      <c r="G108" s="35">
        <f>F102</f>
        <v>0</v>
      </c>
      <c r="H108" s="35">
        <f t="shared" ref="H108:K109" si="39">H102</f>
        <v>0</v>
      </c>
      <c r="I108" s="35">
        <f t="shared" si="39"/>
        <v>0</v>
      </c>
      <c r="J108" s="35">
        <f t="shared" si="39"/>
        <v>0</v>
      </c>
      <c r="K108" s="35">
        <f t="shared" si="39"/>
        <v>0</v>
      </c>
      <c r="L108" s="35">
        <f>K102</f>
        <v>0</v>
      </c>
    </row>
    <row r="109" spans="1:12" x14ac:dyDescent="0.25">
      <c r="A109" s="87"/>
      <c r="B109" s="82"/>
      <c r="C109" s="83"/>
      <c r="D109" s="27" t="s">
        <v>55</v>
      </c>
      <c r="E109" s="33">
        <f t="shared" si="35"/>
        <v>1678.8</v>
      </c>
      <c r="F109" s="35">
        <f>F103</f>
        <v>238.8</v>
      </c>
      <c r="G109" s="35">
        <f>G103</f>
        <v>240</v>
      </c>
      <c r="H109" s="35">
        <f t="shared" si="39"/>
        <v>240</v>
      </c>
      <c r="I109" s="35">
        <f t="shared" si="39"/>
        <v>240</v>
      </c>
      <c r="J109" s="35">
        <f t="shared" si="39"/>
        <v>240</v>
      </c>
      <c r="K109" s="35">
        <f t="shared" si="39"/>
        <v>240</v>
      </c>
      <c r="L109" s="35">
        <f>K103</f>
        <v>240</v>
      </c>
    </row>
    <row r="110" spans="1:12" ht="60" customHeight="1" x14ac:dyDescent="0.25">
      <c r="A110" s="87"/>
      <c r="B110" s="82"/>
      <c r="C110" s="83"/>
      <c r="D110" s="27" t="s">
        <v>86</v>
      </c>
      <c r="E110" s="33">
        <f t="shared" si="35"/>
        <v>0</v>
      </c>
      <c r="F110" s="35">
        <f t="shared" ref="F110:L110" si="40">$G$71</f>
        <v>0</v>
      </c>
      <c r="G110" s="35">
        <f t="shared" si="40"/>
        <v>0</v>
      </c>
      <c r="H110" s="35">
        <f t="shared" si="40"/>
        <v>0</v>
      </c>
      <c r="I110" s="35">
        <f t="shared" si="40"/>
        <v>0</v>
      </c>
      <c r="J110" s="35">
        <f t="shared" si="40"/>
        <v>0</v>
      </c>
      <c r="K110" s="35">
        <f t="shared" si="40"/>
        <v>0</v>
      </c>
      <c r="L110" s="35">
        <f t="shared" si="40"/>
        <v>0</v>
      </c>
    </row>
    <row r="111" spans="1:12" ht="30" x14ac:dyDescent="0.25">
      <c r="A111" s="88"/>
      <c r="B111" s="84"/>
      <c r="C111" s="85"/>
      <c r="D111" s="27" t="s">
        <v>56</v>
      </c>
      <c r="E111" s="33">
        <f t="shared" ref="E111" si="41">E105</f>
        <v>0</v>
      </c>
      <c r="F111" s="35">
        <f>F105</f>
        <v>0</v>
      </c>
      <c r="G111" s="35">
        <f>F105</f>
        <v>0</v>
      </c>
      <c r="H111" s="35">
        <f t="shared" ref="H111:K111" si="42">H105</f>
        <v>0</v>
      </c>
      <c r="I111" s="35">
        <f t="shared" si="42"/>
        <v>0</v>
      </c>
      <c r="J111" s="35">
        <f t="shared" si="42"/>
        <v>0</v>
      </c>
      <c r="K111" s="35">
        <f t="shared" si="42"/>
        <v>0</v>
      </c>
      <c r="L111" s="35">
        <f>K105</f>
        <v>0</v>
      </c>
    </row>
    <row r="112" spans="1:12" s="40" customFormat="1" ht="14.25" x14ac:dyDescent="0.25">
      <c r="A112" s="110"/>
      <c r="B112" s="80" t="s">
        <v>79</v>
      </c>
      <c r="C112" s="101"/>
      <c r="D112" s="38" t="s">
        <v>37</v>
      </c>
      <c r="E112" s="32">
        <f t="shared" ref="E112:L113" si="43">E85+E106</f>
        <v>133736.00689999998</v>
      </c>
      <c r="F112" s="32">
        <f t="shared" si="43"/>
        <v>20759.383900000001</v>
      </c>
      <c r="G112" s="32">
        <f t="shared" si="43"/>
        <v>37045.323000000004</v>
      </c>
      <c r="H112" s="32">
        <f t="shared" si="43"/>
        <v>24414.400000000001</v>
      </c>
      <c r="I112" s="32">
        <f t="shared" si="43"/>
        <v>14195.8</v>
      </c>
      <c r="J112" s="33">
        <f t="shared" si="43"/>
        <v>12423.7</v>
      </c>
      <c r="K112" s="33">
        <f t="shared" si="43"/>
        <v>12473.7</v>
      </c>
      <c r="L112" s="33">
        <f t="shared" si="43"/>
        <v>12423.7</v>
      </c>
    </row>
    <row r="113" spans="1:12" s="40" customFormat="1" ht="14.25" x14ac:dyDescent="0.25">
      <c r="A113" s="111"/>
      <c r="B113" s="102"/>
      <c r="C113" s="103"/>
      <c r="D113" s="38" t="s">
        <v>54</v>
      </c>
      <c r="E113" s="32">
        <f t="shared" si="43"/>
        <v>36.299999999999997</v>
      </c>
      <c r="F113" s="32">
        <f t="shared" si="43"/>
        <v>6.4</v>
      </c>
      <c r="G113" s="32">
        <f t="shared" si="43"/>
        <v>5.2</v>
      </c>
      <c r="H113" s="32">
        <f t="shared" si="43"/>
        <v>24.7</v>
      </c>
      <c r="I113" s="32">
        <f t="shared" si="43"/>
        <v>0</v>
      </c>
      <c r="J113" s="33">
        <f t="shared" si="43"/>
        <v>0</v>
      </c>
      <c r="K113" s="33">
        <f t="shared" si="43"/>
        <v>0</v>
      </c>
      <c r="L113" s="33">
        <f t="shared" si="43"/>
        <v>0</v>
      </c>
    </row>
    <row r="114" spans="1:12" s="40" customFormat="1" ht="28.5" x14ac:dyDescent="0.25">
      <c r="A114" s="111"/>
      <c r="B114" s="102"/>
      <c r="C114" s="103"/>
      <c r="D114" s="38" t="s">
        <v>8</v>
      </c>
      <c r="E114" s="32">
        <f>E87+E108</f>
        <v>20375.2</v>
      </c>
      <c r="F114" s="32">
        <f t="shared" ref="F114:H115" si="44">F108+F87</f>
        <v>1942.1</v>
      </c>
      <c r="G114" s="32">
        <f t="shared" si="44"/>
        <v>14946.099999999999</v>
      </c>
      <c r="H114" s="32">
        <f t="shared" si="44"/>
        <v>1756.7</v>
      </c>
      <c r="I114" s="32">
        <f>I87+I108</f>
        <v>1730.3</v>
      </c>
      <c r="J114" s="33">
        <f>J87+J108</f>
        <v>0</v>
      </c>
      <c r="K114" s="33">
        <f>K87+K108</f>
        <v>0</v>
      </c>
      <c r="L114" s="33">
        <f>L87+L108</f>
        <v>0</v>
      </c>
    </row>
    <row r="115" spans="1:12" s="40" customFormat="1" ht="14.25" x14ac:dyDescent="0.25">
      <c r="A115" s="111"/>
      <c r="B115" s="102"/>
      <c r="C115" s="103"/>
      <c r="D115" s="38" t="s">
        <v>55</v>
      </c>
      <c r="E115" s="32">
        <f>E88+E109</f>
        <v>10382.5069</v>
      </c>
      <c r="F115" s="32">
        <f t="shared" si="44"/>
        <v>345.38390000000004</v>
      </c>
      <c r="G115" s="32">
        <f t="shared" si="44"/>
        <v>8378.523000000001</v>
      </c>
      <c r="H115" s="32">
        <f t="shared" si="44"/>
        <v>406.8</v>
      </c>
      <c r="I115" s="32">
        <f>I109+I88</f>
        <v>331.8</v>
      </c>
      <c r="J115" s="33">
        <f>J109+J88</f>
        <v>290</v>
      </c>
      <c r="K115" s="33">
        <f>K109+K88</f>
        <v>340</v>
      </c>
      <c r="L115" s="33">
        <f>L109+L88</f>
        <v>290</v>
      </c>
    </row>
    <row r="116" spans="1:12" s="40" customFormat="1" ht="60" customHeight="1" x14ac:dyDescent="0.25">
      <c r="A116" s="111"/>
      <c r="B116" s="102"/>
      <c r="C116" s="103"/>
      <c r="D116" s="38" t="s">
        <v>86</v>
      </c>
      <c r="E116" s="32">
        <f>E110+E89</f>
        <v>239.3</v>
      </c>
      <c r="F116" s="32">
        <f>F110+F89</f>
        <v>239.3</v>
      </c>
      <c r="G116" s="32">
        <v>0</v>
      </c>
      <c r="H116" s="32">
        <v>0</v>
      </c>
      <c r="I116" s="32">
        <v>0</v>
      </c>
      <c r="J116" s="33">
        <v>0</v>
      </c>
      <c r="K116" s="33">
        <v>0</v>
      </c>
      <c r="L116" s="33">
        <v>0</v>
      </c>
    </row>
    <row r="117" spans="1:12" s="40" customFormat="1" ht="28.5" x14ac:dyDescent="0.25">
      <c r="A117" s="112"/>
      <c r="B117" s="104"/>
      <c r="C117" s="105"/>
      <c r="D117" s="38" t="s">
        <v>56</v>
      </c>
      <c r="E117" s="32">
        <f>E90+E111</f>
        <v>102702.7</v>
      </c>
      <c r="F117" s="32">
        <f t="shared" ref="F117:H117" si="45">F111+F90</f>
        <v>18226.2</v>
      </c>
      <c r="G117" s="32">
        <f t="shared" si="45"/>
        <v>13715.5</v>
      </c>
      <c r="H117" s="32">
        <f t="shared" si="45"/>
        <v>22226.2</v>
      </c>
      <c r="I117" s="32">
        <f t="shared" ref="I117:L117" si="46">I111+I90</f>
        <v>12133.7</v>
      </c>
      <c r="J117" s="33">
        <f t="shared" si="46"/>
        <v>12133.7</v>
      </c>
      <c r="K117" s="33">
        <f t="shared" si="46"/>
        <v>12133.7</v>
      </c>
      <c r="L117" s="33">
        <f t="shared" si="46"/>
        <v>12133.7</v>
      </c>
    </row>
    <row r="118" spans="1:12" x14ac:dyDescent="0.25">
      <c r="A118" s="30"/>
      <c r="B118" s="113" t="s">
        <v>78</v>
      </c>
      <c r="C118" s="114"/>
      <c r="D118" s="31"/>
      <c r="E118" s="32"/>
      <c r="F118" s="34"/>
      <c r="G118" s="34"/>
      <c r="H118" s="34"/>
      <c r="I118" s="34"/>
      <c r="J118" s="35"/>
      <c r="K118" s="35"/>
      <c r="L118" s="35"/>
    </row>
    <row r="119" spans="1:12" ht="15" customHeight="1" x14ac:dyDescent="0.25">
      <c r="A119" s="86"/>
      <c r="B119" s="107" t="s">
        <v>80</v>
      </c>
      <c r="C119" s="74" t="s">
        <v>77</v>
      </c>
      <c r="D119" s="26" t="s">
        <v>37</v>
      </c>
      <c r="E119" s="32">
        <f t="shared" ref="E119:L119" si="47">E10+E60</f>
        <v>99677.20689999999</v>
      </c>
      <c r="F119" s="32">
        <f t="shared" si="47"/>
        <v>12638.883900000001</v>
      </c>
      <c r="G119" s="32">
        <f t="shared" si="47"/>
        <v>26369.823</v>
      </c>
      <c r="H119" s="32">
        <f t="shared" si="47"/>
        <v>12133.7</v>
      </c>
      <c r="I119" s="32">
        <f t="shared" si="47"/>
        <v>12133.7</v>
      </c>
      <c r="J119" s="33">
        <f t="shared" si="47"/>
        <v>12133.7</v>
      </c>
      <c r="K119" s="33">
        <f t="shared" si="47"/>
        <v>12133.7</v>
      </c>
      <c r="L119" s="33">
        <f t="shared" si="47"/>
        <v>12133.7</v>
      </c>
    </row>
    <row r="120" spans="1:12" ht="24.75" customHeight="1" x14ac:dyDescent="0.25">
      <c r="A120" s="87"/>
      <c r="B120" s="108"/>
      <c r="C120" s="75"/>
      <c r="D120" s="27" t="s">
        <v>54</v>
      </c>
      <c r="E120" s="32">
        <f>E11+E61</f>
        <v>0</v>
      </c>
      <c r="F120" s="34">
        <f>E11+E61</f>
        <v>0</v>
      </c>
      <c r="G120" s="34">
        <f t="shared" ref="G120:L120" si="48">G11+G61</f>
        <v>0</v>
      </c>
      <c r="H120" s="34">
        <f t="shared" si="48"/>
        <v>0</v>
      </c>
      <c r="I120" s="34">
        <f t="shared" si="48"/>
        <v>0</v>
      </c>
      <c r="J120" s="35">
        <f t="shared" si="48"/>
        <v>0</v>
      </c>
      <c r="K120" s="35">
        <f t="shared" si="48"/>
        <v>0</v>
      </c>
      <c r="L120" s="35">
        <f t="shared" si="48"/>
        <v>0</v>
      </c>
    </row>
    <row r="121" spans="1:12" ht="30" x14ac:dyDescent="0.25">
      <c r="A121" s="87"/>
      <c r="B121" s="108"/>
      <c r="C121" s="75"/>
      <c r="D121" s="27" t="s">
        <v>8</v>
      </c>
      <c r="E121" s="32">
        <f>E12+E62</f>
        <v>13444.099999999999</v>
      </c>
      <c r="F121" s="34">
        <f>F62+F12</f>
        <v>239.3</v>
      </c>
      <c r="G121" s="34">
        <f>G62+G12</f>
        <v>13204.8</v>
      </c>
      <c r="H121" s="34">
        <f>H12+H62</f>
        <v>0</v>
      </c>
      <c r="I121" s="34">
        <f>-I12+I62</f>
        <v>0</v>
      </c>
      <c r="J121" s="35">
        <f t="shared" ref="J121:L122" si="49">J12+J62</f>
        <v>0</v>
      </c>
      <c r="K121" s="35">
        <f t="shared" si="49"/>
        <v>0</v>
      </c>
      <c r="L121" s="35">
        <f t="shared" si="49"/>
        <v>0</v>
      </c>
    </row>
    <row r="122" spans="1:12" ht="27.75" customHeight="1" x14ac:dyDescent="0.25">
      <c r="A122" s="87"/>
      <c r="B122" s="108"/>
      <c r="C122" s="75"/>
      <c r="D122" s="27" t="s">
        <v>55</v>
      </c>
      <c r="E122" s="32">
        <f>E13+E63</f>
        <v>1057.9069000000002</v>
      </c>
      <c r="F122" s="34">
        <f>F63+F13</f>
        <v>26.5839</v>
      </c>
      <c r="G122" s="34">
        <f>G13+G63</f>
        <v>1031.3230000000001</v>
      </c>
      <c r="H122" s="34">
        <f>H13+H63</f>
        <v>0</v>
      </c>
      <c r="I122" s="34">
        <f>I13+I63</f>
        <v>0</v>
      </c>
      <c r="J122" s="35">
        <f t="shared" si="49"/>
        <v>0</v>
      </c>
      <c r="K122" s="35">
        <f t="shared" si="49"/>
        <v>0</v>
      </c>
      <c r="L122" s="35">
        <f t="shared" si="49"/>
        <v>0</v>
      </c>
    </row>
    <row r="123" spans="1:12" ht="46.5" customHeight="1" x14ac:dyDescent="0.25">
      <c r="A123" s="87"/>
      <c r="B123" s="108"/>
      <c r="C123" s="75"/>
      <c r="D123" s="27" t="s">
        <v>86</v>
      </c>
      <c r="E123" s="32">
        <f>E14+E64</f>
        <v>239.3</v>
      </c>
      <c r="F123" s="34">
        <f>F14+F64</f>
        <v>239.3</v>
      </c>
      <c r="G123" s="34">
        <v>0</v>
      </c>
      <c r="H123" s="34">
        <v>0</v>
      </c>
      <c r="I123" s="34">
        <v>0</v>
      </c>
      <c r="J123" s="35">
        <v>0</v>
      </c>
      <c r="K123" s="35">
        <v>0</v>
      </c>
      <c r="L123" s="35">
        <v>0</v>
      </c>
    </row>
    <row r="124" spans="1:12" ht="30" x14ac:dyDescent="0.25">
      <c r="A124" s="88"/>
      <c r="B124" s="109"/>
      <c r="C124" s="76"/>
      <c r="D124" s="27" t="s">
        <v>56</v>
      </c>
      <c r="E124" s="32">
        <f>E15+E65</f>
        <v>84935.9</v>
      </c>
      <c r="F124" s="34">
        <f t="shared" ref="F124:L124" si="50">F65+F15</f>
        <v>12133.7</v>
      </c>
      <c r="G124" s="34">
        <f t="shared" si="50"/>
        <v>12133.7</v>
      </c>
      <c r="H124" s="34">
        <f t="shared" si="50"/>
        <v>12133.7</v>
      </c>
      <c r="I124" s="34">
        <f t="shared" si="50"/>
        <v>12133.7</v>
      </c>
      <c r="J124" s="35">
        <f t="shared" si="50"/>
        <v>12133.7</v>
      </c>
      <c r="K124" s="35">
        <f t="shared" si="50"/>
        <v>12133.7</v>
      </c>
      <c r="L124" s="35">
        <f t="shared" si="50"/>
        <v>12133.7</v>
      </c>
    </row>
    <row r="125" spans="1:12" x14ac:dyDescent="0.25">
      <c r="A125" s="86"/>
      <c r="B125" s="107" t="s">
        <v>81</v>
      </c>
      <c r="C125" s="74"/>
      <c r="D125" s="27" t="s">
        <v>37</v>
      </c>
      <c r="E125" s="32">
        <f t="shared" ref="E125:J125" si="51">E132+E138+E144+E150+E156+E162</f>
        <v>34058.800000000003</v>
      </c>
      <c r="F125" s="34">
        <f t="shared" si="51"/>
        <v>8120.5</v>
      </c>
      <c r="G125" s="34">
        <f t="shared" si="51"/>
        <v>10675.5</v>
      </c>
      <c r="H125" s="34">
        <f t="shared" si="51"/>
        <v>12280.7</v>
      </c>
      <c r="I125" s="34">
        <f t="shared" si="51"/>
        <v>2062.1</v>
      </c>
      <c r="J125" s="35">
        <f t="shared" si="51"/>
        <v>290</v>
      </c>
      <c r="K125" s="35">
        <f t="shared" ref="F125:L129" si="52">K119</f>
        <v>12133.7</v>
      </c>
      <c r="L125" s="35">
        <f t="shared" si="52"/>
        <v>12133.7</v>
      </c>
    </row>
    <row r="126" spans="1:12" x14ac:dyDescent="0.25">
      <c r="A126" s="87"/>
      <c r="B126" s="108"/>
      <c r="C126" s="75"/>
      <c r="D126" s="27" t="s">
        <v>54</v>
      </c>
      <c r="E126" s="32">
        <f>E145</f>
        <v>36.299999999999997</v>
      </c>
      <c r="F126" s="34">
        <f t="shared" si="52"/>
        <v>0</v>
      </c>
      <c r="G126" s="34">
        <f>G145</f>
        <v>5.2</v>
      </c>
      <c r="H126" s="34">
        <f t="shared" ref="H126:I128" si="53">H133+H139+H145+H151+H157+H163</f>
        <v>24.7</v>
      </c>
      <c r="I126" s="34">
        <f t="shared" si="53"/>
        <v>0</v>
      </c>
      <c r="J126" s="35">
        <f t="shared" si="52"/>
        <v>0</v>
      </c>
      <c r="K126" s="35">
        <f t="shared" si="52"/>
        <v>0</v>
      </c>
      <c r="L126" s="35">
        <f t="shared" si="52"/>
        <v>0</v>
      </c>
    </row>
    <row r="127" spans="1:12" ht="30" x14ac:dyDescent="0.25">
      <c r="A127" s="87"/>
      <c r="B127" s="108"/>
      <c r="C127" s="75"/>
      <c r="D127" s="27" t="s">
        <v>8</v>
      </c>
      <c r="E127" s="32">
        <f>E134+E140+E146+E152+E158+E164</f>
        <v>6931.1</v>
      </c>
      <c r="F127" s="34">
        <f t="shared" si="52"/>
        <v>239.3</v>
      </c>
      <c r="G127" s="34">
        <f>G134+G140+G146+G152+G158+G164</f>
        <v>1741.3</v>
      </c>
      <c r="H127" s="34">
        <f t="shared" si="53"/>
        <v>1756.7</v>
      </c>
      <c r="I127" s="34">
        <f t="shared" si="53"/>
        <v>1730.3</v>
      </c>
      <c r="J127" s="35">
        <f>J134+J140</f>
        <v>0</v>
      </c>
      <c r="K127" s="35">
        <f t="shared" si="52"/>
        <v>0</v>
      </c>
      <c r="L127" s="35">
        <f t="shared" si="52"/>
        <v>0</v>
      </c>
    </row>
    <row r="128" spans="1:12" x14ac:dyDescent="0.25">
      <c r="A128" s="87"/>
      <c r="B128" s="108"/>
      <c r="C128" s="75"/>
      <c r="D128" s="27" t="s">
        <v>55</v>
      </c>
      <c r="E128" s="32">
        <f>E135+E141+E147+E153+E159+E165</f>
        <v>9324.5999999999985</v>
      </c>
      <c r="F128" s="34">
        <f t="shared" si="52"/>
        <v>26.5839</v>
      </c>
      <c r="G128" s="34">
        <f>G135+G141+G147+G153+G159+G165</f>
        <v>7347.2</v>
      </c>
      <c r="H128" s="34">
        <f t="shared" si="53"/>
        <v>406.8</v>
      </c>
      <c r="I128" s="34">
        <f t="shared" si="53"/>
        <v>331.8</v>
      </c>
      <c r="J128" s="35">
        <f>J135+J153</f>
        <v>290</v>
      </c>
      <c r="K128" s="35">
        <f t="shared" si="52"/>
        <v>0</v>
      </c>
      <c r="L128" s="35">
        <f t="shared" si="52"/>
        <v>0</v>
      </c>
    </row>
    <row r="129" spans="1:12" ht="42.75" customHeight="1" x14ac:dyDescent="0.25">
      <c r="A129" s="87"/>
      <c r="B129" s="108"/>
      <c r="C129" s="75"/>
      <c r="D129" s="27" t="s">
        <v>86</v>
      </c>
      <c r="E129" s="32">
        <f>E136+E142+E148+E154+E160+E166</f>
        <v>0</v>
      </c>
      <c r="F129" s="34">
        <f>F136+F142+F148+F154+F160+F166</f>
        <v>0</v>
      </c>
      <c r="G129" s="34">
        <f t="shared" si="52"/>
        <v>0</v>
      </c>
      <c r="H129" s="34">
        <f t="shared" si="52"/>
        <v>0</v>
      </c>
      <c r="I129" s="34">
        <f t="shared" si="52"/>
        <v>0</v>
      </c>
      <c r="J129" s="35">
        <f t="shared" si="52"/>
        <v>0</v>
      </c>
      <c r="K129" s="35">
        <f t="shared" si="52"/>
        <v>0</v>
      </c>
      <c r="L129" s="35">
        <f t="shared" si="52"/>
        <v>0</v>
      </c>
    </row>
    <row r="130" spans="1:12" ht="30" x14ac:dyDescent="0.25">
      <c r="A130" s="88"/>
      <c r="B130" s="109"/>
      <c r="C130" s="76"/>
      <c r="D130" s="27" t="s">
        <v>56</v>
      </c>
      <c r="E130" s="32">
        <f>E137+E143+E149+E155+E161+E167</f>
        <v>17766.8</v>
      </c>
      <c r="F130" s="34">
        <f>F161</f>
        <v>6092.5</v>
      </c>
      <c r="G130" s="34">
        <f>G161</f>
        <v>1581.8</v>
      </c>
      <c r="H130" s="34">
        <f>H137+H143+H149+H155+H161+H167</f>
        <v>10092.5</v>
      </c>
      <c r="I130" s="34">
        <f>I137+I143+I149+I155+I161+I167</f>
        <v>0</v>
      </c>
      <c r="J130" s="35">
        <f>J137</f>
        <v>0</v>
      </c>
      <c r="K130" s="35">
        <f>K137</f>
        <v>0</v>
      </c>
      <c r="L130" s="35">
        <f>L137</f>
        <v>0</v>
      </c>
    </row>
    <row r="131" spans="1:12" x14ac:dyDescent="0.25">
      <c r="A131" s="41"/>
      <c r="B131" s="42" t="s">
        <v>78</v>
      </c>
      <c r="C131" s="42"/>
      <c r="D131" s="27"/>
      <c r="E131" s="32"/>
      <c r="F131" s="34"/>
      <c r="G131" s="34"/>
      <c r="H131" s="34"/>
      <c r="I131" s="34"/>
      <c r="J131" s="35"/>
      <c r="K131" s="35"/>
      <c r="L131" s="35"/>
    </row>
    <row r="132" spans="1:12" x14ac:dyDescent="0.25">
      <c r="A132" s="86"/>
      <c r="B132" s="107" t="s">
        <v>90</v>
      </c>
      <c r="C132" s="74" t="s">
        <v>82</v>
      </c>
      <c r="D132" s="26" t="s">
        <v>37</v>
      </c>
      <c r="E132" s="32">
        <f t="shared" ref="E132:L132" si="54">E22+E97</f>
        <v>2212.4</v>
      </c>
      <c r="F132" s="32">
        <f t="shared" si="54"/>
        <v>338.8</v>
      </c>
      <c r="G132" s="32">
        <f t="shared" si="54"/>
        <v>395</v>
      </c>
      <c r="H132" s="32">
        <f t="shared" si="54"/>
        <v>379.3</v>
      </c>
      <c r="I132" s="32">
        <f t="shared" si="54"/>
        <v>379.3</v>
      </c>
      <c r="J132" s="33">
        <f t="shared" si="54"/>
        <v>240</v>
      </c>
      <c r="K132" s="33">
        <f t="shared" si="54"/>
        <v>240</v>
      </c>
      <c r="L132" s="33">
        <f t="shared" si="54"/>
        <v>240</v>
      </c>
    </row>
    <row r="133" spans="1:12" x14ac:dyDescent="0.25">
      <c r="A133" s="87"/>
      <c r="B133" s="108"/>
      <c r="C133" s="75"/>
      <c r="D133" s="27" t="s">
        <v>54</v>
      </c>
      <c r="E133" s="32">
        <f t="shared" ref="E133:L134" si="55">E23</f>
        <v>0</v>
      </c>
      <c r="F133" s="34">
        <f t="shared" si="55"/>
        <v>0</v>
      </c>
      <c r="G133" s="34">
        <f t="shared" si="55"/>
        <v>0</v>
      </c>
      <c r="H133" s="34">
        <f t="shared" si="55"/>
        <v>0</v>
      </c>
      <c r="I133" s="34">
        <f t="shared" si="55"/>
        <v>0</v>
      </c>
      <c r="J133" s="35">
        <f t="shared" si="55"/>
        <v>0</v>
      </c>
      <c r="K133" s="35">
        <f t="shared" si="55"/>
        <v>0</v>
      </c>
      <c r="L133" s="35">
        <f t="shared" si="55"/>
        <v>0</v>
      </c>
    </row>
    <row r="134" spans="1:12" ht="30" x14ac:dyDescent="0.25">
      <c r="A134" s="87"/>
      <c r="B134" s="108"/>
      <c r="C134" s="75"/>
      <c r="D134" s="27" t="s">
        <v>8</v>
      </c>
      <c r="E134" s="32">
        <f t="shared" si="55"/>
        <v>373.5</v>
      </c>
      <c r="F134" s="34">
        <f t="shared" si="55"/>
        <v>70</v>
      </c>
      <c r="G134" s="34">
        <f t="shared" si="55"/>
        <v>108.5</v>
      </c>
      <c r="H134" s="34">
        <f t="shared" si="55"/>
        <v>97.5</v>
      </c>
      <c r="I134" s="34">
        <f t="shared" si="55"/>
        <v>97.5</v>
      </c>
      <c r="J134" s="35">
        <f t="shared" si="55"/>
        <v>0</v>
      </c>
      <c r="K134" s="35">
        <f t="shared" si="55"/>
        <v>0</v>
      </c>
      <c r="L134" s="35">
        <f t="shared" si="55"/>
        <v>0</v>
      </c>
    </row>
    <row r="135" spans="1:12" x14ac:dyDescent="0.25">
      <c r="A135" s="87"/>
      <c r="B135" s="108"/>
      <c r="C135" s="75"/>
      <c r="D135" s="27" t="s">
        <v>55</v>
      </c>
      <c r="E135" s="32">
        <f t="shared" ref="E135:K135" si="56">E25+E97</f>
        <v>1838.8999999999999</v>
      </c>
      <c r="F135" s="34">
        <f t="shared" si="56"/>
        <v>268.8</v>
      </c>
      <c r="G135" s="34">
        <f t="shared" si="56"/>
        <v>286.5</v>
      </c>
      <c r="H135" s="34">
        <f t="shared" si="56"/>
        <v>281.8</v>
      </c>
      <c r="I135" s="34">
        <f t="shared" si="56"/>
        <v>281.8</v>
      </c>
      <c r="J135" s="35">
        <f t="shared" si="56"/>
        <v>240</v>
      </c>
      <c r="K135" s="35">
        <f t="shared" si="56"/>
        <v>240</v>
      </c>
      <c r="L135" s="35">
        <f>K25+K97</f>
        <v>240</v>
      </c>
    </row>
    <row r="136" spans="1:12" ht="60" customHeight="1" x14ac:dyDescent="0.25">
      <c r="A136" s="87"/>
      <c r="B136" s="108"/>
      <c r="C136" s="75"/>
      <c r="D136" s="27" t="s">
        <v>86</v>
      </c>
      <c r="E136" s="32">
        <f t="shared" ref="E136:L136" si="57">$G$71</f>
        <v>0</v>
      </c>
      <c r="F136" s="34">
        <f t="shared" si="57"/>
        <v>0</v>
      </c>
      <c r="G136" s="34">
        <f t="shared" si="57"/>
        <v>0</v>
      </c>
      <c r="H136" s="34">
        <f t="shared" si="57"/>
        <v>0</v>
      </c>
      <c r="I136" s="34">
        <f t="shared" si="57"/>
        <v>0</v>
      </c>
      <c r="J136" s="35">
        <f t="shared" si="57"/>
        <v>0</v>
      </c>
      <c r="K136" s="35">
        <f t="shared" si="57"/>
        <v>0</v>
      </c>
      <c r="L136" s="35">
        <f t="shared" si="57"/>
        <v>0</v>
      </c>
    </row>
    <row r="137" spans="1:12" ht="20.25" customHeight="1" x14ac:dyDescent="0.25">
      <c r="A137" s="88"/>
      <c r="B137" s="109"/>
      <c r="C137" s="76"/>
      <c r="D137" s="27" t="s">
        <v>56</v>
      </c>
      <c r="E137" s="32">
        <f t="shared" ref="E137:K137" si="58">E27</f>
        <v>0</v>
      </c>
      <c r="F137" s="34">
        <f t="shared" si="58"/>
        <v>0</v>
      </c>
      <c r="G137" s="34">
        <f t="shared" si="58"/>
        <v>0</v>
      </c>
      <c r="H137" s="34">
        <f t="shared" si="58"/>
        <v>0</v>
      </c>
      <c r="I137" s="34">
        <f t="shared" si="58"/>
        <v>0</v>
      </c>
      <c r="J137" s="35">
        <f t="shared" si="58"/>
        <v>0</v>
      </c>
      <c r="K137" s="35">
        <f t="shared" si="58"/>
        <v>0</v>
      </c>
      <c r="L137" s="35">
        <f>K27</f>
        <v>0</v>
      </c>
    </row>
    <row r="138" spans="1:12" x14ac:dyDescent="0.25">
      <c r="A138" s="86"/>
      <c r="B138" s="107" t="s">
        <v>91</v>
      </c>
      <c r="C138" s="74" t="s">
        <v>82</v>
      </c>
      <c r="D138" s="26" t="s">
        <v>37</v>
      </c>
      <c r="E138" s="32">
        <f t="shared" ref="E138:J141" si="59">E41</f>
        <v>6457.6</v>
      </c>
      <c r="F138" s="32">
        <f t="shared" si="59"/>
        <v>1632.8</v>
      </c>
      <c r="G138" s="32">
        <f t="shared" si="59"/>
        <v>1632.8</v>
      </c>
      <c r="H138" s="32">
        <f t="shared" si="59"/>
        <v>1559.2</v>
      </c>
      <c r="I138" s="32">
        <f t="shared" si="59"/>
        <v>1632.8</v>
      </c>
      <c r="J138" s="33">
        <f t="shared" si="59"/>
        <v>0</v>
      </c>
      <c r="K138" s="33">
        <f>K42</f>
        <v>0</v>
      </c>
      <c r="L138" s="33">
        <f>L41</f>
        <v>0</v>
      </c>
    </row>
    <row r="139" spans="1:12" x14ac:dyDescent="0.25">
      <c r="A139" s="87"/>
      <c r="B139" s="75"/>
      <c r="C139" s="75"/>
      <c r="D139" s="27" t="s">
        <v>54</v>
      </c>
      <c r="E139" s="33">
        <f t="shared" si="59"/>
        <v>0</v>
      </c>
      <c r="F139" s="35">
        <f t="shared" si="59"/>
        <v>0</v>
      </c>
      <c r="G139" s="35">
        <f t="shared" si="59"/>
        <v>0</v>
      </c>
      <c r="H139" s="35">
        <f t="shared" si="59"/>
        <v>0</v>
      </c>
      <c r="I139" s="35">
        <f t="shared" si="59"/>
        <v>0</v>
      </c>
      <c r="J139" s="35">
        <f t="shared" si="59"/>
        <v>0</v>
      </c>
      <c r="K139" s="35">
        <f>K42</f>
        <v>0</v>
      </c>
      <c r="L139" s="35">
        <f>L42</f>
        <v>0</v>
      </c>
    </row>
    <row r="140" spans="1:12" ht="30" x14ac:dyDescent="0.25">
      <c r="A140" s="87"/>
      <c r="B140" s="75"/>
      <c r="C140" s="75"/>
      <c r="D140" s="27" t="s">
        <v>8</v>
      </c>
      <c r="E140" s="32">
        <f t="shared" si="59"/>
        <v>6457.6</v>
      </c>
      <c r="F140" s="34">
        <f t="shared" si="59"/>
        <v>1632.8</v>
      </c>
      <c r="G140" s="34">
        <f t="shared" si="59"/>
        <v>1632.8</v>
      </c>
      <c r="H140" s="34">
        <f t="shared" si="59"/>
        <v>1559.2</v>
      </c>
      <c r="I140" s="34">
        <f t="shared" si="59"/>
        <v>1632.8</v>
      </c>
      <c r="J140" s="35">
        <f t="shared" si="59"/>
        <v>0</v>
      </c>
      <c r="K140" s="35">
        <f>K43</f>
        <v>0</v>
      </c>
      <c r="L140" s="35">
        <f>L43</f>
        <v>0</v>
      </c>
    </row>
    <row r="141" spans="1:12" x14ac:dyDescent="0.25">
      <c r="A141" s="87"/>
      <c r="B141" s="75"/>
      <c r="C141" s="75"/>
      <c r="D141" s="27" t="s">
        <v>55</v>
      </c>
      <c r="E141" s="33">
        <f t="shared" si="59"/>
        <v>0</v>
      </c>
      <c r="F141" s="35">
        <f t="shared" si="59"/>
        <v>0</v>
      </c>
      <c r="G141" s="35">
        <f t="shared" si="59"/>
        <v>0</v>
      </c>
      <c r="H141" s="35">
        <f t="shared" si="59"/>
        <v>0</v>
      </c>
      <c r="I141" s="35">
        <f t="shared" si="59"/>
        <v>0</v>
      </c>
      <c r="J141" s="35">
        <f t="shared" si="59"/>
        <v>0</v>
      </c>
      <c r="K141" s="35">
        <f>K44</f>
        <v>0</v>
      </c>
      <c r="L141" s="35">
        <f>L44</f>
        <v>0</v>
      </c>
    </row>
    <row r="142" spans="1:12" ht="60" customHeight="1" x14ac:dyDescent="0.25">
      <c r="A142" s="87"/>
      <c r="B142" s="75"/>
      <c r="C142" s="75"/>
      <c r="D142" s="27" t="s">
        <v>86</v>
      </c>
      <c r="E142" s="33">
        <f t="shared" ref="E142:L142" si="60">$G$71</f>
        <v>0</v>
      </c>
      <c r="F142" s="35">
        <f t="shared" si="60"/>
        <v>0</v>
      </c>
      <c r="G142" s="35">
        <f t="shared" si="60"/>
        <v>0</v>
      </c>
      <c r="H142" s="35">
        <f t="shared" si="60"/>
        <v>0</v>
      </c>
      <c r="I142" s="35">
        <f t="shared" si="60"/>
        <v>0</v>
      </c>
      <c r="J142" s="35">
        <f t="shared" si="60"/>
        <v>0</v>
      </c>
      <c r="K142" s="35">
        <f t="shared" si="60"/>
        <v>0</v>
      </c>
      <c r="L142" s="35">
        <f t="shared" si="60"/>
        <v>0</v>
      </c>
    </row>
    <row r="143" spans="1:12" ht="30" x14ac:dyDescent="0.25">
      <c r="A143" s="87"/>
      <c r="B143" s="76"/>
      <c r="C143" s="76"/>
      <c r="D143" s="27" t="s">
        <v>56</v>
      </c>
      <c r="E143" s="33">
        <f t="shared" ref="E143:L145" si="61">E46</f>
        <v>0</v>
      </c>
      <c r="F143" s="35">
        <f t="shared" si="61"/>
        <v>0</v>
      </c>
      <c r="G143" s="35">
        <f t="shared" si="61"/>
        <v>0</v>
      </c>
      <c r="H143" s="35">
        <f t="shared" si="61"/>
        <v>0</v>
      </c>
      <c r="I143" s="35">
        <f t="shared" si="61"/>
        <v>0</v>
      </c>
      <c r="J143" s="35">
        <f t="shared" si="61"/>
        <v>0</v>
      </c>
      <c r="K143" s="35">
        <f t="shared" si="61"/>
        <v>0</v>
      </c>
      <c r="L143" s="35">
        <f t="shared" si="61"/>
        <v>0</v>
      </c>
    </row>
    <row r="144" spans="1:12" x14ac:dyDescent="0.25">
      <c r="A144" s="86"/>
      <c r="B144" s="74" t="s">
        <v>92</v>
      </c>
      <c r="C144" s="74" t="s">
        <v>82</v>
      </c>
      <c r="D144" s="26" t="s">
        <v>37</v>
      </c>
      <c r="E144" s="33">
        <f t="shared" si="61"/>
        <v>36.299999999999997</v>
      </c>
      <c r="F144" s="33">
        <f t="shared" si="61"/>
        <v>6.4</v>
      </c>
      <c r="G144" s="33">
        <f t="shared" si="61"/>
        <v>5.2</v>
      </c>
      <c r="H144" s="33">
        <f t="shared" si="61"/>
        <v>24.7</v>
      </c>
      <c r="I144" s="33">
        <f t="shared" si="61"/>
        <v>0</v>
      </c>
      <c r="J144" s="33">
        <f t="shared" si="61"/>
        <v>0</v>
      </c>
      <c r="K144" s="33">
        <f t="shared" si="61"/>
        <v>0</v>
      </c>
      <c r="L144" s="33">
        <f t="shared" si="61"/>
        <v>0</v>
      </c>
    </row>
    <row r="145" spans="1:12" x14ac:dyDescent="0.25">
      <c r="A145" s="87"/>
      <c r="B145" s="75"/>
      <c r="C145" s="75"/>
      <c r="D145" s="27" t="s">
        <v>54</v>
      </c>
      <c r="E145" s="33">
        <f t="shared" si="61"/>
        <v>36.299999999999997</v>
      </c>
      <c r="F145" s="35">
        <f t="shared" si="61"/>
        <v>6.4</v>
      </c>
      <c r="G145" s="35">
        <f t="shared" si="61"/>
        <v>5.2</v>
      </c>
      <c r="H145" s="35">
        <f t="shared" si="61"/>
        <v>24.7</v>
      </c>
      <c r="I145" s="35">
        <f t="shared" si="61"/>
        <v>0</v>
      </c>
      <c r="J145" s="35">
        <f t="shared" si="61"/>
        <v>0</v>
      </c>
      <c r="K145" s="35">
        <f t="shared" si="61"/>
        <v>0</v>
      </c>
      <c r="L145" s="35">
        <f t="shared" si="61"/>
        <v>0</v>
      </c>
    </row>
    <row r="146" spans="1:12" ht="30" x14ac:dyDescent="0.25">
      <c r="A146" s="87"/>
      <c r="B146" s="75"/>
      <c r="C146" s="75"/>
      <c r="D146" s="27" t="s">
        <v>8</v>
      </c>
      <c r="E146" s="33">
        <f t="shared" ref="E146:J147" si="62">E49</f>
        <v>0</v>
      </c>
      <c r="F146" s="35">
        <f t="shared" si="62"/>
        <v>0</v>
      </c>
      <c r="G146" s="35">
        <f t="shared" si="62"/>
        <v>0</v>
      </c>
      <c r="H146" s="35">
        <f t="shared" si="62"/>
        <v>0</v>
      </c>
      <c r="I146" s="35">
        <f t="shared" si="62"/>
        <v>0</v>
      </c>
      <c r="J146" s="35">
        <f t="shared" si="62"/>
        <v>0</v>
      </c>
      <c r="K146" s="35">
        <f>73</f>
        <v>73</v>
      </c>
      <c r="L146" s="35">
        <f>L49</f>
        <v>0</v>
      </c>
    </row>
    <row r="147" spans="1:12" ht="30" customHeight="1" x14ac:dyDescent="0.25">
      <c r="A147" s="87"/>
      <c r="B147" s="75"/>
      <c r="C147" s="75"/>
      <c r="D147" s="27" t="s">
        <v>55</v>
      </c>
      <c r="E147" s="33">
        <f t="shared" si="62"/>
        <v>0</v>
      </c>
      <c r="F147" s="35">
        <f t="shared" si="62"/>
        <v>0</v>
      </c>
      <c r="G147" s="35">
        <f t="shared" si="62"/>
        <v>0</v>
      </c>
      <c r="H147" s="35">
        <f t="shared" si="62"/>
        <v>0</v>
      </c>
      <c r="I147" s="35">
        <f t="shared" si="62"/>
        <v>0</v>
      </c>
      <c r="J147" s="35">
        <f t="shared" si="62"/>
        <v>0</v>
      </c>
      <c r="K147" s="35">
        <f>74</f>
        <v>74</v>
      </c>
      <c r="L147" s="35">
        <f>L50</f>
        <v>0</v>
      </c>
    </row>
    <row r="148" spans="1:12" ht="60" customHeight="1" x14ac:dyDescent="0.25">
      <c r="A148" s="87"/>
      <c r="B148" s="75"/>
      <c r="C148" s="75"/>
      <c r="D148" s="27" t="s">
        <v>86</v>
      </c>
      <c r="E148" s="33">
        <f t="shared" ref="E148:L148" si="63">$G$71</f>
        <v>0</v>
      </c>
      <c r="F148" s="35">
        <f t="shared" si="63"/>
        <v>0</v>
      </c>
      <c r="G148" s="35">
        <f t="shared" si="63"/>
        <v>0</v>
      </c>
      <c r="H148" s="35">
        <f t="shared" si="63"/>
        <v>0</v>
      </c>
      <c r="I148" s="35">
        <f t="shared" si="63"/>
        <v>0</v>
      </c>
      <c r="J148" s="35">
        <f t="shared" si="63"/>
        <v>0</v>
      </c>
      <c r="K148" s="35">
        <f t="shared" si="63"/>
        <v>0</v>
      </c>
      <c r="L148" s="35">
        <f t="shared" si="63"/>
        <v>0</v>
      </c>
    </row>
    <row r="149" spans="1:12" ht="30" x14ac:dyDescent="0.25">
      <c r="A149" s="87"/>
      <c r="B149" s="76"/>
      <c r="C149" s="76"/>
      <c r="D149" s="27" t="s">
        <v>56</v>
      </c>
      <c r="E149" s="33">
        <f t="shared" ref="E149:L149" si="64">E52</f>
        <v>0</v>
      </c>
      <c r="F149" s="35">
        <f t="shared" si="64"/>
        <v>0</v>
      </c>
      <c r="G149" s="35">
        <f t="shared" si="64"/>
        <v>0</v>
      </c>
      <c r="H149" s="35">
        <f t="shared" si="64"/>
        <v>0</v>
      </c>
      <c r="I149" s="35">
        <f t="shared" si="64"/>
        <v>0</v>
      </c>
      <c r="J149" s="35">
        <f t="shared" si="64"/>
        <v>0</v>
      </c>
      <c r="K149" s="35">
        <f t="shared" si="64"/>
        <v>0</v>
      </c>
      <c r="L149" s="35">
        <f t="shared" si="64"/>
        <v>0</v>
      </c>
    </row>
    <row r="150" spans="1:12" x14ac:dyDescent="0.25">
      <c r="A150" s="86"/>
      <c r="B150" s="74" t="s">
        <v>93</v>
      </c>
      <c r="C150" s="74" t="s">
        <v>82</v>
      </c>
      <c r="D150" s="38" t="s">
        <v>37</v>
      </c>
      <c r="E150" s="33">
        <f t="shared" ref="E150:L153" si="65">E28</f>
        <v>450</v>
      </c>
      <c r="F150" s="33">
        <f t="shared" si="65"/>
        <v>50</v>
      </c>
      <c r="G150" s="33">
        <f t="shared" si="65"/>
        <v>50</v>
      </c>
      <c r="H150" s="33">
        <f t="shared" si="65"/>
        <v>100</v>
      </c>
      <c r="I150" s="33">
        <f t="shared" si="65"/>
        <v>50</v>
      </c>
      <c r="J150" s="33">
        <f t="shared" si="65"/>
        <v>50</v>
      </c>
      <c r="K150" s="33">
        <f t="shared" si="65"/>
        <v>100</v>
      </c>
      <c r="L150" s="33">
        <f t="shared" si="65"/>
        <v>50</v>
      </c>
    </row>
    <row r="151" spans="1:12" x14ac:dyDescent="0.25">
      <c r="A151" s="87"/>
      <c r="B151" s="75"/>
      <c r="C151" s="75"/>
      <c r="D151" s="31" t="s">
        <v>54</v>
      </c>
      <c r="E151" s="33">
        <f t="shared" si="65"/>
        <v>0</v>
      </c>
      <c r="F151" s="35">
        <f t="shared" si="65"/>
        <v>0</v>
      </c>
      <c r="G151" s="35">
        <f t="shared" si="65"/>
        <v>0</v>
      </c>
      <c r="H151" s="35">
        <f t="shared" si="65"/>
        <v>0</v>
      </c>
      <c r="I151" s="35">
        <f t="shared" si="65"/>
        <v>0</v>
      </c>
      <c r="J151" s="35">
        <f t="shared" si="65"/>
        <v>0</v>
      </c>
      <c r="K151" s="35">
        <f t="shared" si="65"/>
        <v>0</v>
      </c>
      <c r="L151" s="35">
        <f t="shared" si="65"/>
        <v>0</v>
      </c>
    </row>
    <row r="152" spans="1:12" ht="30" x14ac:dyDescent="0.25">
      <c r="A152" s="87"/>
      <c r="B152" s="75"/>
      <c r="C152" s="75"/>
      <c r="D152" s="31" t="s">
        <v>8</v>
      </c>
      <c r="E152" s="33">
        <f t="shared" si="65"/>
        <v>0</v>
      </c>
      <c r="F152" s="35">
        <f t="shared" si="65"/>
        <v>0</v>
      </c>
      <c r="G152" s="35">
        <f t="shared" si="65"/>
        <v>0</v>
      </c>
      <c r="H152" s="35">
        <f t="shared" si="65"/>
        <v>0</v>
      </c>
      <c r="I152" s="35">
        <f t="shared" si="65"/>
        <v>0</v>
      </c>
      <c r="J152" s="35">
        <f t="shared" si="65"/>
        <v>0</v>
      </c>
      <c r="K152" s="35">
        <f t="shared" si="65"/>
        <v>0</v>
      </c>
      <c r="L152" s="35">
        <f t="shared" si="65"/>
        <v>0</v>
      </c>
    </row>
    <row r="153" spans="1:12" x14ac:dyDescent="0.25">
      <c r="A153" s="87"/>
      <c r="B153" s="75"/>
      <c r="C153" s="75"/>
      <c r="D153" s="31" t="s">
        <v>55</v>
      </c>
      <c r="E153" s="33">
        <f t="shared" si="65"/>
        <v>450</v>
      </c>
      <c r="F153" s="35">
        <f t="shared" si="65"/>
        <v>50</v>
      </c>
      <c r="G153" s="35">
        <f t="shared" si="65"/>
        <v>50</v>
      </c>
      <c r="H153" s="35">
        <f t="shared" si="65"/>
        <v>100</v>
      </c>
      <c r="I153" s="35">
        <f t="shared" si="65"/>
        <v>50</v>
      </c>
      <c r="J153" s="35">
        <f t="shared" si="65"/>
        <v>50</v>
      </c>
      <c r="K153" s="35">
        <f t="shared" si="65"/>
        <v>100</v>
      </c>
      <c r="L153" s="35">
        <f t="shared" si="65"/>
        <v>50</v>
      </c>
    </row>
    <row r="154" spans="1:12" ht="60" customHeight="1" x14ac:dyDescent="0.25">
      <c r="A154" s="87"/>
      <c r="B154" s="75"/>
      <c r="C154" s="75"/>
      <c r="D154" s="31" t="s">
        <v>86</v>
      </c>
      <c r="E154" s="33">
        <f>E32</f>
        <v>0</v>
      </c>
      <c r="F154" s="35">
        <v>0</v>
      </c>
      <c r="G154" s="35">
        <v>0</v>
      </c>
      <c r="H154" s="35">
        <v>0</v>
      </c>
      <c r="I154" s="35">
        <v>0</v>
      </c>
      <c r="J154" s="35">
        <v>0</v>
      </c>
      <c r="K154" s="35">
        <v>0</v>
      </c>
      <c r="L154" s="35">
        <v>0</v>
      </c>
    </row>
    <row r="155" spans="1:12" ht="30" x14ac:dyDescent="0.25">
      <c r="A155" s="87"/>
      <c r="B155" s="76"/>
      <c r="C155" s="76"/>
      <c r="D155" s="31" t="s">
        <v>56</v>
      </c>
      <c r="E155" s="33">
        <f>E33</f>
        <v>0</v>
      </c>
      <c r="F155" s="35">
        <f t="shared" ref="F155:L155" si="66">F33</f>
        <v>0</v>
      </c>
      <c r="G155" s="35">
        <f t="shared" si="66"/>
        <v>0</v>
      </c>
      <c r="H155" s="35">
        <f t="shared" si="66"/>
        <v>0</v>
      </c>
      <c r="I155" s="35">
        <f t="shared" si="66"/>
        <v>0</v>
      </c>
      <c r="J155" s="35">
        <f t="shared" si="66"/>
        <v>0</v>
      </c>
      <c r="K155" s="35">
        <f t="shared" si="66"/>
        <v>0</v>
      </c>
      <c r="L155" s="35">
        <f t="shared" si="66"/>
        <v>0</v>
      </c>
    </row>
    <row r="156" spans="1:12" x14ac:dyDescent="0.25">
      <c r="A156" s="86"/>
      <c r="B156" s="107" t="s">
        <v>94</v>
      </c>
      <c r="C156" s="74" t="s">
        <v>83</v>
      </c>
      <c r="D156" s="38" t="s">
        <v>37</v>
      </c>
      <c r="E156" s="33">
        <f t="shared" ref="E156:I158" si="67">E73</f>
        <v>24402.5</v>
      </c>
      <c r="F156" s="33">
        <f t="shared" si="67"/>
        <v>6092.5</v>
      </c>
      <c r="G156" s="33">
        <f t="shared" si="67"/>
        <v>8092.5</v>
      </c>
      <c r="H156" s="33">
        <f t="shared" si="67"/>
        <v>10217.5</v>
      </c>
      <c r="I156" s="33">
        <f t="shared" si="67"/>
        <v>0</v>
      </c>
      <c r="J156" s="33">
        <v>0</v>
      </c>
      <c r="K156" s="33">
        <v>0</v>
      </c>
      <c r="L156" s="33">
        <v>0</v>
      </c>
    </row>
    <row r="157" spans="1:12" x14ac:dyDescent="0.25">
      <c r="A157" s="87"/>
      <c r="B157" s="75"/>
      <c r="C157" s="75"/>
      <c r="D157" s="31" t="s">
        <v>54</v>
      </c>
      <c r="E157" s="33">
        <f t="shared" si="67"/>
        <v>0</v>
      </c>
      <c r="F157" s="35">
        <f t="shared" si="67"/>
        <v>0</v>
      </c>
      <c r="G157" s="35">
        <f t="shared" si="67"/>
        <v>0</v>
      </c>
      <c r="H157" s="35">
        <f t="shared" si="67"/>
        <v>0</v>
      </c>
      <c r="I157" s="35">
        <f t="shared" si="67"/>
        <v>0</v>
      </c>
      <c r="J157" s="35">
        <v>0</v>
      </c>
      <c r="K157" s="35">
        <v>0</v>
      </c>
      <c r="L157" s="35">
        <v>0</v>
      </c>
    </row>
    <row r="158" spans="1:12" ht="30" x14ac:dyDescent="0.25">
      <c r="A158" s="87"/>
      <c r="B158" s="75"/>
      <c r="C158" s="75"/>
      <c r="D158" s="31" t="s">
        <v>8</v>
      </c>
      <c r="E158" s="33">
        <f t="shared" si="67"/>
        <v>100</v>
      </c>
      <c r="F158" s="35">
        <f t="shared" si="67"/>
        <v>0</v>
      </c>
      <c r="G158" s="35">
        <f t="shared" si="67"/>
        <v>0</v>
      </c>
      <c r="H158" s="35">
        <f t="shared" si="67"/>
        <v>100</v>
      </c>
      <c r="I158" s="35">
        <f t="shared" si="67"/>
        <v>0</v>
      </c>
      <c r="J158" s="35">
        <v>0</v>
      </c>
      <c r="K158" s="35">
        <v>0</v>
      </c>
      <c r="L158" s="35">
        <v>0</v>
      </c>
    </row>
    <row r="159" spans="1:12" x14ac:dyDescent="0.25">
      <c r="A159" s="78"/>
      <c r="B159" s="75"/>
      <c r="C159" s="75"/>
      <c r="D159" s="31" t="s">
        <v>55</v>
      </c>
      <c r="E159" s="33">
        <f>E76</f>
        <v>6535.7</v>
      </c>
      <c r="F159" s="35">
        <f>F82</f>
        <v>0</v>
      </c>
      <c r="G159" s="35">
        <f>G76</f>
        <v>6510.7</v>
      </c>
      <c r="H159" s="35">
        <f>H76</f>
        <v>25</v>
      </c>
      <c r="I159" s="35">
        <f>I76</f>
        <v>0</v>
      </c>
      <c r="J159" s="35">
        <v>0</v>
      </c>
      <c r="K159" s="35">
        <v>0</v>
      </c>
      <c r="L159" s="35">
        <v>0</v>
      </c>
    </row>
    <row r="160" spans="1:12" ht="60" customHeight="1" x14ac:dyDescent="0.25">
      <c r="A160" s="78"/>
      <c r="B160" s="75"/>
      <c r="C160" s="75"/>
      <c r="D160" s="31" t="s">
        <v>86</v>
      </c>
      <c r="E160" s="33">
        <f>E77</f>
        <v>0</v>
      </c>
      <c r="F160" s="35">
        <f>F77</f>
        <v>0</v>
      </c>
      <c r="G160" s="35">
        <f>G77</f>
        <v>0</v>
      </c>
      <c r="H160" s="35">
        <f>H83</f>
        <v>0</v>
      </c>
      <c r="I160" s="35">
        <f>I77</f>
        <v>0</v>
      </c>
      <c r="J160" s="35">
        <v>0</v>
      </c>
      <c r="K160" s="35">
        <v>0</v>
      </c>
      <c r="L160" s="35">
        <v>0</v>
      </c>
    </row>
    <row r="161" spans="1:12" ht="30" x14ac:dyDescent="0.25">
      <c r="A161" s="79"/>
      <c r="B161" s="76"/>
      <c r="C161" s="76"/>
      <c r="D161" s="31" t="s">
        <v>56</v>
      </c>
      <c r="E161" s="33">
        <f>E78</f>
        <v>17766.8</v>
      </c>
      <c r="F161" s="35">
        <f>F78</f>
        <v>6092.5</v>
      </c>
      <c r="G161" s="35">
        <f>G78</f>
        <v>1581.8</v>
      </c>
      <c r="H161" s="35">
        <f>H78</f>
        <v>10092.5</v>
      </c>
      <c r="I161" s="35">
        <f>I78</f>
        <v>0</v>
      </c>
      <c r="J161" s="35">
        <v>0</v>
      </c>
      <c r="K161" s="35">
        <v>0</v>
      </c>
      <c r="L161" s="35">
        <v>0</v>
      </c>
    </row>
    <row r="162" spans="1:12" ht="15" customHeight="1" x14ac:dyDescent="0.25">
      <c r="A162" s="77"/>
      <c r="B162" s="74" t="s">
        <v>95</v>
      </c>
      <c r="C162" s="74"/>
      <c r="D162" s="28" t="s">
        <v>37</v>
      </c>
      <c r="E162" s="32">
        <v>500</v>
      </c>
      <c r="F162" s="34">
        <f t="shared" ref="F162" si="68">$H$14</f>
        <v>0</v>
      </c>
      <c r="G162" s="34">
        <v>500</v>
      </c>
      <c r="H162" s="34">
        <f>H165</f>
        <v>0</v>
      </c>
      <c r="I162" s="34">
        <f t="shared" ref="I162:L162" si="69">$H$14</f>
        <v>0</v>
      </c>
      <c r="J162" s="34">
        <f t="shared" si="69"/>
        <v>0</v>
      </c>
      <c r="K162" s="34">
        <f t="shared" si="69"/>
        <v>0</v>
      </c>
      <c r="L162" s="34">
        <f t="shared" si="69"/>
        <v>0</v>
      </c>
    </row>
    <row r="163" spans="1:12" ht="30" customHeight="1" x14ac:dyDescent="0.25">
      <c r="A163" s="78"/>
      <c r="B163" s="75"/>
      <c r="C163" s="75"/>
      <c r="D163" s="28" t="s">
        <v>54</v>
      </c>
      <c r="E163" s="32">
        <f t="shared" ref="E163:L164" si="70">$H$14</f>
        <v>0</v>
      </c>
      <c r="F163" s="34">
        <f t="shared" si="70"/>
        <v>0</v>
      </c>
      <c r="G163" s="34">
        <f t="shared" si="70"/>
        <v>0</v>
      </c>
      <c r="H163" s="34">
        <f t="shared" si="70"/>
        <v>0</v>
      </c>
      <c r="I163" s="34">
        <f t="shared" si="70"/>
        <v>0</v>
      </c>
      <c r="J163" s="34">
        <f t="shared" si="70"/>
        <v>0</v>
      </c>
      <c r="K163" s="34">
        <f t="shared" si="70"/>
        <v>0</v>
      </c>
      <c r="L163" s="34">
        <f t="shared" si="70"/>
        <v>0</v>
      </c>
    </row>
    <row r="164" spans="1:12" ht="45" customHeight="1" x14ac:dyDescent="0.25">
      <c r="A164" s="78"/>
      <c r="B164" s="75"/>
      <c r="C164" s="75"/>
      <c r="D164" s="28" t="s">
        <v>85</v>
      </c>
      <c r="E164" s="32">
        <f t="shared" si="70"/>
        <v>0</v>
      </c>
      <c r="F164" s="34">
        <f t="shared" si="70"/>
        <v>0</v>
      </c>
      <c r="G164" s="34">
        <f t="shared" si="70"/>
        <v>0</v>
      </c>
      <c r="H164" s="34">
        <f t="shared" si="70"/>
        <v>0</v>
      </c>
      <c r="I164" s="34">
        <f t="shared" si="70"/>
        <v>0</v>
      </c>
      <c r="J164" s="34">
        <f t="shared" si="70"/>
        <v>0</v>
      </c>
      <c r="K164" s="34">
        <f t="shared" si="70"/>
        <v>0</v>
      </c>
      <c r="L164" s="34">
        <f t="shared" si="70"/>
        <v>0</v>
      </c>
    </row>
    <row r="165" spans="1:12" ht="30" customHeight="1" x14ac:dyDescent="0.25">
      <c r="A165" s="78"/>
      <c r="B165" s="75"/>
      <c r="C165" s="75"/>
      <c r="D165" s="28" t="s">
        <v>55</v>
      </c>
      <c r="E165" s="32">
        <v>500</v>
      </c>
      <c r="F165" s="34">
        <f t="shared" ref="F165" si="71">$J$164</f>
        <v>0</v>
      </c>
      <c r="G165" s="34">
        <v>500</v>
      </c>
      <c r="H165" s="34"/>
      <c r="I165" s="34">
        <f t="shared" ref="I165:L165" si="72">$J$164</f>
        <v>0</v>
      </c>
      <c r="J165" s="34">
        <f t="shared" si="72"/>
        <v>0</v>
      </c>
      <c r="K165" s="34">
        <f t="shared" si="72"/>
        <v>0</v>
      </c>
      <c r="L165" s="34">
        <f t="shared" si="72"/>
        <v>0</v>
      </c>
    </row>
    <row r="166" spans="1:12" ht="60" customHeight="1" x14ac:dyDescent="0.25">
      <c r="A166" s="78"/>
      <c r="B166" s="75"/>
      <c r="C166" s="75"/>
      <c r="D166" s="28" t="s">
        <v>86</v>
      </c>
      <c r="E166" s="32">
        <f t="shared" ref="E166:L167" si="73">$H$14</f>
        <v>0</v>
      </c>
      <c r="F166" s="34">
        <f t="shared" si="73"/>
        <v>0</v>
      </c>
      <c r="G166" s="34">
        <f t="shared" si="73"/>
        <v>0</v>
      </c>
      <c r="H166" s="34">
        <f t="shared" si="73"/>
        <v>0</v>
      </c>
      <c r="I166" s="34">
        <f t="shared" si="73"/>
        <v>0</v>
      </c>
      <c r="J166" s="34">
        <f t="shared" si="73"/>
        <v>0</v>
      </c>
      <c r="K166" s="34">
        <f t="shared" si="73"/>
        <v>0</v>
      </c>
      <c r="L166" s="34">
        <f t="shared" si="73"/>
        <v>0</v>
      </c>
    </row>
    <row r="167" spans="1:12" ht="45" customHeight="1" x14ac:dyDescent="0.25">
      <c r="A167" s="79"/>
      <c r="B167" s="76"/>
      <c r="C167" s="76"/>
      <c r="D167" s="28" t="s">
        <v>56</v>
      </c>
      <c r="E167" s="32">
        <f t="shared" si="73"/>
        <v>0</v>
      </c>
      <c r="F167" s="34">
        <f t="shared" si="73"/>
        <v>0</v>
      </c>
      <c r="G167" s="34">
        <f t="shared" si="73"/>
        <v>0</v>
      </c>
      <c r="H167" s="34">
        <f t="shared" si="73"/>
        <v>0</v>
      </c>
      <c r="I167" s="34">
        <f t="shared" si="73"/>
        <v>0</v>
      </c>
      <c r="J167" s="34">
        <f t="shared" si="73"/>
        <v>0</v>
      </c>
      <c r="K167" s="34">
        <f t="shared" si="73"/>
        <v>0</v>
      </c>
      <c r="L167" s="34">
        <f t="shared" si="73"/>
        <v>0</v>
      </c>
    </row>
  </sheetData>
  <mergeCells count="86">
    <mergeCell ref="A138:A143"/>
    <mergeCell ref="B156:B161"/>
    <mergeCell ref="A156:A161"/>
    <mergeCell ref="C156:C161"/>
    <mergeCell ref="A144:A149"/>
    <mergeCell ref="A150:A155"/>
    <mergeCell ref="B138:B143"/>
    <mergeCell ref="C138:C143"/>
    <mergeCell ref="B144:B149"/>
    <mergeCell ref="C144:C149"/>
    <mergeCell ref="B150:B155"/>
    <mergeCell ref="C150:C155"/>
    <mergeCell ref="B106:C111"/>
    <mergeCell ref="A106:A111"/>
    <mergeCell ref="A132:A137"/>
    <mergeCell ref="B132:B137"/>
    <mergeCell ref="C132:C137"/>
    <mergeCell ref="B112:C117"/>
    <mergeCell ref="A112:A117"/>
    <mergeCell ref="B118:C118"/>
    <mergeCell ref="C119:C124"/>
    <mergeCell ref="B119:B124"/>
    <mergeCell ref="A119:A124"/>
    <mergeCell ref="B125:B130"/>
    <mergeCell ref="A125:A130"/>
    <mergeCell ref="C125:C130"/>
    <mergeCell ref="B100:C105"/>
    <mergeCell ref="A100:A105"/>
    <mergeCell ref="A79:A84"/>
    <mergeCell ref="B79:C84"/>
    <mergeCell ref="B85:C90"/>
    <mergeCell ref="A85:A90"/>
    <mergeCell ref="A91:L91"/>
    <mergeCell ref="A92:L92"/>
    <mergeCell ref="A93:L93"/>
    <mergeCell ref="A94:A99"/>
    <mergeCell ref="B94:B99"/>
    <mergeCell ref="C94:C99"/>
    <mergeCell ref="B53:C58"/>
    <mergeCell ref="A53:A58"/>
    <mergeCell ref="A72:L72"/>
    <mergeCell ref="A73:A78"/>
    <mergeCell ref="B73:B78"/>
    <mergeCell ref="C73:C78"/>
    <mergeCell ref="A59:L59"/>
    <mergeCell ref="A60:A65"/>
    <mergeCell ref="B60:B65"/>
    <mergeCell ref="C60:C65"/>
    <mergeCell ref="B66:C71"/>
    <mergeCell ref="A66:A71"/>
    <mergeCell ref="B41:B46"/>
    <mergeCell ref="C41:C46"/>
    <mergeCell ref="A47:A52"/>
    <mergeCell ref="B47:B52"/>
    <mergeCell ref="C47:C52"/>
    <mergeCell ref="A1:L1"/>
    <mergeCell ref="A2:L2"/>
    <mergeCell ref="A10:A15"/>
    <mergeCell ref="B10:B15"/>
    <mergeCell ref="C10:C15"/>
    <mergeCell ref="E3:L3"/>
    <mergeCell ref="F4:L4"/>
    <mergeCell ref="E4:E5"/>
    <mergeCell ref="D3:D5"/>
    <mergeCell ref="C3:C5"/>
    <mergeCell ref="B3:B5"/>
    <mergeCell ref="A3:A5"/>
    <mergeCell ref="A7:L7"/>
    <mergeCell ref="A8:L8"/>
    <mergeCell ref="A9:L9"/>
    <mergeCell ref="B16:B21"/>
    <mergeCell ref="C16:C21"/>
    <mergeCell ref="A16:A21"/>
    <mergeCell ref="A162:A167"/>
    <mergeCell ref="B162:B167"/>
    <mergeCell ref="C162:C167"/>
    <mergeCell ref="A22:A27"/>
    <mergeCell ref="B22:B27"/>
    <mergeCell ref="C22:C27"/>
    <mergeCell ref="B28:B33"/>
    <mergeCell ref="A28:A33"/>
    <mergeCell ref="B34:C39"/>
    <mergeCell ref="A34:A39"/>
    <mergeCell ref="C28:C33"/>
    <mergeCell ref="A40:L40"/>
    <mergeCell ref="A41:A46"/>
  </mergeCells>
  <phoneticPr fontId="0" type="noConversion"/>
  <pageMargins left="0" right="0" top="0" bottom="0" header="0" footer="0"/>
  <pageSetup paperSize="9" scale="64" orientation="landscape" r:id="rId1"/>
  <rowBreaks count="5" manualBreakCount="5">
    <brk id="27" max="11" man="1"/>
    <brk id="52" max="11" man="1"/>
    <brk id="71" max="11" man="1"/>
    <brk id="90" max="11" man="1"/>
    <brk id="11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МП 6</vt:lpstr>
      <vt:lpstr>МП </vt:lpstr>
      <vt:lpstr>'МП '!Заголовки_для_печати</vt:lpstr>
      <vt:lpstr>'МП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2015-12-23T07:00:27Z</dcterms:modified>
</cp:coreProperties>
</file>