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8_{9817A645-DEC0-46BA-899F-A827F0FFB23F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Таблица 2" sheetId="8" r:id="rId1"/>
    <sheet name="Таблица 3" sheetId="11" r:id="rId2"/>
  </sheets>
  <definedNames>
    <definedName name="_xlnm.Print_Titles" localSheetId="0">'Таблица 2'!$3:$6</definedName>
    <definedName name="_xlnm.Print_Area" localSheetId="0">'Таблица 2'!$A$1:$J$419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4" i="8" l="1"/>
  <c r="J67" i="8" l="1"/>
  <c r="I56" i="8" l="1"/>
  <c r="J56" i="8" s="1"/>
  <c r="H56" i="8"/>
  <c r="G56" i="8"/>
  <c r="G53" i="8"/>
  <c r="J119" i="8"/>
  <c r="J77" i="8"/>
  <c r="J81" i="8"/>
  <c r="J102" i="8"/>
  <c r="J144" i="8"/>
  <c r="J137" i="8"/>
  <c r="J112" i="8"/>
  <c r="J158" i="8"/>
  <c r="H81" i="8"/>
  <c r="G396" i="8"/>
  <c r="G417" i="8"/>
  <c r="G71" i="8"/>
  <c r="G403" i="8"/>
  <c r="G158" i="8"/>
  <c r="G393" i="8" s="1"/>
  <c r="G81" i="8" l="1"/>
  <c r="G165" i="8"/>
  <c r="J151" i="8" l="1"/>
  <c r="J179" i="8"/>
  <c r="E179" i="8" l="1"/>
  <c r="J99" i="8"/>
  <c r="F213" i="8" l="1"/>
  <c r="J165" i="8"/>
  <c r="F256" i="8" l="1"/>
  <c r="E68" i="8"/>
  <c r="E67" i="8"/>
  <c r="E74" i="8"/>
  <c r="F393" i="8" l="1"/>
  <c r="F53" i="8" l="1"/>
  <c r="I414" i="8" l="1"/>
  <c r="H414" i="8"/>
  <c r="G414" i="8"/>
  <c r="F414" i="8"/>
  <c r="F400" i="8"/>
  <c r="I53" i="8" l="1"/>
  <c r="J53" i="8" s="1"/>
  <c r="H53" i="8"/>
  <c r="F15" i="8"/>
  <c r="E76" i="8"/>
  <c r="E75" i="8"/>
  <c r="E72" i="8"/>
  <c r="J71" i="8"/>
  <c r="I71" i="8"/>
  <c r="H71" i="8"/>
  <c r="F71" i="8"/>
  <c r="E71" i="8" l="1"/>
  <c r="J64" i="8"/>
  <c r="G245" i="8"/>
  <c r="I81" i="8" l="1"/>
  <c r="J176" i="8" l="1"/>
  <c r="E102" i="8" l="1"/>
  <c r="J393" i="8" l="1"/>
  <c r="J256" i="8"/>
  <c r="H242" i="8"/>
  <c r="J207" i="8"/>
  <c r="F164" i="8"/>
  <c r="I168" i="8"/>
  <c r="E144" i="8"/>
  <c r="J123" i="8"/>
  <c r="J400" i="8" l="1"/>
  <c r="J414" i="8"/>
  <c r="E414" i="8" s="1"/>
  <c r="J407" i="8"/>
  <c r="J14" i="8"/>
  <c r="J15" i="8"/>
  <c r="I15" i="8"/>
  <c r="H15" i="8"/>
  <c r="G15" i="8"/>
  <c r="E21" i="8"/>
  <c r="E28" i="8"/>
  <c r="F245" i="8" l="1"/>
  <c r="F51" i="8" l="1"/>
  <c r="J30" i="8"/>
  <c r="J31" i="8"/>
  <c r="J32" i="8"/>
  <c r="J33" i="8"/>
  <c r="J34" i="8"/>
  <c r="J35" i="8"/>
  <c r="J36" i="8"/>
  <c r="I36" i="8"/>
  <c r="I35" i="8"/>
  <c r="I34" i="8"/>
  <c r="I30" i="8"/>
  <c r="I31" i="8"/>
  <c r="I32" i="8"/>
  <c r="I33" i="8"/>
  <c r="G35" i="8"/>
  <c r="H35" i="8"/>
  <c r="H34" i="8"/>
  <c r="H33" i="8"/>
  <c r="H32" i="8"/>
  <c r="H31" i="8"/>
  <c r="H30" i="8"/>
  <c r="G34" i="8"/>
  <c r="G33" i="8"/>
  <c r="G32" i="8"/>
  <c r="G31" i="8"/>
  <c r="G30" i="8"/>
  <c r="E42" i="8"/>
  <c r="I43" i="8"/>
  <c r="F35" i="8"/>
  <c r="F34" i="8"/>
  <c r="F31" i="8"/>
  <c r="F32" i="8"/>
  <c r="F33" i="8"/>
  <c r="F30" i="8"/>
  <c r="G36" i="8"/>
  <c r="F36" i="8"/>
  <c r="J43" i="8"/>
  <c r="H43" i="8"/>
  <c r="G43" i="8"/>
  <c r="E43" i="8" s="1"/>
  <c r="F43" i="8"/>
  <c r="E49" i="8"/>
  <c r="E48" i="8"/>
  <c r="E47" i="8"/>
  <c r="E46" i="8"/>
  <c r="E45" i="8"/>
  <c r="E44" i="8"/>
  <c r="E41" i="8"/>
  <c r="E40" i="8"/>
  <c r="E39" i="8"/>
  <c r="E38" i="8"/>
  <c r="E37" i="8"/>
  <c r="E27" i="8"/>
  <c r="E26" i="8"/>
  <c r="E25" i="8"/>
  <c r="E24" i="8"/>
  <c r="E23" i="8"/>
  <c r="E22" i="8"/>
  <c r="E20" i="8"/>
  <c r="E19" i="8"/>
  <c r="E18" i="8"/>
  <c r="E17" i="8"/>
  <c r="E16" i="8"/>
  <c r="H9" i="8"/>
  <c r="I14" i="8"/>
  <c r="I13" i="8"/>
  <c r="I12" i="8"/>
  <c r="I11" i="8"/>
  <c r="I10" i="8"/>
  <c r="J13" i="8"/>
  <c r="J11" i="8"/>
  <c r="J9" i="8"/>
  <c r="J10" i="8"/>
  <c r="J12" i="8"/>
  <c r="E31" i="8" l="1"/>
  <c r="E30" i="8"/>
  <c r="E32" i="8"/>
  <c r="E35" i="8"/>
  <c r="E34" i="8"/>
  <c r="I29" i="8"/>
  <c r="J8" i="8"/>
  <c r="F29" i="8"/>
  <c r="J29" i="8"/>
  <c r="G29" i="8"/>
  <c r="H29" i="8"/>
  <c r="E33" i="8"/>
  <c r="E29" i="8" l="1"/>
  <c r="E171" i="8"/>
  <c r="I9" i="8" l="1"/>
  <c r="I8" i="8" s="1"/>
  <c r="H14" i="8"/>
  <c r="H11" i="8"/>
  <c r="H13" i="8"/>
  <c r="H12" i="8"/>
  <c r="H10" i="8"/>
  <c r="G9" i="8"/>
  <c r="G11" i="8"/>
  <c r="G13" i="8"/>
  <c r="G14" i="8"/>
  <c r="G12" i="8"/>
  <c r="H8" i="8" l="1"/>
  <c r="G140" i="8"/>
  <c r="F407" i="8" l="1"/>
  <c r="G392" i="8"/>
  <c r="F392" i="8"/>
  <c r="F263" i="8"/>
  <c r="F262" i="8"/>
  <c r="F242" i="8"/>
  <c r="F241" i="8"/>
  <c r="F137" i="8"/>
  <c r="G10" i="8"/>
  <c r="F10" i="8"/>
  <c r="E10" i="8" s="1"/>
  <c r="F9" i="8"/>
  <c r="E9" i="8" s="1"/>
  <c r="F14" i="8" l="1"/>
  <c r="F13" i="8"/>
  <c r="E13" i="8" s="1"/>
  <c r="F12" i="8"/>
  <c r="E12" i="8" s="1"/>
  <c r="F11" i="8"/>
  <c r="E11" i="8" l="1"/>
  <c r="E14" i="8"/>
  <c r="F8" i="8"/>
  <c r="F186" i="8"/>
  <c r="J410" i="8" l="1"/>
  <c r="J409" i="8"/>
  <c r="J408" i="8"/>
  <c r="J406" i="8"/>
  <c r="I405" i="8"/>
  <c r="I410" i="8"/>
  <c r="I409" i="8"/>
  <c r="I408" i="8"/>
  <c r="I407" i="8"/>
  <c r="I406" i="8"/>
  <c r="H410" i="8"/>
  <c r="H409" i="8"/>
  <c r="H408" i="8"/>
  <c r="H407" i="8"/>
  <c r="H406" i="8"/>
  <c r="H405" i="8"/>
  <c r="G409" i="8"/>
  <c r="G408" i="8"/>
  <c r="G407" i="8"/>
  <c r="G406" i="8"/>
  <c r="G405" i="8"/>
  <c r="F410" i="8"/>
  <c r="F409" i="8"/>
  <c r="F408" i="8"/>
  <c r="F406" i="8"/>
  <c r="F405" i="8"/>
  <c r="E407" i="8" l="1"/>
  <c r="E409" i="8"/>
  <c r="E408" i="8"/>
  <c r="J398" i="8"/>
  <c r="I398" i="8"/>
  <c r="H398" i="8"/>
  <c r="F398" i="8"/>
  <c r="G398" i="8"/>
  <c r="G399" i="8"/>
  <c r="J399" i="8"/>
  <c r="I399" i="8"/>
  <c r="J403" i="8"/>
  <c r="J402" i="8"/>
  <c r="J401" i="8"/>
  <c r="I403" i="8"/>
  <c r="I402" i="8"/>
  <c r="I401" i="8"/>
  <c r="I400" i="8"/>
  <c r="H403" i="8"/>
  <c r="H402" i="8"/>
  <c r="H401" i="8"/>
  <c r="H400" i="8"/>
  <c r="H399" i="8"/>
  <c r="G402" i="8"/>
  <c r="G401" i="8"/>
  <c r="G400" i="8"/>
  <c r="F399" i="8"/>
  <c r="F403" i="8"/>
  <c r="F402" i="8"/>
  <c r="F401" i="8"/>
  <c r="H391" i="8"/>
  <c r="I391" i="8"/>
  <c r="J391" i="8"/>
  <c r="J395" i="8"/>
  <c r="J394" i="8"/>
  <c r="J392" i="8"/>
  <c r="I396" i="8"/>
  <c r="J396" i="8" s="1"/>
  <c r="I395" i="8"/>
  <c r="I394" i="8"/>
  <c r="I386" i="8" s="1"/>
  <c r="I393" i="8"/>
  <c r="I392" i="8"/>
  <c r="H396" i="8"/>
  <c r="H395" i="8"/>
  <c r="H394" i="8"/>
  <c r="H393" i="8"/>
  <c r="H392" i="8"/>
  <c r="F391" i="8"/>
  <c r="F396" i="8"/>
  <c r="F395" i="8"/>
  <c r="F394" i="8"/>
  <c r="F384" i="8"/>
  <c r="G395" i="8"/>
  <c r="G387" i="8" s="1"/>
  <c r="G394" i="8"/>
  <c r="G391" i="8"/>
  <c r="H351" i="8"/>
  <c r="I348" i="8"/>
  <c r="J350" i="8"/>
  <c r="I350" i="8"/>
  <c r="J351" i="8"/>
  <c r="J349" i="8"/>
  <c r="J348" i="8"/>
  <c r="J347" i="8"/>
  <c r="J346" i="8"/>
  <c r="I351" i="8"/>
  <c r="I349" i="8"/>
  <c r="I347" i="8"/>
  <c r="I346" i="8"/>
  <c r="H350" i="8"/>
  <c r="H349" i="8"/>
  <c r="H348" i="8"/>
  <c r="H347" i="8"/>
  <c r="H346" i="8"/>
  <c r="G351" i="8"/>
  <c r="G350" i="8"/>
  <c r="G349" i="8"/>
  <c r="G348" i="8"/>
  <c r="G347" i="8"/>
  <c r="G346" i="8"/>
  <c r="F351" i="8"/>
  <c r="F350" i="8"/>
  <c r="F349" i="8"/>
  <c r="F348" i="8"/>
  <c r="F347" i="8"/>
  <c r="F346" i="8"/>
  <c r="E15" i="8"/>
  <c r="H36" i="8"/>
  <c r="E36" i="8" s="1"/>
  <c r="G51" i="8"/>
  <c r="H51" i="8"/>
  <c r="I51" i="8"/>
  <c r="J51" i="8"/>
  <c r="F52" i="8"/>
  <c r="G52" i="8"/>
  <c r="H52" i="8"/>
  <c r="I52" i="8"/>
  <c r="J52" i="8"/>
  <c r="E54" i="8"/>
  <c r="F55" i="8"/>
  <c r="G55" i="8"/>
  <c r="H55" i="8"/>
  <c r="I55" i="8"/>
  <c r="J55" i="8"/>
  <c r="F56" i="8"/>
  <c r="F57" i="8"/>
  <c r="G57" i="8"/>
  <c r="H57" i="8"/>
  <c r="I57" i="8"/>
  <c r="J57" i="8"/>
  <c r="E58" i="8"/>
  <c r="E59" i="8"/>
  <c r="E60" i="8"/>
  <c r="E61" i="8"/>
  <c r="E62" i="8"/>
  <c r="E63" i="8"/>
  <c r="F64" i="8"/>
  <c r="G64" i="8"/>
  <c r="H64" i="8"/>
  <c r="I64" i="8"/>
  <c r="F79" i="8"/>
  <c r="G79" i="8"/>
  <c r="H79" i="8"/>
  <c r="I79" i="8"/>
  <c r="E65" i="8" s="1"/>
  <c r="J79" i="8"/>
  <c r="F80" i="8"/>
  <c r="G80" i="8"/>
  <c r="H80" i="8"/>
  <c r="I80" i="8"/>
  <c r="J80" i="8"/>
  <c r="F81" i="8"/>
  <c r="F78" i="8" s="1"/>
  <c r="F82" i="8"/>
  <c r="G82" i="8"/>
  <c r="H82" i="8"/>
  <c r="I82" i="8"/>
  <c r="J82" i="8"/>
  <c r="F83" i="8"/>
  <c r="G83" i="8"/>
  <c r="H83" i="8"/>
  <c r="I83" i="8"/>
  <c r="E69" i="8" s="1"/>
  <c r="J83" i="8"/>
  <c r="F84" i="8"/>
  <c r="H84" i="8"/>
  <c r="I84" i="8"/>
  <c r="J84" i="8"/>
  <c r="F92" i="8"/>
  <c r="G92" i="8"/>
  <c r="H92" i="8"/>
  <c r="I92" i="8"/>
  <c r="J92" i="8"/>
  <c r="E93" i="8"/>
  <c r="E94" i="8"/>
  <c r="E95" i="8"/>
  <c r="E96" i="8"/>
  <c r="E97" i="8"/>
  <c r="E98" i="8"/>
  <c r="F99" i="8"/>
  <c r="H99" i="8"/>
  <c r="I99" i="8"/>
  <c r="E100" i="8"/>
  <c r="E101" i="8"/>
  <c r="E103" i="8"/>
  <c r="E104" i="8"/>
  <c r="E105" i="8"/>
  <c r="F107" i="8"/>
  <c r="G107" i="8"/>
  <c r="H107" i="8"/>
  <c r="I107" i="8"/>
  <c r="J107" i="8"/>
  <c r="F108" i="8"/>
  <c r="G108" i="8"/>
  <c r="H108" i="8"/>
  <c r="I108" i="8"/>
  <c r="J108" i="8"/>
  <c r="F109" i="8"/>
  <c r="G109" i="8"/>
  <c r="H109" i="8"/>
  <c r="I109" i="8"/>
  <c r="J109" i="8"/>
  <c r="F110" i="8"/>
  <c r="G110" i="8"/>
  <c r="H110" i="8"/>
  <c r="I110" i="8"/>
  <c r="J110" i="8"/>
  <c r="F111" i="8"/>
  <c r="G111" i="8"/>
  <c r="H111" i="8"/>
  <c r="I111" i="8"/>
  <c r="J111" i="8"/>
  <c r="F112" i="8"/>
  <c r="H112" i="8"/>
  <c r="H287" i="8" s="1"/>
  <c r="I112" i="8"/>
  <c r="F120" i="8"/>
  <c r="G120" i="8"/>
  <c r="H120" i="8"/>
  <c r="I120" i="8"/>
  <c r="J120" i="8"/>
  <c r="E121" i="8"/>
  <c r="E122" i="8"/>
  <c r="E123" i="8"/>
  <c r="E124" i="8"/>
  <c r="E125" i="8"/>
  <c r="E126" i="8"/>
  <c r="F127" i="8"/>
  <c r="H127" i="8"/>
  <c r="I127" i="8"/>
  <c r="J127" i="8"/>
  <c r="E128" i="8"/>
  <c r="E129" i="8"/>
  <c r="E130" i="8"/>
  <c r="E131" i="8"/>
  <c r="E132" i="8"/>
  <c r="G133" i="8"/>
  <c r="F135" i="8"/>
  <c r="G135" i="8"/>
  <c r="H135" i="8"/>
  <c r="I135" i="8"/>
  <c r="J135" i="8"/>
  <c r="F136" i="8"/>
  <c r="G136" i="8"/>
  <c r="H136" i="8"/>
  <c r="I136" i="8"/>
  <c r="J136" i="8"/>
  <c r="H137" i="8"/>
  <c r="I137" i="8"/>
  <c r="E138" i="8"/>
  <c r="F139" i="8"/>
  <c r="G139" i="8"/>
  <c r="H139" i="8"/>
  <c r="I139" i="8"/>
  <c r="J139" i="8"/>
  <c r="F140" i="8"/>
  <c r="H140" i="8"/>
  <c r="I140" i="8"/>
  <c r="J140" i="8"/>
  <c r="F141" i="8"/>
  <c r="H141" i="8"/>
  <c r="I141" i="8"/>
  <c r="J141" i="8"/>
  <c r="E142" i="8"/>
  <c r="E143" i="8"/>
  <c r="G137" i="8"/>
  <c r="E145" i="8"/>
  <c r="E146" i="8"/>
  <c r="E147" i="8"/>
  <c r="F148" i="8"/>
  <c r="G148" i="8"/>
  <c r="H148" i="8"/>
  <c r="I148" i="8"/>
  <c r="J148" i="8"/>
  <c r="E149" i="8"/>
  <c r="E150" i="8"/>
  <c r="E151" i="8"/>
  <c r="E152" i="8"/>
  <c r="E153" i="8"/>
  <c r="E154" i="8"/>
  <c r="F155" i="8"/>
  <c r="H155" i="8"/>
  <c r="I155" i="8"/>
  <c r="J155" i="8"/>
  <c r="E156" i="8"/>
  <c r="E157" i="8"/>
  <c r="E158" i="8"/>
  <c r="E159" i="8"/>
  <c r="E160" i="8"/>
  <c r="E161" i="8"/>
  <c r="F163" i="8"/>
  <c r="G163" i="8"/>
  <c r="H163" i="8"/>
  <c r="I163" i="8"/>
  <c r="J163" i="8"/>
  <c r="G164" i="8"/>
  <c r="H164" i="8"/>
  <c r="I164" i="8"/>
  <c r="J164" i="8"/>
  <c r="F165" i="8"/>
  <c r="I165" i="8"/>
  <c r="E166" i="8"/>
  <c r="F167" i="8"/>
  <c r="G167" i="8"/>
  <c r="H167" i="8"/>
  <c r="I167" i="8"/>
  <c r="J167" i="8"/>
  <c r="F168" i="8"/>
  <c r="H168" i="8"/>
  <c r="J168" i="8"/>
  <c r="F169" i="8"/>
  <c r="G169" i="8"/>
  <c r="H169" i="8"/>
  <c r="I169" i="8"/>
  <c r="J169" i="8"/>
  <c r="E170" i="8"/>
  <c r="E172" i="8"/>
  <c r="E173" i="8"/>
  <c r="E174" i="8"/>
  <c r="E175" i="8"/>
  <c r="F176" i="8"/>
  <c r="H176" i="8"/>
  <c r="I176" i="8"/>
  <c r="E177" i="8"/>
  <c r="E178" i="8"/>
  <c r="E180" i="8"/>
  <c r="E181" i="8"/>
  <c r="G182" i="8"/>
  <c r="G168" i="8" s="1"/>
  <c r="F184" i="8"/>
  <c r="G184" i="8"/>
  <c r="H184" i="8"/>
  <c r="I184" i="8"/>
  <c r="J184" i="8"/>
  <c r="F185" i="8"/>
  <c r="G185" i="8"/>
  <c r="H185" i="8"/>
  <c r="I185" i="8"/>
  <c r="J185" i="8"/>
  <c r="H186" i="8"/>
  <c r="I186" i="8"/>
  <c r="J186" i="8"/>
  <c r="F187" i="8"/>
  <c r="F415" i="8" s="1"/>
  <c r="G187" i="8"/>
  <c r="G415" i="8" s="1"/>
  <c r="H187" i="8"/>
  <c r="I187" i="8"/>
  <c r="J187" i="8"/>
  <c r="J415" i="8" s="1"/>
  <c r="F188" i="8"/>
  <c r="G188" i="8"/>
  <c r="H188" i="8"/>
  <c r="I188" i="8"/>
  <c r="J188" i="8"/>
  <c r="F189" i="8"/>
  <c r="H189" i="8"/>
  <c r="I189" i="8"/>
  <c r="J189" i="8"/>
  <c r="G190" i="8"/>
  <c r="H190" i="8"/>
  <c r="I190" i="8"/>
  <c r="J190" i="8"/>
  <c r="E191" i="8"/>
  <c r="E192" i="8"/>
  <c r="E193" i="8"/>
  <c r="E194" i="8"/>
  <c r="E195" i="8"/>
  <c r="E196" i="8"/>
  <c r="F197" i="8"/>
  <c r="G197" i="8"/>
  <c r="H197" i="8"/>
  <c r="I197" i="8"/>
  <c r="J197" i="8"/>
  <c r="E198" i="8"/>
  <c r="E199" i="8"/>
  <c r="E200" i="8"/>
  <c r="E201" i="8"/>
  <c r="E202" i="8"/>
  <c r="E203" i="8"/>
  <c r="F204" i="8"/>
  <c r="H204" i="8"/>
  <c r="I204" i="8"/>
  <c r="J204" i="8"/>
  <c r="E205" i="8"/>
  <c r="E206" i="8"/>
  <c r="E207" i="8"/>
  <c r="E208" i="8"/>
  <c r="E209" i="8"/>
  <c r="F212" i="8"/>
  <c r="G212" i="8"/>
  <c r="H212" i="8"/>
  <c r="I212" i="8"/>
  <c r="J212" i="8"/>
  <c r="G213" i="8"/>
  <c r="H213" i="8"/>
  <c r="I213" i="8"/>
  <c r="J213" i="8"/>
  <c r="F214" i="8"/>
  <c r="G214" i="8"/>
  <c r="H214" i="8"/>
  <c r="I214" i="8"/>
  <c r="J214" i="8"/>
  <c r="E215" i="8"/>
  <c r="F216" i="8"/>
  <c r="G216" i="8"/>
  <c r="H216" i="8"/>
  <c r="I216" i="8"/>
  <c r="J216" i="8"/>
  <c r="F217" i="8"/>
  <c r="G217" i="8"/>
  <c r="H217" i="8"/>
  <c r="I217" i="8"/>
  <c r="J217" i="8"/>
  <c r="G218" i="8"/>
  <c r="H218" i="8"/>
  <c r="I218" i="8"/>
  <c r="J218" i="8"/>
  <c r="E219" i="8"/>
  <c r="E220" i="8"/>
  <c r="E221" i="8"/>
  <c r="E222" i="8"/>
  <c r="E223" i="8"/>
  <c r="E224" i="8"/>
  <c r="F225" i="8"/>
  <c r="G225" i="8"/>
  <c r="H225" i="8"/>
  <c r="I225" i="8"/>
  <c r="J225" i="8"/>
  <c r="E226" i="8"/>
  <c r="E227" i="8"/>
  <c r="E228" i="8"/>
  <c r="E229" i="8"/>
  <c r="E230" i="8"/>
  <c r="E231" i="8"/>
  <c r="F232" i="8"/>
  <c r="G232" i="8"/>
  <c r="H232" i="8"/>
  <c r="I232" i="8"/>
  <c r="J232" i="8"/>
  <c r="E233" i="8"/>
  <c r="E234" i="8"/>
  <c r="E235" i="8"/>
  <c r="E236" i="8"/>
  <c r="E237" i="8"/>
  <c r="E238" i="8"/>
  <c r="F240" i="8"/>
  <c r="G240" i="8"/>
  <c r="H240" i="8"/>
  <c r="I240" i="8"/>
  <c r="J240" i="8"/>
  <c r="G241" i="8"/>
  <c r="H241" i="8"/>
  <c r="I241" i="8"/>
  <c r="J241" i="8"/>
  <c r="I242" i="8"/>
  <c r="J242" i="8"/>
  <c r="E243" i="8"/>
  <c r="F244" i="8"/>
  <c r="G244" i="8"/>
  <c r="H244" i="8"/>
  <c r="I244" i="8"/>
  <c r="J244" i="8"/>
  <c r="H245" i="8"/>
  <c r="I245" i="8"/>
  <c r="J245" i="8"/>
  <c r="F253" i="8"/>
  <c r="H253" i="8"/>
  <c r="I253" i="8"/>
  <c r="J253" i="8"/>
  <c r="E254" i="8"/>
  <c r="E255" i="8"/>
  <c r="G242" i="8"/>
  <c r="E257" i="8"/>
  <c r="E258" i="8"/>
  <c r="E259" i="8"/>
  <c r="F261" i="8"/>
  <c r="G261" i="8"/>
  <c r="H261" i="8"/>
  <c r="I261" i="8"/>
  <c r="J261" i="8"/>
  <c r="G262" i="8"/>
  <c r="H262" i="8"/>
  <c r="I262" i="8"/>
  <c r="J262" i="8"/>
  <c r="G263" i="8"/>
  <c r="H263" i="8"/>
  <c r="I263" i="8"/>
  <c r="J263" i="8"/>
  <c r="E264" i="8"/>
  <c r="F265" i="8"/>
  <c r="G265" i="8"/>
  <c r="H265" i="8"/>
  <c r="I265" i="8"/>
  <c r="J265" i="8"/>
  <c r="F266" i="8"/>
  <c r="H266" i="8"/>
  <c r="I266" i="8"/>
  <c r="J266" i="8"/>
  <c r="F289" i="8"/>
  <c r="G289" i="8"/>
  <c r="H289" i="8"/>
  <c r="I289" i="8"/>
  <c r="J289" i="8"/>
  <c r="E290" i="8"/>
  <c r="E291" i="8"/>
  <c r="E292" i="8"/>
  <c r="E293" i="8"/>
  <c r="E294" i="8"/>
  <c r="E295" i="8"/>
  <c r="F296" i="8"/>
  <c r="G296" i="8"/>
  <c r="H296" i="8"/>
  <c r="I296" i="8"/>
  <c r="J296" i="8"/>
  <c r="E297" i="8"/>
  <c r="E298" i="8"/>
  <c r="E299" i="8"/>
  <c r="E300" i="8"/>
  <c r="E301" i="8"/>
  <c r="E302" i="8"/>
  <c r="F317" i="8"/>
  <c r="G317" i="8"/>
  <c r="H317" i="8"/>
  <c r="I317" i="8"/>
  <c r="J317" i="8"/>
  <c r="E318" i="8"/>
  <c r="E319" i="8"/>
  <c r="E320" i="8"/>
  <c r="E321" i="8"/>
  <c r="E322" i="8"/>
  <c r="E323" i="8"/>
  <c r="E361" i="8"/>
  <c r="E362" i="8"/>
  <c r="E363" i="8"/>
  <c r="E364" i="8"/>
  <c r="E365" i="8"/>
  <c r="E366" i="8"/>
  <c r="E378" i="8"/>
  <c r="E379" i="8"/>
  <c r="E406" i="8"/>
  <c r="F413" i="8" l="1"/>
  <c r="F397" i="8"/>
  <c r="I417" i="8"/>
  <c r="I415" i="8"/>
  <c r="E64" i="8"/>
  <c r="F50" i="8"/>
  <c r="F417" i="8"/>
  <c r="G416" i="8"/>
  <c r="H415" i="8"/>
  <c r="I412" i="8"/>
  <c r="J50" i="8"/>
  <c r="I384" i="8"/>
  <c r="E377" i="8" s="1"/>
  <c r="J284" i="8"/>
  <c r="J355" i="8" s="1"/>
  <c r="J370" i="8" s="1"/>
  <c r="F284" i="8"/>
  <c r="F355" i="8" s="1"/>
  <c r="J386" i="8"/>
  <c r="G386" i="8"/>
  <c r="G412" i="8"/>
  <c r="J417" i="8"/>
  <c r="F416" i="8"/>
  <c r="H412" i="8"/>
  <c r="H417" i="8"/>
  <c r="I413" i="8"/>
  <c r="F412" i="8"/>
  <c r="H413" i="8"/>
  <c r="J413" i="8"/>
  <c r="J416" i="8"/>
  <c r="G413" i="8"/>
  <c r="I416" i="8"/>
  <c r="H416" i="8"/>
  <c r="E415" i="8"/>
  <c r="F285" i="8"/>
  <c r="E393" i="8"/>
  <c r="F287" i="8"/>
  <c r="F358" i="8" s="1"/>
  <c r="E401" i="8"/>
  <c r="J387" i="8"/>
  <c r="F386" i="8"/>
  <c r="G112" i="8"/>
  <c r="G410" i="8"/>
  <c r="F283" i="8"/>
  <c r="F354" i="8" s="1"/>
  <c r="F286" i="8"/>
  <c r="H384" i="8"/>
  <c r="H390" i="8"/>
  <c r="F387" i="8"/>
  <c r="E399" i="8"/>
  <c r="E360" i="8"/>
  <c r="G285" i="8"/>
  <c r="G356" i="8" s="1"/>
  <c r="G384" i="8"/>
  <c r="J384" i="8"/>
  <c r="H386" i="8"/>
  <c r="H387" i="8"/>
  <c r="J390" i="8"/>
  <c r="E405" i="8"/>
  <c r="G8" i="8"/>
  <c r="E8" i="8" s="1"/>
  <c r="F383" i="8"/>
  <c r="E403" i="8"/>
  <c r="E400" i="8"/>
  <c r="I390" i="8"/>
  <c r="G383" i="8"/>
  <c r="J260" i="8"/>
  <c r="J283" i="8"/>
  <c r="J354" i="8" s="1"/>
  <c r="G282" i="8"/>
  <c r="G353" i="8" s="1"/>
  <c r="E381" i="8"/>
  <c r="E402" i="8"/>
  <c r="I387" i="8"/>
  <c r="E380" i="8" s="1"/>
  <c r="E53" i="8"/>
  <c r="H285" i="8"/>
  <c r="H356" i="8" s="1"/>
  <c r="H260" i="8"/>
  <c r="E187" i="8"/>
  <c r="H345" i="8"/>
  <c r="E296" i="8"/>
  <c r="I260" i="8"/>
  <c r="G286" i="8"/>
  <c r="G357" i="8" s="1"/>
  <c r="G372" i="8" s="1"/>
  <c r="I345" i="8"/>
  <c r="E346" i="8"/>
  <c r="F134" i="8"/>
  <c r="J282" i="8"/>
  <c r="G99" i="8"/>
  <c r="E99" i="8" s="1"/>
  <c r="G84" i="8"/>
  <c r="G78" i="8" s="1"/>
  <c r="I285" i="8"/>
  <c r="I356" i="8" s="1"/>
  <c r="E349" i="8" s="1"/>
  <c r="I50" i="8"/>
  <c r="J239" i="8"/>
  <c r="I283" i="8"/>
  <c r="I354" i="8" s="1"/>
  <c r="E240" i="8"/>
  <c r="E214" i="8"/>
  <c r="E148" i="8"/>
  <c r="E244" i="8"/>
  <c r="J211" i="8"/>
  <c r="E347" i="8"/>
  <c r="I286" i="8"/>
  <c r="I357" i="8" s="1"/>
  <c r="H239" i="8"/>
  <c r="I211" i="8"/>
  <c r="E82" i="8"/>
  <c r="G239" i="8"/>
  <c r="G204" i="8"/>
  <c r="E204" i="8" s="1"/>
  <c r="J404" i="8"/>
  <c r="E289" i="8"/>
  <c r="E265" i="8"/>
  <c r="E261" i="8"/>
  <c r="E216" i="8"/>
  <c r="E185" i="8"/>
  <c r="I282" i="8"/>
  <c r="I353" i="8" s="1"/>
  <c r="E120" i="8"/>
  <c r="E81" i="8"/>
  <c r="I404" i="8"/>
  <c r="J287" i="8"/>
  <c r="J358" i="8" s="1"/>
  <c r="J373" i="8" s="1"/>
  <c r="G260" i="8"/>
  <c r="F239" i="8"/>
  <c r="E212" i="8"/>
  <c r="J183" i="8"/>
  <c r="E188" i="8"/>
  <c r="E111" i="8"/>
  <c r="H284" i="8"/>
  <c r="H50" i="8"/>
  <c r="E51" i="8"/>
  <c r="J397" i="8"/>
  <c r="E317" i="8"/>
  <c r="I287" i="8"/>
  <c r="I358" i="8" s="1"/>
  <c r="F260" i="8"/>
  <c r="E245" i="8"/>
  <c r="E241" i="8"/>
  <c r="E232" i="8"/>
  <c r="H211" i="8"/>
  <c r="I183" i="8"/>
  <c r="E169" i="8"/>
  <c r="E167" i="8"/>
  <c r="E163" i="8"/>
  <c r="J285" i="8"/>
  <c r="J356" i="8" s="1"/>
  <c r="J371" i="8" s="1"/>
  <c r="E79" i="8"/>
  <c r="G50" i="8"/>
  <c r="I397" i="8"/>
  <c r="H286" i="8"/>
  <c r="H357" i="8" s="1"/>
  <c r="H372" i="8" s="1"/>
  <c r="E266" i="8"/>
  <c r="E262" i="8"/>
  <c r="G253" i="8"/>
  <c r="E253" i="8" s="1"/>
  <c r="G211" i="8"/>
  <c r="H183" i="8"/>
  <c r="J162" i="8"/>
  <c r="J134" i="8"/>
  <c r="E135" i="8"/>
  <c r="H106" i="8"/>
  <c r="I106" i="8"/>
  <c r="E109" i="8"/>
  <c r="E92" i="8"/>
  <c r="H404" i="8"/>
  <c r="H397" i="8"/>
  <c r="F211" i="8"/>
  <c r="E190" i="8" s="1"/>
  <c r="E213" i="8"/>
  <c r="F183" i="8"/>
  <c r="I162" i="8"/>
  <c r="I134" i="8"/>
  <c r="E139" i="8"/>
  <c r="F106" i="8"/>
  <c r="J78" i="8"/>
  <c r="E80" i="8"/>
  <c r="F356" i="8"/>
  <c r="H282" i="8"/>
  <c r="G397" i="8"/>
  <c r="E225" i="8"/>
  <c r="E184" i="8"/>
  <c r="H162" i="8"/>
  <c r="E164" i="8"/>
  <c r="H134" i="8"/>
  <c r="E136" i="8"/>
  <c r="E107" i="8"/>
  <c r="I78" i="8"/>
  <c r="E83" i="8"/>
  <c r="J286" i="8"/>
  <c r="J357" i="8" s="1"/>
  <c r="J372" i="8" s="1"/>
  <c r="F404" i="8"/>
  <c r="E263" i="8"/>
  <c r="I239" i="8"/>
  <c r="E197" i="8"/>
  <c r="F162" i="8"/>
  <c r="E140" i="8"/>
  <c r="E110" i="8"/>
  <c r="H78" i="8"/>
  <c r="E57" i="8"/>
  <c r="E137" i="8"/>
  <c r="G134" i="8"/>
  <c r="E242" i="8"/>
  <c r="E168" i="8"/>
  <c r="F390" i="8"/>
  <c r="J383" i="8"/>
  <c r="F345" i="8"/>
  <c r="H358" i="8"/>
  <c r="H283" i="8"/>
  <c r="H354" i="8" s="1"/>
  <c r="F282" i="8"/>
  <c r="E217" i="8"/>
  <c r="E108" i="8"/>
  <c r="E55" i="8"/>
  <c r="G345" i="8"/>
  <c r="J106" i="8"/>
  <c r="E398" i="8"/>
  <c r="E394" i="8"/>
  <c r="I383" i="8"/>
  <c r="E376" i="8" s="1"/>
  <c r="I284" i="8"/>
  <c r="I355" i="8" s="1"/>
  <c r="G283" i="8"/>
  <c r="G354" i="8" s="1"/>
  <c r="E256" i="8"/>
  <c r="F218" i="8"/>
  <c r="E218" i="8" s="1"/>
  <c r="E210" i="8"/>
  <c r="G189" i="8"/>
  <c r="E182" i="8"/>
  <c r="G155" i="8"/>
  <c r="E155" i="8" s="1"/>
  <c r="H383" i="8"/>
  <c r="E165" i="8"/>
  <c r="G141" i="8"/>
  <c r="E141" i="8" s="1"/>
  <c r="E395" i="8"/>
  <c r="E391" i="8"/>
  <c r="G186" i="8"/>
  <c r="G176" i="8"/>
  <c r="E176" i="8" s="1"/>
  <c r="E133" i="8"/>
  <c r="J345" i="8"/>
  <c r="G127" i="8"/>
  <c r="E127" i="8" s="1"/>
  <c r="E396" i="8"/>
  <c r="E392" i="8"/>
  <c r="I411" i="8" l="1"/>
  <c r="E186" i="8"/>
  <c r="G284" i="8"/>
  <c r="G355" i="8" s="1"/>
  <c r="G106" i="8"/>
  <c r="G287" i="8"/>
  <c r="I373" i="8"/>
  <c r="I388" i="8"/>
  <c r="J388" i="8" s="1"/>
  <c r="H373" i="8"/>
  <c r="H388" i="8"/>
  <c r="J411" i="8"/>
  <c r="E412" i="8"/>
  <c r="E413" i="8"/>
  <c r="E416" i="8"/>
  <c r="F411" i="8"/>
  <c r="H411" i="8"/>
  <c r="F281" i="8"/>
  <c r="E189" i="8"/>
  <c r="J353" i="8"/>
  <c r="J352" i="8" s="1"/>
  <c r="J367" i="8" s="1"/>
  <c r="J281" i="8"/>
  <c r="F370" i="8"/>
  <c r="F385" i="8" s="1"/>
  <c r="E386" i="8"/>
  <c r="F369" i="8"/>
  <c r="E354" i="8"/>
  <c r="E369" i="8" s="1"/>
  <c r="I352" i="8"/>
  <c r="I367" i="8" s="1"/>
  <c r="J385" i="8"/>
  <c r="E50" i="8"/>
  <c r="H355" i="8"/>
  <c r="E348" i="8"/>
  <c r="I370" i="8"/>
  <c r="I385" i="8" s="1"/>
  <c r="E112" i="8"/>
  <c r="E350" i="8"/>
  <c r="I372" i="8"/>
  <c r="F373" i="8"/>
  <c r="F388" i="8" s="1"/>
  <c r="E384" i="8"/>
  <c r="E387" i="8"/>
  <c r="G404" i="8"/>
  <c r="E404" i="8" s="1"/>
  <c r="G390" i="8"/>
  <c r="E390" i="8" s="1"/>
  <c r="E397" i="8"/>
  <c r="E260" i="8"/>
  <c r="E410" i="8"/>
  <c r="E383" i="8"/>
  <c r="E345" i="8"/>
  <c r="E239" i="8"/>
  <c r="E78" i="8"/>
  <c r="E211" i="8"/>
  <c r="G358" i="8"/>
  <c r="G373" i="8" s="1"/>
  <c r="G388" i="8" s="1"/>
  <c r="E84" i="8"/>
  <c r="E106" i="8"/>
  <c r="H281" i="8"/>
  <c r="H353" i="8"/>
  <c r="E285" i="8"/>
  <c r="E356" i="8"/>
  <c r="E134" i="8"/>
  <c r="G162" i="8"/>
  <c r="E162" i="8" s="1"/>
  <c r="E286" i="8"/>
  <c r="F357" i="8"/>
  <c r="G183" i="8"/>
  <c r="E183" i="8" s="1"/>
  <c r="E283" i="8"/>
  <c r="I281" i="8"/>
  <c r="E282" i="8"/>
  <c r="F353" i="8"/>
  <c r="J382" i="8" l="1"/>
  <c r="I382" i="8"/>
  <c r="E375" i="8" s="1"/>
  <c r="E355" i="8"/>
  <c r="G411" i="8"/>
  <c r="E411" i="8" s="1"/>
  <c r="E417" i="8"/>
  <c r="F352" i="8"/>
  <c r="H352" i="8"/>
  <c r="H367" i="8" s="1"/>
  <c r="G352" i="8"/>
  <c r="H370" i="8"/>
  <c r="H385" i="8" s="1"/>
  <c r="H382" i="8" s="1"/>
  <c r="E358" i="8"/>
  <c r="E373" i="8" s="1"/>
  <c r="E388" i="8"/>
  <c r="E357" i="8"/>
  <c r="E372" i="8" s="1"/>
  <c r="F372" i="8"/>
  <c r="E287" i="8"/>
  <c r="G281" i="8"/>
  <c r="E281" i="8" s="1"/>
  <c r="G370" i="8"/>
  <c r="G385" i="8" s="1"/>
  <c r="G382" i="8" s="1"/>
  <c r="E284" i="8"/>
  <c r="E353" i="8"/>
  <c r="E385" i="8" l="1"/>
  <c r="E352" i="8"/>
  <c r="F367" i="8"/>
  <c r="F382" i="8" s="1"/>
  <c r="E382" i="8" s="1"/>
  <c r="E370" i="8"/>
  <c r="G367" i="8" l="1"/>
  <c r="E367" i="8" s="1"/>
</calcChain>
</file>

<file path=xl/sharedStrings.xml><?xml version="1.0" encoding="utf-8"?>
<sst xmlns="http://schemas.openxmlformats.org/spreadsheetml/2006/main" count="575" uniqueCount="135">
  <si>
    <t>Источники финансирования</t>
  </si>
  <si>
    <t>всего</t>
  </si>
  <si>
    <t>1.1.</t>
  </si>
  <si>
    <t>1.2.</t>
  </si>
  <si>
    <t>Всего по муниципальной программе</t>
  </si>
  <si>
    <t>местный бюджет</t>
  </si>
  <si>
    <t>в том числе:</t>
  </si>
  <si>
    <t>прочие расходы</t>
  </si>
  <si>
    <t>иные источники</t>
  </si>
  <si>
    <t>Таблица 2</t>
  </si>
  <si>
    <t>Примечания:</t>
  </si>
  <si>
    <t>* Заполняется при наличии.</t>
  </si>
  <si>
    <t>** Характеристика, методика расчета, ссылка на форму федерального статистического наблюдения.</t>
  </si>
  <si>
    <t>Ответственный исполнитель/  соисполнитель</t>
  </si>
  <si>
    <t xml:space="preserve">Финансовые затраты на реализацию (тыс. руб.) </t>
  </si>
  <si>
    <t>2023 г.</t>
  </si>
  <si>
    <t>2024 г.</t>
  </si>
  <si>
    <t>федеральный 
бюджет</t>
  </si>
  <si>
    <t>бюджет             автономного округа</t>
  </si>
  <si>
    <t xml:space="preserve">инвестиции в объекты муниципальной 
собственности
</t>
  </si>
  <si>
    <t>1.3.</t>
  </si>
  <si>
    <t>Цель - Укрепление единства народов Российской Федерации, проживающих на территории Нефтеюганского района,  профилактика экстремизма в Нефтеюганском районе</t>
  </si>
  <si>
    <t>1.4.</t>
  </si>
  <si>
    <t>1.5.</t>
  </si>
  <si>
    <t>2.1.</t>
  </si>
  <si>
    <t>1.6.</t>
  </si>
  <si>
    <t>1.7.</t>
  </si>
  <si>
    <t>1.8.</t>
  </si>
  <si>
    <t>1.9.</t>
  </si>
  <si>
    <t>2.2.</t>
  </si>
  <si>
    <t>2.3.</t>
  </si>
  <si>
    <t>Подпрограмма I «Укрепление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Нефтеюганского района,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</si>
  <si>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Подпрограмма II Участие в профилактике экстремизма, а также в минимизации и (или) ликвидации последствий проявлений экстремизма.</t>
  </si>
  <si>
    <t>1.10.</t>
  </si>
  <si>
    <t>Итого по подпрограмме I</t>
  </si>
  <si>
    <t>Подпрограмма I 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Нефтеюганского района,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</si>
  <si>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Подпрограмма II "Участие в профилактике экстремизма, а также в минимизации и (или) ликвидации последствий проявлений экстремизма"</t>
  </si>
  <si>
    <t>Итого по подпрограмме II</t>
  </si>
  <si>
    <t>в том числе</t>
  </si>
  <si>
    <t>1.11.</t>
  </si>
  <si>
    <t>1.12.</t>
  </si>
  <si>
    <t xml:space="preserve">Распределение финансовых ресурсов муниципальной программы 
</t>
  </si>
  <si>
    <t>*** Указывается при наличии подпрограмм.".</t>
  </si>
  <si>
    <t>средства по Соглашениям по передаче полномочий * *</t>
  </si>
  <si>
    <t>средства поселений ***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</si>
  <si>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</si>
  <si>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</si>
  <si>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Проектная часть
</t>
  </si>
  <si>
    <t>Процессная часть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</si>
  <si>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</si>
  <si>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Перечень структурных элементов (основных мероприятий) муниципальной программы</t>
  </si>
  <si>
    <t>№  структурного элемента (основного мероприятия)</t>
  </si>
  <si>
    <t>Таблица 3</t>
  </si>
  <si>
    <t>Наименование структурного элемента (основного мероприятия</t>
  </si>
  <si>
    <t>Направления расходов структурного элемента (основного  мероприятия)</t>
  </si>
  <si>
    <t>2025 г.</t>
  </si>
  <si>
    <t>2026 г.</t>
  </si>
  <si>
    <t>2027-2030 гг.</t>
  </si>
  <si>
    <t>средстсва по Соглашениям по передаче полномочий * *</t>
  </si>
  <si>
    <t>средства поседений ***</t>
  </si>
  <si>
    <t xml:space="preserve"> конкурс</t>
  </si>
  <si>
    <t xml:space="preserve">фестивали, праздники, концерты, спортивные мероприятия, акции, конкурсы, направленные на обеспечение условий для сохранения и развития казачьей культуры.
</t>
  </si>
  <si>
    <t xml:space="preserve">Управление по связям с общественностью администрации Нефтеюганского района </t>
  </si>
  <si>
    <t>Ответственный исполнитель -
(Управление по связям с общественностью администрации Нефтеюганского района)</t>
  </si>
  <si>
    <t>Соисполнитель 2 (Департамент культуры и спорта Нефтеюганского района)</t>
  </si>
  <si>
    <t>интерактивные лекции, акции, беседы, познавательные программы, конкурсы, библиотечные уроки, литературные вечера, викторины, выставки в рамках Дня русского языка и в рамках Международного дня родного языка.</t>
  </si>
  <si>
    <t>фестивали, концерты, познавательные программы,  акции, торжественные мероприятия, приуроченные к памятным датам в истории народов России, государственным праздникам.</t>
  </si>
  <si>
    <t xml:space="preserve">Департамент культуры и спорта Нефтеюганского района </t>
  </si>
  <si>
    <t xml:space="preserve">Управление по связям с общественностью администрации Нефтеюганского района/ Департамент культуры и спорта Нефтеюганского района </t>
  </si>
  <si>
    <t xml:space="preserve">Департамент культуры и спорта Нефтеюганского района 
</t>
  </si>
  <si>
    <t>Департамент культуры и спорта Нефтеюганского района</t>
  </si>
  <si>
    <t xml:space="preserve">Департамент культуры и спорта Нефтеюганского района  </t>
  </si>
  <si>
    <t>Управление по связям с общественностью администрации Нефтеюганского района / Департамент культуры и спорта Нефтеюганского района</t>
  </si>
  <si>
    <t xml:space="preserve">
</t>
  </si>
  <si>
    <t xml:space="preserve">Основное мероприятие "Содействие национальным объединениям и религиозным организациям в культурно-просветительской и социально 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
</t>
  </si>
  <si>
    <t>Основное мероприятие "Содействие национальным объединениям и религиозным организациям в культурно-просветительской и социально 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                       (1, 2, 3)</t>
  </si>
  <si>
    <t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                               (1, 3)</t>
  </si>
  <si>
    <t>Основное мероприятие "Развитие и использование потенциала детей и молодежи в интересах укрепления единства российской нации, упрочнения мира и согласия" 
(1, 2, 3)</t>
  </si>
  <si>
    <t>Основное мероприятие "Содействие этнокультурному многообразию народов России"
(1, 2)</t>
  </si>
  <si>
    <t>Основное мероприятие "Развитие кадрового потенциала в сфере межнациональных (межэтнических) отношений, профилактики экстремизма"                         (1)</t>
  </si>
  <si>
    <r>
      <t>Основное мероприятие "Р</t>
    </r>
    <r>
      <rPr>
        <sz val="11"/>
        <rFont val="Times New Roman"/>
        <family val="1"/>
        <charset val="204"/>
      </rPr>
      <t>еализация мер, направленных на социальную и культурную адаптацию иностранных граждан"
(1, 2, 3)</t>
    </r>
  </si>
  <si>
    <t>Основное мероприятие "Проведение информационных кампаний,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экстремизма"
(1)</t>
  </si>
  <si>
    <t>Основное мероприятие "Конкурс журналистских работ на лучшее освещение в средствах массовой информации вопросов межнационального (межэтнического), межконфессионального и межкультурного взаимодействия 
на территории Нефтеюганского района"
(1)</t>
  </si>
  <si>
    <t>Основное мероприятие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
(1)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</si>
  <si>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                          (1, 2, 3)</t>
  </si>
  <si>
    <t>Основное мероприятие "Сохранение и популяризация самобытной казачьей культуры"              (3)</t>
  </si>
  <si>
    <t>Основное мероприятие "Обеспечение участия российского казачества в воспитании подрастающего поколения в духе патриотизма"                          (3)</t>
  </si>
  <si>
    <t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
(1)</t>
  </si>
  <si>
    <t>Основное мероприятие "Мониторинг экстремистских настроений в молодежной среде"
(1)</t>
  </si>
  <si>
    <t>Основное мероприятие "Профилактика экстремизма, предупреждение межнациональных и межконфессиональных конфликтов"                          (1)</t>
  </si>
  <si>
    <t xml:space="preserve"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   
</t>
  </si>
  <si>
    <t xml:space="preserve">Основное мероприятие "Развитие и использование потенциала детей и молодежи в интересах укрепления единства российской нации, упрочнения мира и согласия" 
</t>
  </si>
  <si>
    <t xml:space="preserve">Основное мероприятие "Содействие этнокультурному многообразию народов России"
</t>
  </si>
  <si>
    <t xml:space="preserve">Основное мероприятие "Развитие кадрового потенциала в сфере межнациональных (межэтнических) отношений, профилактики экстремизма" </t>
  </si>
  <si>
    <t>Основное мероприятие "Реализация мер, направленных на социальную и культурную адаптацию иностранных граждан"</t>
  </si>
  <si>
    <t>Основное мероприятие "Проведение информационных кампаний,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экстремизма"</t>
  </si>
  <si>
    <t xml:space="preserve">Основное мероприятие "Конкурс журналистских работ на лучшее освещение в средствах массовой информации вопросов межнационального (межэтнического), межконфессионального и межкультурного взаимодействия 
на территории Нефтеюганского района"
</t>
  </si>
  <si>
    <t xml:space="preserve">Основное мероприятие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
</t>
  </si>
  <si>
    <t xml:space="preserve"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   </t>
  </si>
  <si>
    <t>Основное мероприятие "Сохранение и популяризация самобытной казачьей культуры"</t>
  </si>
  <si>
    <t xml:space="preserve">Основное мероприятие "Обеспечение участия российского казачества в воспитании подрастающего поколения в духе патриотизма"   </t>
  </si>
  <si>
    <t xml:space="preserve"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
</t>
  </si>
  <si>
    <t xml:space="preserve">Основное мероприятие "Мониторинг экстремистских настроений в молодежной среде"
</t>
  </si>
  <si>
    <t xml:space="preserve">Основное мероприятие "Профилактика экстремизма, предупреждение межнациональных и межконфессиональных конфликтов"    </t>
  </si>
  <si>
    <t>Задача 5. Профилактика экстремистских проявлений, укрепление гражданского единства на территории городского и сельских поселений.</t>
  </si>
  <si>
    <t xml:space="preserve">Задачи
1. Укрепление межнационального и межконфессионального согласия, сохранение этнокультурного многообразия народов Российской Федерации на территории городского и сельских поселений.
2. Содействие социальной и культурной адаптации иностранных граждан.
3. Реализация комплексной информационной кампании, направленной на укрепление общегражданской идентичности 
и межнационального (межэтнического), межконфессионального и межкультурного взаимодействия.
4. Развитие духовно-нравственных основ и самобытной культуры российского казачества и повышение его роли 
в воспитании подрастающего поколения в духе патриотизма.
</t>
  </si>
  <si>
    <t>Отдел по делам молодежи администрации Нефтеюганского района</t>
  </si>
  <si>
    <t xml:space="preserve">Управление по связям с общественностью администрации Нефтеюганского района/Отдел по делам молодежи администрации Нефтеюганского района/Департамент образования Нефтеюганского района </t>
  </si>
  <si>
    <t xml:space="preserve">Управление по связям с общественностью администрации Нефтеюганского района /Отдел по делам молодежи администрации Нефтеюганского района/Департамент культуры и спорта Нефтеюганского района
</t>
  </si>
  <si>
    <t xml:space="preserve">Отдел по делам молодежи администрации Нефтеюганского района
</t>
  </si>
  <si>
    <t xml:space="preserve">Управление по связям с общественностью администрации Нефтеюганского района /Департамент образования  Нефтеюганского района
</t>
  </si>
  <si>
    <t xml:space="preserve">Департамент образования Нефтеюганского района </t>
  </si>
  <si>
    <t xml:space="preserve">Управление по связям с общественностью администрации Нефтеюганского района / Отдел по делам молодежи администрации Нефтеюганского района </t>
  </si>
  <si>
    <t xml:space="preserve">Отдел по делам молодежи администрации Нефтеюганского района  </t>
  </si>
  <si>
    <t xml:space="preserve">Отдел по делам молодежи администрации Нефтеюганского района </t>
  </si>
  <si>
    <t>Управление по связям с общественностью администрации Нефтеюганского района / Отдел по делам молодежи администрации Нефтеюганского района/Департамент образования Нефтеюганского района</t>
  </si>
  <si>
    <t>Департамент образования Нефтеюганского района</t>
  </si>
  <si>
    <t xml:space="preserve">Соисполнитель 1 (Департамент образования  Нефтеюганского района) </t>
  </si>
  <si>
    <t>Соисполнитель 3 (Отдел по делам молодежи администрации Нефтеюганского района)</t>
  </si>
  <si>
    <t xml:space="preserve">Департамент образования  Нефтеюганского района/Департамент культуры и спорта Нефтеюганского района
</t>
  </si>
  <si>
    <t xml:space="preserve"> Департамент культуры и спорта Нефтеюганского района</t>
  </si>
  <si>
    <t>Департамент образования  Нефтеюганского района</t>
  </si>
  <si>
    <t xml:space="preserve">Департамент культуры и спорта Нефтеюганского района
</t>
  </si>
  <si>
    <t xml:space="preserve"> Отдел по делам молодежи администрации Нефтеюганского района/Департамент культуры и спорта Нефтеюганского района</t>
  </si>
  <si>
    <t xml:space="preserve">курсы и обучающие семинары по повышению квалификации муниципальных служащих, работников образовательных организаций, учреждений культуры, спорта, социальной и молодежной политики, ответственных за реализацию государственной национальной политики Российской Федерации, профилактики экстремизма на территории Нефтеюганского района, а также глав и специалистов городского и сельских поселений.
</t>
  </si>
  <si>
    <t>круглые столы, выставки, фестивали, семинары, образовательные площадки, мастер-классы;                                           
участие некоммерческих организаций в окружных (и/или всероссийских) мероприятиях в сфере межнациональных (межэтнических) отношений, профилактики экстремизма.</t>
  </si>
  <si>
    <t>конкурсы, фестивали, спортивные мероприятия, беседы, лекции, круглые столы;
деятельность молодежных кросс-культурных площадок.</t>
  </si>
  <si>
    <t xml:space="preserve">фестивали, акции, конкурсы, концерты, соревнования по национальным видам спорта и другие мероприятия, направленные на содействие этнокультурному многообразию народов России, проживающих на территории сельских поселений, входящих в состав Нефтеюганского района, а также на формирование знаний о культуре многонационального народа Российской Федерации, роли религий в культуре народов России, формирование атмосферы уважения к историческому наследию и культурным ценностям народов России, развитие культуры межнационального общения, основанной на уважении чести и национального достоинства граждан, духовных и нравственных ценностей народов России;
 участие делегации Нефтеюганского района в мероприятиях межмуниципального, окружного и всероссийского уровней.
</t>
  </si>
  <si>
    <t xml:space="preserve">обучение детей иностранных граждан русскому языку, правовому просвещению; информирование о культурных традициях и нормах поведения;
издание и распространение памяток и/или информационно-справочных изданий;
 проведение во взаимодействии с ОМВД России по Нефтеюганскому району мониторинга мест компактного проживания иностранных граждан с целью препятствия возникновению пространственной сегрегации, формированию этнических анклавов, социальной исключенности отдельных групп граждан, в том числе на территории сельских поселений;                                                                            проведение рабочих встреч с работодателями, представителями национальных диаспор и правоохранительными органами по вопросам миграционной политики; 
информирование иностранных граждан о запланированных к проведению в муниципалитете культурных и спортивных мероприятий.
</t>
  </si>
  <si>
    <t xml:space="preserve">производство и трансляция информационных материалов в сфере межнациональных (межэтнических) отношений, профилактики экстремизма;
размещение на официальном сайте ОМСУ НР, муниципальной газете, социальных сетях Нефтеюганского района информации, направленной на укрепление межнациональных и межконфессиональных отношений, в том числе информационных материалов об исторических примерах дружбы и сотрудничества народов России, выдающихся деятелях разных национальностей. 
изготовление печатной продукции (листовок, памяток, буклетов, календарей) с информацией, направленной на формирование в обществе обстановки нетерпимости к экстремистской деятельности, распространению экстремистских идей, пропаганду ценностей межнационального единства;
размещение на официальных сайтах сельских поселений, в группах в социальных сетях информации, направленной на укрепление межнациональных и межконфессиональных отношений в сельских поселениях, входящих в состав Нефтеюганского района.
</t>
  </si>
  <si>
    <t>сбор и анализ данных состояния межнациональных, межконфессиональных отношений; выявление и раннее предупреждение конфликтных и предконфликтных ситуаций;
мониторинг средств массовой информации и информационно-телекоммуникационных сетей, включая сеть «Интернет», в целях выявления фактов распространения идеологии экстремизма, экстремистских материалов и незамедлительного реагирования на них;                                                                           изучение общественного мнения.</t>
  </si>
  <si>
    <r>
      <t xml:space="preserve">анкетирование, изучение и анализ информации, размещаемой на Интернет-сайтах, в социальных сетях, анализ деятельности молодежных субкультур; </t>
    </r>
    <r>
      <rPr>
        <b/>
        <sz val="12"/>
        <color rgb="FFFF0000"/>
        <rFont val="Times New Roman"/>
        <family val="1"/>
        <charset val="204"/>
      </rPr>
      <t xml:space="preserve">             </t>
    </r>
    <r>
      <rPr>
        <sz val="12"/>
        <rFont val="Times New Roman"/>
        <family val="1"/>
        <charset val="204"/>
      </rPr>
      <t>деятельность кибердружины.</t>
    </r>
    <r>
      <rPr>
        <b/>
        <sz val="12"/>
        <color rgb="FFFF0000"/>
        <rFont val="Times New Roman"/>
        <family val="1"/>
        <charset val="204"/>
      </rPr>
      <t xml:space="preserve">
</t>
    </r>
  </si>
  <si>
    <t>беседы, лекции, круглые столы, мероприятия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 всеми законными средствами;                                                                                                                                                                                                                                                                                                                                                                                          мероприятия, направленные на формирование знаний об ответственности за участие в экстремистской деятельности, разжигание межнациональной, межрелигиозной розни;                                                                                                                                                                                                                                                                                                                                                       мероприятия с участием молодых людей в возрасте от 14 до 23 лет, в том числе состоящих на профилактическом учете и (или) находящихся под административным надзором в правоохранительных органах в связи с причастностью к совершению правонарушений в сфере общественной безопасности.</t>
  </si>
  <si>
    <t>Наименование порядка, номер приложения (при наличии), либо реквизиты нормативного правового акта утвержденного Порядка</t>
  </si>
  <si>
    <t>спортивно-массовые мероприятия, акции, конкурсы, слеты и другие                                                                  мероприятия, направленных на воспитание молодежи на основе исторических и традиционных ценностей российского казачества;
 торжественное мероприятие «Посвящение в казачата».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</si>
</sst>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_р_._-;\-* #,##0.0_р_._-;_-* &quot;-&quot;??_р_._-;_-@_-"/>
    <numFmt numFmtId="168" formatCode="_-* #,##0.00000\ _₽_-;\-* #,##0.00000\ _₽_-;_-* &quot;-&quot;?????\ _₽_-;_-@_-"/>
    <numFmt numFmtId="169" formatCode="_-* #,##0.00000_р_._-;\-* #,##0.00000_р_._-;_-* &quot;-&quot;??_р_._-;_-@_-"/>
    <numFmt numFmtId="170" formatCode="_-* #,##0.00000\ _₽_-;\-* #,##0.00000\ _₽_-;_-* &quot;-&quot;??\ _₽_-;_-@_-"/>
    <numFmt numFmtId="171" formatCode="_-* #,##0.00000_р_._-;\-* #,##0.00000_р_._-;_-* &quot;-&quot;?_р_._-;_-@_-"/>
    <numFmt numFmtId="172" formatCode="_-* #,##0.000000_р_._-;\-* #,##0.000000_р_._-;_-* &quot;-&quot;?_р_._-;_-@_-"/>
    <numFmt numFmtId="173" formatCode="_-* #,##0.00_р_._-;\-* #,##0.00_р_._-;_-* &quot;-&quot;?_р_.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.8"/>
      <color theme="1"/>
      <name val="Times New Roman"/>
      <family val="1"/>
      <charset val="204"/>
    </font>
    <font>
      <sz val="10.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.7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15" fillId="0" borderId="0" applyFont="0" applyFill="0" applyBorder="0" applyAlignment="0" applyProtection="0"/>
  </cellStyleXfs>
  <cellXfs count="156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1" applyFont="1"/>
    <xf numFmtId="165" fontId="4" fillId="0" borderId="2" xfId="1" applyNumberFormat="1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0" fontId="4" fillId="0" borderId="0" xfId="1" applyFont="1" applyBorder="1"/>
    <xf numFmtId="0" fontId="4" fillId="0" borderId="2" xfId="1" applyFont="1" applyBorder="1"/>
    <xf numFmtId="166" fontId="8" fillId="0" borderId="8" xfId="1" applyNumberFormat="1" applyFont="1" applyFill="1" applyBorder="1" applyAlignment="1">
      <alignment horizontal="center"/>
    </xf>
    <xf numFmtId="166" fontId="8" fillId="0" borderId="2" xfId="1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0" fontId="4" fillId="0" borderId="2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 wrapText="1"/>
    </xf>
    <xf numFmtId="0" fontId="4" fillId="0" borderId="0" xfId="1" applyFont="1" applyFill="1"/>
    <xf numFmtId="0" fontId="4" fillId="0" borderId="2" xfId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8" fillId="0" borderId="2" xfId="1" applyNumberFormat="1" applyFont="1" applyFill="1" applyBorder="1" applyAlignment="1">
      <alignment vertical="center"/>
    </xf>
    <xf numFmtId="168" fontId="8" fillId="0" borderId="2" xfId="1" applyNumberFormat="1" applyFont="1" applyFill="1" applyBorder="1" applyAlignment="1">
      <alignment horizontal="center"/>
    </xf>
    <xf numFmtId="168" fontId="4" fillId="0" borderId="2" xfId="1" applyNumberFormat="1" applyFont="1" applyFill="1" applyBorder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166" fontId="8" fillId="0" borderId="2" xfId="1" applyNumberFormat="1" applyFont="1" applyFill="1" applyBorder="1" applyAlignment="1">
      <alignment vertical="center"/>
    </xf>
    <xf numFmtId="164" fontId="8" fillId="0" borderId="2" xfId="3" applyFont="1" applyFill="1" applyBorder="1" applyAlignment="1">
      <alignment horizontal="center"/>
    </xf>
    <xf numFmtId="164" fontId="8" fillId="0" borderId="2" xfId="3" applyFont="1" applyFill="1" applyBorder="1" applyAlignment="1">
      <alignment horizontal="center" vertical="center"/>
    </xf>
    <xf numFmtId="169" fontId="4" fillId="0" borderId="2" xfId="1" applyNumberFormat="1" applyFont="1" applyFill="1" applyBorder="1" applyAlignment="1">
      <alignment horizontal="center"/>
    </xf>
    <xf numFmtId="170" fontId="4" fillId="0" borderId="2" xfId="1" applyNumberFormat="1" applyFont="1" applyFill="1" applyBorder="1" applyAlignment="1">
      <alignment horizontal="center"/>
    </xf>
    <xf numFmtId="171" fontId="8" fillId="0" borderId="2" xfId="1" applyNumberFormat="1" applyFont="1" applyFill="1" applyBorder="1" applyAlignment="1">
      <alignment horizontal="center"/>
    </xf>
    <xf numFmtId="172" fontId="3" fillId="0" borderId="2" xfId="1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173" fontId="8" fillId="0" borderId="2" xfId="1" applyNumberFormat="1" applyFont="1" applyFill="1" applyBorder="1" applyAlignment="1">
      <alignment horizontal="center"/>
    </xf>
    <xf numFmtId="168" fontId="14" fillId="0" borderId="8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/>
    </xf>
    <xf numFmtId="168" fontId="8" fillId="0" borderId="2" xfId="3" applyNumberFormat="1" applyFont="1" applyFill="1" applyBorder="1" applyAlignment="1">
      <alignment horizontal="center"/>
    </xf>
    <xf numFmtId="168" fontId="4" fillId="0" borderId="2" xfId="3" applyNumberFormat="1" applyFont="1" applyFill="1" applyBorder="1" applyAlignment="1">
      <alignment horizontal="center"/>
    </xf>
    <xf numFmtId="168" fontId="8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top" wrapText="1"/>
    </xf>
    <xf numFmtId="168" fontId="8" fillId="0" borderId="2" xfId="1" applyNumberFormat="1" applyFont="1" applyFill="1" applyBorder="1" applyAlignment="1">
      <alignment horizontal="center" vertical="center"/>
    </xf>
    <xf numFmtId="166" fontId="8" fillId="0" borderId="2" xfId="1" applyNumberFormat="1" applyFont="1" applyFill="1" applyBorder="1" applyAlignment="1">
      <alignment horizontal="center" vertical="center"/>
    </xf>
    <xf numFmtId="168" fontId="9" fillId="0" borderId="2" xfId="1" applyNumberFormat="1" applyFont="1" applyFill="1" applyBorder="1" applyAlignment="1">
      <alignment horizontal="center"/>
    </xf>
    <xf numFmtId="168" fontId="13" fillId="0" borderId="2" xfId="1" applyNumberFormat="1" applyFont="1" applyFill="1" applyBorder="1" applyAlignment="1">
      <alignment horizontal="center"/>
    </xf>
    <xf numFmtId="164" fontId="9" fillId="0" borderId="2" xfId="3" applyFont="1" applyFill="1" applyBorder="1" applyAlignment="1">
      <alignment horizontal="center" vertical="center"/>
    </xf>
    <xf numFmtId="168" fontId="9" fillId="0" borderId="2" xfId="3" applyNumberFormat="1" applyFont="1" applyFill="1" applyBorder="1" applyAlignment="1">
      <alignment horizontal="center" vertical="center"/>
    </xf>
    <xf numFmtId="168" fontId="4" fillId="0" borderId="0" xfId="1" applyNumberFormat="1" applyFont="1"/>
    <xf numFmtId="2" fontId="4" fillId="0" borderId="9" xfId="1" applyNumberFormat="1" applyFont="1" applyFill="1" applyBorder="1" applyAlignment="1">
      <alignment horizontal="center" vertical="center" wrapText="1"/>
    </xf>
    <xf numFmtId="2" fontId="4" fillId="0" borderId="10" xfId="1" applyNumberFormat="1" applyFont="1" applyFill="1" applyBorder="1" applyAlignment="1">
      <alignment horizontal="center" vertical="center" wrapText="1"/>
    </xf>
    <xf numFmtId="2" fontId="4" fillId="0" borderId="11" xfId="1" applyNumberFormat="1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0" borderId="13" xfId="1" applyNumberFormat="1" applyFont="1" applyFill="1" applyBorder="1" applyAlignment="1">
      <alignment horizontal="center" vertical="center" wrapText="1"/>
    </xf>
    <xf numFmtId="2" fontId="4" fillId="0" borderId="14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5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top"/>
    </xf>
    <xf numFmtId="0" fontId="4" fillId="0" borderId="8" xfId="1" applyFont="1" applyFill="1" applyBorder="1" applyAlignment="1">
      <alignment horizontal="center" vertical="top"/>
    </xf>
    <xf numFmtId="0" fontId="10" fillId="0" borderId="11" xfId="1" applyFont="1" applyFill="1" applyBorder="1" applyAlignment="1">
      <alignment horizontal="center" vertical="top" wrapText="1"/>
    </xf>
    <xf numFmtId="0" fontId="10" fillId="0" borderId="13" xfId="1" applyFont="1" applyFill="1" applyBorder="1" applyAlignment="1">
      <alignment horizontal="center" vertical="top" wrapText="1"/>
    </xf>
    <xf numFmtId="0" fontId="10" fillId="0" borderId="15" xfId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top" wrapText="1"/>
    </xf>
    <xf numFmtId="0" fontId="11" fillId="0" borderId="7" xfId="1" applyFont="1" applyFill="1" applyBorder="1" applyAlignment="1">
      <alignment horizontal="center" vertical="top" wrapText="1"/>
    </xf>
    <xf numFmtId="0" fontId="11" fillId="0" borderId="8" xfId="1" applyFont="1" applyFill="1" applyBorder="1" applyAlignment="1">
      <alignment horizontal="center" vertical="top" wrapText="1"/>
    </xf>
    <xf numFmtId="0" fontId="16" fillId="0" borderId="6" xfId="1" applyFont="1" applyFill="1" applyBorder="1" applyAlignment="1">
      <alignment horizontal="center" vertical="top" wrapText="1"/>
    </xf>
    <xf numFmtId="0" fontId="16" fillId="0" borderId="7" xfId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right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167" fontId="9" fillId="0" borderId="3" xfId="1" applyNumberFormat="1" applyFont="1" applyFill="1" applyBorder="1" applyAlignment="1">
      <alignment horizontal="center" vertical="center" wrapText="1"/>
    </xf>
    <xf numFmtId="167" fontId="9" fillId="0" borderId="4" xfId="1" applyNumberFormat="1" applyFont="1" applyFill="1" applyBorder="1" applyAlignment="1">
      <alignment horizontal="center" vertical="center" wrapText="1"/>
    </xf>
    <xf numFmtId="167" fontId="9" fillId="0" borderId="5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/>
    <xf numFmtId="0" fontId="4" fillId="0" borderId="4" xfId="1" applyFont="1" applyFill="1" applyBorder="1" applyAlignment="1"/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16" fontId="7" fillId="0" borderId="3" xfId="0" applyNumberFormat="1" applyFont="1" applyBorder="1" applyAlignment="1">
      <alignment horizontal="center" vertical="top" wrapText="1"/>
    </xf>
    <xf numFmtId="16" fontId="7" fillId="0" borderId="5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419"/>
  <sheetViews>
    <sheetView zoomScale="90" zoomScaleNormal="90" zoomScaleSheetLayoutView="115" workbookViewId="0">
      <pane ySplit="5" topLeftCell="A57" activePane="bottomLeft" state="frozen"/>
      <selection pane="bottomLeft" activeCell="F103" sqref="F103"/>
    </sheetView>
  </sheetViews>
  <sheetFormatPr defaultRowHeight="15" x14ac:dyDescent="0.25"/>
  <cols>
    <col min="1" max="1" width="12.42578125" style="19" customWidth="1"/>
    <col min="2" max="2" width="25.85546875" style="19" customWidth="1"/>
    <col min="3" max="3" width="25.28515625" style="19" customWidth="1"/>
    <col min="4" max="4" width="16.85546875" style="19" customWidth="1"/>
    <col min="5" max="5" width="17" style="19" customWidth="1"/>
    <col min="6" max="6" width="15.28515625" style="19" customWidth="1"/>
    <col min="7" max="7" width="15.7109375" style="19" customWidth="1"/>
    <col min="8" max="8" width="15.42578125" style="19" customWidth="1"/>
    <col min="9" max="9" width="15.28515625" style="19" customWidth="1"/>
    <col min="10" max="10" width="15.5703125" style="19" customWidth="1"/>
    <col min="11" max="11" width="9.140625" style="5"/>
    <col min="12" max="12" width="12.5703125" style="5" bestFit="1" customWidth="1"/>
    <col min="13" max="16384" width="9.140625" style="5"/>
  </cols>
  <sheetData>
    <row r="1" spans="1:10" x14ac:dyDescent="0.25">
      <c r="H1" s="90" t="s">
        <v>9</v>
      </c>
      <c r="I1" s="90"/>
      <c r="J1" s="90"/>
    </row>
    <row r="2" spans="1:10" ht="17.25" customHeight="1" x14ac:dyDescent="0.25">
      <c r="A2" s="91" t="s">
        <v>41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18" customHeight="1" x14ac:dyDescent="0.25">
      <c r="A3" s="60" t="s">
        <v>45</v>
      </c>
      <c r="B3" s="76" t="s">
        <v>46</v>
      </c>
      <c r="C3" s="76" t="s">
        <v>13</v>
      </c>
      <c r="D3" s="76" t="s">
        <v>0</v>
      </c>
      <c r="E3" s="92" t="s">
        <v>14</v>
      </c>
      <c r="F3" s="93"/>
      <c r="G3" s="93"/>
      <c r="H3" s="93"/>
      <c r="I3" s="93"/>
      <c r="J3" s="94"/>
    </row>
    <row r="4" spans="1:10" ht="15" customHeight="1" x14ac:dyDescent="0.25">
      <c r="A4" s="61"/>
      <c r="B4" s="77"/>
      <c r="C4" s="77"/>
      <c r="D4" s="77"/>
      <c r="E4" s="73" t="s">
        <v>1</v>
      </c>
      <c r="F4" s="92" t="s">
        <v>38</v>
      </c>
      <c r="G4" s="93"/>
      <c r="H4" s="93"/>
      <c r="I4" s="93"/>
      <c r="J4" s="94"/>
    </row>
    <row r="5" spans="1:10" ht="26.25" customHeight="1" x14ac:dyDescent="0.25">
      <c r="A5" s="62"/>
      <c r="B5" s="78"/>
      <c r="C5" s="78"/>
      <c r="D5" s="78"/>
      <c r="E5" s="75"/>
      <c r="F5" s="20" t="s">
        <v>15</v>
      </c>
      <c r="G5" s="20" t="s">
        <v>16</v>
      </c>
      <c r="H5" s="20" t="s">
        <v>55</v>
      </c>
      <c r="I5" s="20" t="s">
        <v>56</v>
      </c>
      <c r="J5" s="20" t="s">
        <v>57</v>
      </c>
    </row>
    <row r="6" spans="1:10" ht="15.75" customHeight="1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</row>
    <row r="7" spans="1:10" ht="45.75" customHeight="1" x14ac:dyDescent="0.25">
      <c r="A7" s="82" t="s">
        <v>35</v>
      </c>
      <c r="B7" s="83"/>
      <c r="C7" s="83"/>
      <c r="D7" s="83"/>
      <c r="E7" s="83"/>
      <c r="F7" s="83"/>
      <c r="G7" s="83"/>
      <c r="H7" s="83"/>
      <c r="I7" s="83"/>
      <c r="J7" s="84"/>
    </row>
    <row r="8" spans="1:10" ht="15" customHeight="1" x14ac:dyDescent="0.25">
      <c r="A8" s="66" t="s">
        <v>2</v>
      </c>
      <c r="B8" s="88" t="s">
        <v>75</v>
      </c>
      <c r="C8" s="79" t="s">
        <v>68</v>
      </c>
      <c r="D8" s="16" t="s">
        <v>1</v>
      </c>
      <c r="E8" s="24">
        <f t="shared" ref="E8:E49" si="0">F8+G8+H8+I8+J8</f>
        <v>49.9</v>
      </c>
      <c r="F8" s="24">
        <f>F9+F10+F11+F12+F13+F14</f>
        <v>49.9</v>
      </c>
      <c r="G8" s="24">
        <f t="shared" ref="G8" si="1">G9+G10+G11+G12+G13+G14</f>
        <v>0</v>
      </c>
      <c r="H8" s="24">
        <f>H9+H10+H11+H12+H13+H14</f>
        <v>0</v>
      </c>
      <c r="I8" s="24">
        <f>I9+I10+I11+I12+I13+I14</f>
        <v>0</v>
      </c>
      <c r="J8" s="24">
        <f>J9+J10+J11+J12+J13+J14</f>
        <v>0</v>
      </c>
    </row>
    <row r="9" spans="1:10" ht="30" x14ac:dyDescent="0.25">
      <c r="A9" s="67"/>
      <c r="B9" s="89"/>
      <c r="C9" s="80"/>
      <c r="D9" s="15" t="s">
        <v>17</v>
      </c>
      <c r="E9" s="24">
        <f t="shared" si="0"/>
        <v>0</v>
      </c>
      <c r="F9" s="24">
        <f t="shared" ref="F9:G14" si="2">F16+F23</f>
        <v>0</v>
      </c>
      <c r="G9" s="29">
        <f t="shared" si="2"/>
        <v>0</v>
      </c>
      <c r="H9" s="29">
        <f t="shared" ref="H9:J14" si="3">H16+H23</f>
        <v>0</v>
      </c>
      <c r="I9" s="29">
        <f t="shared" si="3"/>
        <v>0</v>
      </c>
      <c r="J9" s="29">
        <f t="shared" si="3"/>
        <v>0</v>
      </c>
    </row>
    <row r="10" spans="1:10" ht="45" x14ac:dyDescent="0.25">
      <c r="A10" s="67"/>
      <c r="B10" s="89"/>
      <c r="C10" s="80"/>
      <c r="D10" s="15" t="s">
        <v>18</v>
      </c>
      <c r="E10" s="24">
        <f t="shared" si="0"/>
        <v>0</v>
      </c>
      <c r="F10" s="24">
        <f t="shared" si="2"/>
        <v>0</v>
      </c>
      <c r="G10" s="24">
        <f t="shared" si="2"/>
        <v>0</v>
      </c>
      <c r="H10" s="24">
        <f t="shared" si="3"/>
        <v>0</v>
      </c>
      <c r="I10" s="24">
        <f t="shared" si="3"/>
        <v>0</v>
      </c>
      <c r="J10" s="24">
        <f t="shared" si="3"/>
        <v>0</v>
      </c>
    </row>
    <row r="11" spans="1:10" x14ac:dyDescent="0.25">
      <c r="A11" s="67"/>
      <c r="B11" s="89"/>
      <c r="C11" s="80"/>
      <c r="D11" s="17" t="s">
        <v>5</v>
      </c>
      <c r="E11" s="24">
        <f t="shared" si="0"/>
        <v>49.9</v>
      </c>
      <c r="F11" s="24">
        <f t="shared" si="2"/>
        <v>49.9</v>
      </c>
      <c r="G11" s="24">
        <f t="shared" si="2"/>
        <v>0</v>
      </c>
      <c r="H11" s="24">
        <f t="shared" si="3"/>
        <v>0</v>
      </c>
      <c r="I11" s="24">
        <f t="shared" si="3"/>
        <v>0</v>
      </c>
      <c r="J11" s="24">
        <f t="shared" si="3"/>
        <v>0</v>
      </c>
    </row>
    <row r="12" spans="1:10" ht="60" x14ac:dyDescent="0.25">
      <c r="A12" s="67"/>
      <c r="B12" s="89"/>
      <c r="C12" s="80"/>
      <c r="D12" s="15" t="s">
        <v>43</v>
      </c>
      <c r="E12" s="24">
        <f t="shared" si="0"/>
        <v>0</v>
      </c>
      <c r="F12" s="24">
        <f t="shared" si="2"/>
        <v>0</v>
      </c>
      <c r="G12" s="24">
        <f t="shared" si="2"/>
        <v>0</v>
      </c>
      <c r="H12" s="24">
        <f t="shared" si="3"/>
        <v>0</v>
      </c>
      <c r="I12" s="24">
        <f t="shared" si="3"/>
        <v>0</v>
      </c>
      <c r="J12" s="24">
        <f t="shared" si="3"/>
        <v>0</v>
      </c>
    </row>
    <row r="13" spans="1:10" ht="30" x14ac:dyDescent="0.25">
      <c r="A13" s="67"/>
      <c r="B13" s="89"/>
      <c r="C13" s="80"/>
      <c r="D13" s="15" t="s">
        <v>44</v>
      </c>
      <c r="E13" s="44">
        <f t="shared" si="0"/>
        <v>0</v>
      </c>
      <c r="F13" s="44">
        <f t="shared" si="2"/>
        <v>0</v>
      </c>
      <c r="G13" s="44">
        <f t="shared" si="2"/>
        <v>0</v>
      </c>
      <c r="H13" s="45">
        <f t="shared" si="3"/>
        <v>0</v>
      </c>
      <c r="I13" s="45">
        <f t="shared" si="3"/>
        <v>0</v>
      </c>
      <c r="J13" s="45">
        <f t="shared" si="3"/>
        <v>0</v>
      </c>
    </row>
    <row r="14" spans="1:10" x14ac:dyDescent="0.25">
      <c r="A14" s="67"/>
      <c r="B14" s="89"/>
      <c r="C14" s="81"/>
      <c r="D14" s="15" t="s">
        <v>8</v>
      </c>
      <c r="E14" s="24">
        <f>F14+G14+H14+I14+J14</f>
        <v>0</v>
      </c>
      <c r="F14" s="24">
        <f t="shared" si="2"/>
        <v>0</v>
      </c>
      <c r="G14" s="24">
        <f t="shared" si="2"/>
        <v>0</v>
      </c>
      <c r="H14" s="24">
        <f t="shared" si="3"/>
        <v>0</v>
      </c>
      <c r="I14" s="24">
        <f t="shared" si="3"/>
        <v>0</v>
      </c>
      <c r="J14" s="24">
        <f>J21+J28</f>
        <v>0</v>
      </c>
    </row>
    <row r="15" spans="1:10" ht="15" customHeight="1" x14ac:dyDescent="0.25">
      <c r="A15" s="67"/>
      <c r="B15" s="89"/>
      <c r="C15" s="60" t="s">
        <v>62</v>
      </c>
      <c r="D15" s="15" t="s">
        <v>1</v>
      </c>
      <c r="E15" s="25">
        <f t="shared" si="0"/>
        <v>49.9</v>
      </c>
      <c r="F15" s="25">
        <f>F21+F20+F19+F18+F17+F16</f>
        <v>49.9</v>
      </c>
      <c r="G15" s="25">
        <f>G21+G20+G19+G18+G17+G16</f>
        <v>0</v>
      </c>
      <c r="H15" s="25">
        <f>H21+H20+H19+H18+H17+H16</f>
        <v>0</v>
      </c>
      <c r="I15" s="25">
        <f>I21+I20+I19+I18+I17+I16</f>
        <v>0</v>
      </c>
      <c r="J15" s="25">
        <f>J21+J20+J19+J18+J17+J16</f>
        <v>0</v>
      </c>
    </row>
    <row r="16" spans="1:10" ht="30" x14ac:dyDescent="0.25">
      <c r="A16" s="67"/>
      <c r="B16" s="89"/>
      <c r="C16" s="61"/>
      <c r="D16" s="15" t="s">
        <v>17</v>
      </c>
      <c r="E16" s="25">
        <f t="shared" si="0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</row>
    <row r="17" spans="1:10" ht="45" x14ac:dyDescent="0.25">
      <c r="A17" s="67"/>
      <c r="B17" s="89"/>
      <c r="C17" s="61"/>
      <c r="D17" s="15" t="s">
        <v>18</v>
      </c>
      <c r="E17" s="25">
        <f t="shared" si="0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</row>
    <row r="18" spans="1:10" x14ac:dyDescent="0.25">
      <c r="A18" s="67"/>
      <c r="B18" s="89"/>
      <c r="C18" s="61"/>
      <c r="D18" s="15" t="s">
        <v>5</v>
      </c>
      <c r="E18" s="25">
        <f t="shared" si="0"/>
        <v>49.9</v>
      </c>
      <c r="F18" s="26">
        <v>49.9</v>
      </c>
      <c r="G18" s="26">
        <v>0</v>
      </c>
      <c r="H18" s="26">
        <v>0</v>
      </c>
      <c r="I18" s="26">
        <v>0</v>
      </c>
      <c r="J18" s="26">
        <v>0</v>
      </c>
    </row>
    <row r="19" spans="1:10" ht="60" x14ac:dyDescent="0.25">
      <c r="A19" s="67"/>
      <c r="B19" s="89"/>
      <c r="C19" s="61"/>
      <c r="D19" s="15" t="s">
        <v>43</v>
      </c>
      <c r="E19" s="25">
        <f t="shared" si="0"/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</row>
    <row r="20" spans="1:10" ht="30" x14ac:dyDescent="0.25">
      <c r="A20" s="67"/>
      <c r="B20" s="89"/>
      <c r="C20" s="61"/>
      <c r="D20" s="15" t="s">
        <v>44</v>
      </c>
      <c r="E20" s="25">
        <f t="shared" si="0"/>
        <v>0</v>
      </c>
      <c r="F20" s="6">
        <v>0</v>
      </c>
      <c r="G20" s="26">
        <v>0</v>
      </c>
      <c r="H20" s="26">
        <v>0</v>
      </c>
      <c r="I20" s="26">
        <v>0</v>
      </c>
      <c r="J20" s="26">
        <v>0</v>
      </c>
    </row>
    <row r="21" spans="1:10" x14ac:dyDescent="0.25">
      <c r="A21" s="67"/>
      <c r="B21" s="89"/>
      <c r="C21" s="62"/>
      <c r="D21" s="15" t="s">
        <v>8</v>
      </c>
      <c r="E21" s="25">
        <f>F21+G21+H21+I21+J21</f>
        <v>0</v>
      </c>
      <c r="F21" s="26"/>
      <c r="G21" s="26"/>
      <c r="H21" s="26"/>
      <c r="I21" s="26"/>
      <c r="J21" s="26"/>
    </row>
    <row r="22" spans="1:10" ht="15" customHeight="1" x14ac:dyDescent="0.25">
      <c r="A22" s="67"/>
      <c r="B22" s="89"/>
      <c r="C22" s="60" t="s">
        <v>67</v>
      </c>
      <c r="D22" s="15" t="s">
        <v>1</v>
      </c>
      <c r="E22" s="25">
        <f t="shared" si="0"/>
        <v>0</v>
      </c>
      <c r="F22" s="6">
        <v>0</v>
      </c>
      <c r="G22" s="26">
        <v>0</v>
      </c>
      <c r="H22" s="26">
        <v>0</v>
      </c>
      <c r="I22" s="26">
        <v>0</v>
      </c>
      <c r="J22" s="26">
        <v>0</v>
      </c>
    </row>
    <row r="23" spans="1:10" ht="30" x14ac:dyDescent="0.25">
      <c r="A23" s="67"/>
      <c r="B23" s="89"/>
      <c r="C23" s="61"/>
      <c r="D23" s="15" t="s">
        <v>17</v>
      </c>
      <c r="E23" s="25">
        <f t="shared" si="0"/>
        <v>0</v>
      </c>
      <c r="F23" s="6">
        <v>0</v>
      </c>
      <c r="G23" s="26">
        <v>0</v>
      </c>
      <c r="H23" s="26">
        <v>0</v>
      </c>
      <c r="I23" s="26">
        <v>0</v>
      </c>
      <c r="J23" s="26">
        <v>0</v>
      </c>
    </row>
    <row r="24" spans="1:10" ht="45" x14ac:dyDescent="0.25">
      <c r="A24" s="67"/>
      <c r="B24" s="89"/>
      <c r="C24" s="61"/>
      <c r="D24" s="15" t="s">
        <v>18</v>
      </c>
      <c r="E24" s="25">
        <f t="shared" si="0"/>
        <v>0</v>
      </c>
      <c r="F24" s="6">
        <v>0</v>
      </c>
      <c r="G24" s="26">
        <v>0</v>
      </c>
      <c r="H24" s="26">
        <v>0</v>
      </c>
      <c r="I24" s="26">
        <v>0</v>
      </c>
      <c r="J24" s="26">
        <v>0</v>
      </c>
    </row>
    <row r="25" spans="1:10" x14ac:dyDescent="0.25">
      <c r="A25" s="67"/>
      <c r="B25" s="89"/>
      <c r="C25" s="61"/>
      <c r="D25" s="15" t="s">
        <v>5</v>
      </c>
      <c r="E25" s="25">
        <f t="shared" si="0"/>
        <v>0</v>
      </c>
      <c r="F25" s="6">
        <v>0</v>
      </c>
      <c r="G25" s="26">
        <v>0</v>
      </c>
      <c r="H25" s="26">
        <v>0</v>
      </c>
      <c r="I25" s="26">
        <v>0</v>
      </c>
      <c r="J25" s="26">
        <v>0</v>
      </c>
    </row>
    <row r="26" spans="1:10" ht="60" x14ac:dyDescent="0.25">
      <c r="A26" s="67"/>
      <c r="B26" s="89"/>
      <c r="C26" s="61"/>
      <c r="D26" s="15" t="s">
        <v>58</v>
      </c>
      <c r="E26" s="25">
        <f t="shared" si="0"/>
        <v>0</v>
      </c>
      <c r="F26" s="6">
        <v>0</v>
      </c>
      <c r="G26" s="26">
        <v>0</v>
      </c>
      <c r="H26" s="26">
        <v>0</v>
      </c>
      <c r="I26" s="26">
        <v>0</v>
      </c>
      <c r="J26" s="26">
        <v>0</v>
      </c>
    </row>
    <row r="27" spans="1:10" ht="30" x14ac:dyDescent="0.25">
      <c r="A27" s="67"/>
      <c r="B27" s="89"/>
      <c r="C27" s="61"/>
      <c r="D27" s="15" t="s">
        <v>59</v>
      </c>
      <c r="E27" s="25">
        <f t="shared" si="0"/>
        <v>0</v>
      </c>
      <c r="F27" s="6">
        <v>0</v>
      </c>
      <c r="G27" s="26">
        <v>0</v>
      </c>
      <c r="H27" s="26">
        <v>0</v>
      </c>
      <c r="I27" s="26">
        <v>0</v>
      </c>
      <c r="J27" s="26">
        <v>0</v>
      </c>
    </row>
    <row r="28" spans="1:10" x14ac:dyDescent="0.25">
      <c r="A28" s="67"/>
      <c r="B28" s="89"/>
      <c r="C28" s="62"/>
      <c r="D28" s="15" t="s">
        <v>8</v>
      </c>
      <c r="E28" s="25">
        <f>F28+G28+H28+I28+J28</f>
        <v>0</v>
      </c>
      <c r="F28" s="6">
        <v>0</v>
      </c>
      <c r="G28" s="26">
        <v>0</v>
      </c>
      <c r="H28" s="26">
        <v>0</v>
      </c>
      <c r="I28" s="26">
        <v>0</v>
      </c>
      <c r="J28" s="26">
        <v>0</v>
      </c>
    </row>
    <row r="29" spans="1:10" ht="15" customHeight="1" x14ac:dyDescent="0.25">
      <c r="A29" s="66" t="s">
        <v>3</v>
      </c>
      <c r="B29" s="85" t="s">
        <v>76</v>
      </c>
      <c r="C29" s="79" t="s">
        <v>67</v>
      </c>
      <c r="D29" s="15" t="s">
        <v>1</v>
      </c>
      <c r="E29" s="25">
        <f t="shared" si="0"/>
        <v>0</v>
      </c>
      <c r="F29" s="8">
        <f>F30+F31+F32+F33+F34+F35</f>
        <v>0</v>
      </c>
      <c r="G29" s="25">
        <f>G30+G31+G32+G33+G34+G35</f>
        <v>0</v>
      </c>
      <c r="H29" s="25">
        <f>H30+H31+H32+H33+H34+H35</f>
        <v>0</v>
      </c>
      <c r="I29" s="25">
        <f>I30+I31+I32+I33+I34+I35</f>
        <v>0</v>
      </c>
      <c r="J29" s="25">
        <f>J30+J31+J32+J33+J34+J35</f>
        <v>0</v>
      </c>
    </row>
    <row r="30" spans="1:10" ht="30" x14ac:dyDescent="0.25">
      <c r="A30" s="67"/>
      <c r="B30" s="86"/>
      <c r="C30" s="80"/>
      <c r="D30" s="15" t="s">
        <v>17</v>
      </c>
      <c r="E30" s="25">
        <f t="shared" si="0"/>
        <v>0</v>
      </c>
      <c r="F30" s="6">
        <f t="shared" ref="F30:J34" si="4">F37+F44</f>
        <v>0</v>
      </c>
      <c r="G30" s="26">
        <f t="shared" si="4"/>
        <v>0</v>
      </c>
      <c r="H30" s="26">
        <f t="shared" si="4"/>
        <v>0</v>
      </c>
      <c r="I30" s="26">
        <f t="shared" si="4"/>
        <v>0</v>
      </c>
      <c r="J30" s="26">
        <f t="shared" si="4"/>
        <v>0</v>
      </c>
    </row>
    <row r="31" spans="1:10" ht="45" x14ac:dyDescent="0.25">
      <c r="A31" s="67"/>
      <c r="B31" s="86"/>
      <c r="C31" s="80"/>
      <c r="D31" s="15" t="s">
        <v>18</v>
      </c>
      <c r="E31" s="25">
        <f t="shared" si="0"/>
        <v>0</v>
      </c>
      <c r="F31" s="6">
        <f t="shared" si="4"/>
        <v>0</v>
      </c>
      <c r="G31" s="26">
        <f t="shared" si="4"/>
        <v>0</v>
      </c>
      <c r="H31" s="26">
        <f t="shared" si="4"/>
        <v>0</v>
      </c>
      <c r="I31" s="26">
        <f t="shared" si="4"/>
        <v>0</v>
      </c>
      <c r="J31" s="26">
        <f t="shared" si="4"/>
        <v>0</v>
      </c>
    </row>
    <row r="32" spans="1:10" x14ac:dyDescent="0.25">
      <c r="A32" s="67"/>
      <c r="B32" s="86"/>
      <c r="C32" s="80"/>
      <c r="D32" s="15" t="s">
        <v>5</v>
      </c>
      <c r="E32" s="25">
        <f t="shared" si="0"/>
        <v>0</v>
      </c>
      <c r="F32" s="6">
        <f t="shared" si="4"/>
        <v>0</v>
      </c>
      <c r="G32" s="26">
        <f t="shared" si="4"/>
        <v>0</v>
      </c>
      <c r="H32" s="26">
        <f t="shared" si="4"/>
        <v>0</v>
      </c>
      <c r="I32" s="26">
        <f t="shared" si="4"/>
        <v>0</v>
      </c>
      <c r="J32" s="26">
        <f t="shared" si="4"/>
        <v>0</v>
      </c>
    </row>
    <row r="33" spans="1:10" ht="60" x14ac:dyDescent="0.25">
      <c r="A33" s="67"/>
      <c r="B33" s="86"/>
      <c r="C33" s="80"/>
      <c r="D33" s="15" t="s">
        <v>43</v>
      </c>
      <c r="E33" s="25">
        <f t="shared" si="0"/>
        <v>0</v>
      </c>
      <c r="F33" s="6">
        <f t="shared" si="4"/>
        <v>0</v>
      </c>
      <c r="G33" s="26">
        <f t="shared" si="4"/>
        <v>0</v>
      </c>
      <c r="H33" s="26">
        <f t="shared" si="4"/>
        <v>0</v>
      </c>
      <c r="I33" s="26">
        <f t="shared" si="4"/>
        <v>0</v>
      </c>
      <c r="J33" s="26">
        <f t="shared" si="4"/>
        <v>0</v>
      </c>
    </row>
    <row r="34" spans="1:10" ht="30" x14ac:dyDescent="0.25">
      <c r="A34" s="67"/>
      <c r="B34" s="86"/>
      <c r="C34" s="80"/>
      <c r="D34" s="15" t="s">
        <v>44</v>
      </c>
      <c r="E34" s="25">
        <f t="shared" si="0"/>
        <v>0</v>
      </c>
      <c r="F34" s="6">
        <f t="shared" si="4"/>
        <v>0</v>
      </c>
      <c r="G34" s="26">
        <f t="shared" si="4"/>
        <v>0</v>
      </c>
      <c r="H34" s="26">
        <f t="shared" si="4"/>
        <v>0</v>
      </c>
      <c r="I34" s="26">
        <f t="shared" si="4"/>
        <v>0</v>
      </c>
      <c r="J34" s="26">
        <f t="shared" si="4"/>
        <v>0</v>
      </c>
    </row>
    <row r="35" spans="1:10" x14ac:dyDescent="0.25">
      <c r="A35" s="67"/>
      <c r="B35" s="86"/>
      <c r="C35" s="81"/>
      <c r="D35" s="15" t="s">
        <v>8</v>
      </c>
      <c r="E35" s="25">
        <f t="shared" si="0"/>
        <v>0</v>
      </c>
      <c r="F35" s="6">
        <f>F42+F49</f>
        <v>0</v>
      </c>
      <c r="G35" s="6">
        <f>G42+G49</f>
        <v>0</v>
      </c>
      <c r="H35" s="26">
        <f>H42+H49</f>
        <v>0</v>
      </c>
      <c r="I35" s="26">
        <f>I42+I49</f>
        <v>0</v>
      </c>
      <c r="J35" s="26">
        <f>J49+J42</f>
        <v>0</v>
      </c>
    </row>
    <row r="36" spans="1:10" ht="15" hidden="1" customHeight="1" x14ac:dyDescent="0.25">
      <c r="A36" s="67"/>
      <c r="B36" s="86"/>
      <c r="C36" s="60" t="s">
        <v>62</v>
      </c>
      <c r="D36" s="15" t="s">
        <v>1</v>
      </c>
      <c r="E36" s="25">
        <f t="shared" si="0"/>
        <v>0</v>
      </c>
      <c r="F36" s="8">
        <f>F42+F41+F40+F39+F38+F37</f>
        <v>0</v>
      </c>
      <c r="G36" s="25">
        <f>G42+G41+G40+G39+G38+G37</f>
        <v>0</v>
      </c>
      <c r="H36" s="25">
        <f t="shared" ref="H36" si="5">H42+H41+H40+H39+H38+H37</f>
        <v>0</v>
      </c>
      <c r="I36" s="25">
        <f>I42+I41+I40+I39+I38+I37</f>
        <v>0</v>
      </c>
      <c r="J36" s="25">
        <f>J42+J41+J40+J39+J38+J37</f>
        <v>0</v>
      </c>
    </row>
    <row r="37" spans="1:10" ht="30" hidden="1" x14ac:dyDescent="0.25">
      <c r="A37" s="67"/>
      <c r="B37" s="86"/>
      <c r="C37" s="61"/>
      <c r="D37" s="15" t="s">
        <v>17</v>
      </c>
      <c r="E37" s="25">
        <f t="shared" si="0"/>
        <v>0</v>
      </c>
      <c r="F37" s="6">
        <v>0</v>
      </c>
      <c r="G37" s="26">
        <v>0</v>
      </c>
      <c r="H37" s="26">
        <v>0</v>
      </c>
      <c r="I37" s="26">
        <v>0</v>
      </c>
      <c r="J37" s="26">
        <v>0</v>
      </c>
    </row>
    <row r="38" spans="1:10" ht="45" hidden="1" x14ac:dyDescent="0.25">
      <c r="A38" s="67"/>
      <c r="B38" s="86"/>
      <c r="C38" s="61"/>
      <c r="D38" s="15" t="s">
        <v>18</v>
      </c>
      <c r="E38" s="25">
        <f t="shared" si="0"/>
        <v>0</v>
      </c>
      <c r="F38" s="6">
        <v>0</v>
      </c>
      <c r="G38" s="26">
        <v>0</v>
      </c>
      <c r="H38" s="26">
        <v>0</v>
      </c>
      <c r="I38" s="26">
        <v>0</v>
      </c>
      <c r="J38" s="26">
        <v>0</v>
      </c>
    </row>
    <row r="39" spans="1:10" ht="30" hidden="1" customHeight="1" x14ac:dyDescent="0.25">
      <c r="A39" s="67"/>
      <c r="B39" s="86"/>
      <c r="C39" s="61"/>
      <c r="D39" s="15" t="s">
        <v>5</v>
      </c>
      <c r="E39" s="25">
        <f t="shared" si="0"/>
        <v>0</v>
      </c>
      <c r="F39" s="6">
        <v>0</v>
      </c>
      <c r="G39" s="26">
        <v>0</v>
      </c>
      <c r="H39" s="26">
        <v>0</v>
      </c>
      <c r="I39" s="26">
        <v>0</v>
      </c>
      <c r="J39" s="26">
        <v>0</v>
      </c>
    </row>
    <row r="40" spans="1:10" ht="60" hidden="1" x14ac:dyDescent="0.25">
      <c r="A40" s="67"/>
      <c r="B40" s="86"/>
      <c r="C40" s="61"/>
      <c r="D40" s="15" t="s">
        <v>43</v>
      </c>
      <c r="E40" s="25">
        <f t="shared" si="0"/>
        <v>0</v>
      </c>
      <c r="F40" s="6">
        <v>0</v>
      </c>
      <c r="G40" s="26">
        <v>0</v>
      </c>
      <c r="H40" s="26">
        <v>0</v>
      </c>
      <c r="I40" s="26">
        <v>0</v>
      </c>
      <c r="J40" s="26">
        <v>0</v>
      </c>
    </row>
    <row r="41" spans="1:10" ht="30" hidden="1" x14ac:dyDescent="0.25">
      <c r="A41" s="67"/>
      <c r="B41" s="86"/>
      <c r="C41" s="61"/>
      <c r="D41" s="15" t="s">
        <v>44</v>
      </c>
      <c r="E41" s="25">
        <f t="shared" si="0"/>
        <v>0</v>
      </c>
      <c r="F41" s="6">
        <v>0</v>
      </c>
      <c r="G41" s="26">
        <v>0</v>
      </c>
      <c r="H41" s="26">
        <v>0</v>
      </c>
      <c r="I41" s="26">
        <v>0</v>
      </c>
      <c r="J41" s="26">
        <v>0</v>
      </c>
    </row>
    <row r="42" spans="1:10" hidden="1" x14ac:dyDescent="0.25">
      <c r="A42" s="67"/>
      <c r="B42" s="86"/>
      <c r="C42" s="62"/>
      <c r="D42" s="15" t="s">
        <v>8</v>
      </c>
      <c r="E42" s="25">
        <f t="shared" si="0"/>
        <v>0</v>
      </c>
      <c r="F42" s="6">
        <v>0</v>
      </c>
      <c r="G42" s="26">
        <v>0</v>
      </c>
      <c r="H42" s="26">
        <v>0</v>
      </c>
      <c r="I42" s="26">
        <v>0</v>
      </c>
      <c r="J42" s="26">
        <v>0</v>
      </c>
    </row>
    <row r="43" spans="1:10" ht="15" customHeight="1" x14ac:dyDescent="0.25">
      <c r="A43" s="67"/>
      <c r="B43" s="86"/>
      <c r="C43" s="60" t="s">
        <v>69</v>
      </c>
      <c r="D43" s="15" t="s">
        <v>1</v>
      </c>
      <c r="E43" s="25">
        <f t="shared" si="0"/>
        <v>0</v>
      </c>
      <c r="F43" s="8">
        <f>F49+F48+F47+F46+F45+F44</f>
        <v>0</v>
      </c>
      <c r="G43" s="25">
        <f>G49+G48+G47+G46+G45+G44</f>
        <v>0</v>
      </c>
      <c r="H43" s="25">
        <f>H49+H48+H47+H46+H45+H44</f>
        <v>0</v>
      </c>
      <c r="I43" s="25">
        <f>I49+I48+I47+I46+I45+I44</f>
        <v>0</v>
      </c>
      <c r="J43" s="25">
        <f>J49+J48+J47+J46+J45+J44</f>
        <v>0</v>
      </c>
    </row>
    <row r="44" spans="1:10" ht="30" x14ac:dyDescent="0.25">
      <c r="A44" s="67"/>
      <c r="B44" s="86"/>
      <c r="C44" s="61"/>
      <c r="D44" s="15" t="s">
        <v>17</v>
      </c>
      <c r="E44" s="25">
        <f t="shared" si="0"/>
        <v>0</v>
      </c>
      <c r="F44" s="6">
        <v>0</v>
      </c>
      <c r="G44" s="26">
        <v>0</v>
      </c>
      <c r="H44" s="26">
        <v>0</v>
      </c>
      <c r="I44" s="26">
        <v>0</v>
      </c>
      <c r="J44" s="26">
        <v>0</v>
      </c>
    </row>
    <row r="45" spans="1:10" ht="45" x14ac:dyDescent="0.25">
      <c r="A45" s="67"/>
      <c r="B45" s="86"/>
      <c r="C45" s="61"/>
      <c r="D45" s="15" t="s">
        <v>18</v>
      </c>
      <c r="E45" s="25">
        <f t="shared" si="0"/>
        <v>0</v>
      </c>
      <c r="F45" s="6">
        <v>0</v>
      </c>
      <c r="G45" s="26">
        <v>0</v>
      </c>
      <c r="H45" s="26">
        <v>0</v>
      </c>
      <c r="I45" s="26">
        <v>0</v>
      </c>
      <c r="J45" s="26">
        <v>0</v>
      </c>
    </row>
    <row r="46" spans="1:10" ht="30" customHeight="1" x14ac:dyDescent="0.25">
      <c r="A46" s="67"/>
      <c r="B46" s="86"/>
      <c r="C46" s="61"/>
      <c r="D46" s="15" t="s">
        <v>5</v>
      </c>
      <c r="E46" s="25">
        <f t="shared" si="0"/>
        <v>0</v>
      </c>
      <c r="F46" s="6">
        <v>0</v>
      </c>
      <c r="G46" s="26">
        <v>0</v>
      </c>
      <c r="H46" s="26">
        <v>0</v>
      </c>
      <c r="I46" s="26">
        <v>0</v>
      </c>
      <c r="J46" s="26">
        <v>0</v>
      </c>
    </row>
    <row r="47" spans="1:10" ht="60" x14ac:dyDescent="0.25">
      <c r="A47" s="67"/>
      <c r="B47" s="86"/>
      <c r="C47" s="61"/>
      <c r="D47" s="15" t="s">
        <v>43</v>
      </c>
      <c r="E47" s="25">
        <f t="shared" si="0"/>
        <v>0</v>
      </c>
      <c r="F47" s="6">
        <v>0</v>
      </c>
      <c r="G47" s="26">
        <v>0</v>
      </c>
      <c r="H47" s="26">
        <v>0</v>
      </c>
      <c r="I47" s="26">
        <v>0</v>
      </c>
      <c r="J47" s="26">
        <v>0</v>
      </c>
    </row>
    <row r="48" spans="1:10" ht="30" x14ac:dyDescent="0.25">
      <c r="A48" s="67"/>
      <c r="B48" s="86"/>
      <c r="C48" s="61"/>
      <c r="D48" s="15" t="s">
        <v>44</v>
      </c>
      <c r="E48" s="25">
        <f t="shared" si="0"/>
        <v>0</v>
      </c>
      <c r="F48" s="6">
        <v>0</v>
      </c>
      <c r="G48" s="26">
        <v>0</v>
      </c>
      <c r="H48" s="26">
        <v>0</v>
      </c>
      <c r="I48" s="26">
        <v>0</v>
      </c>
      <c r="J48" s="26">
        <v>0</v>
      </c>
    </row>
    <row r="49" spans="1:10" x14ac:dyDescent="0.25">
      <c r="A49" s="68"/>
      <c r="B49" s="87"/>
      <c r="C49" s="62"/>
      <c r="D49" s="15" t="s">
        <v>8</v>
      </c>
      <c r="E49" s="25">
        <f t="shared" si="0"/>
        <v>0</v>
      </c>
      <c r="F49" s="6">
        <v>0</v>
      </c>
      <c r="G49" s="26">
        <v>0</v>
      </c>
      <c r="H49" s="26">
        <v>0</v>
      </c>
      <c r="I49" s="26">
        <v>0</v>
      </c>
      <c r="J49" s="26">
        <v>0</v>
      </c>
    </row>
    <row r="50" spans="1:10" ht="15" customHeight="1" x14ac:dyDescent="0.25">
      <c r="A50" s="66" t="s">
        <v>20</v>
      </c>
      <c r="B50" s="63" t="s">
        <v>77</v>
      </c>
      <c r="C50" s="79" t="s">
        <v>107</v>
      </c>
      <c r="D50" s="15" t="s">
        <v>1</v>
      </c>
      <c r="E50" s="25">
        <f>SUM(F50:J50)</f>
        <v>1485</v>
      </c>
      <c r="F50" s="25">
        <f>F56+F55+F54+F53+F52+F51</f>
        <v>425</v>
      </c>
      <c r="G50" s="25">
        <f t="shared" ref="G50:I50" si="6">G56+G55+G54+G53+G52+G51</f>
        <v>460</v>
      </c>
      <c r="H50" s="25">
        <f t="shared" si="6"/>
        <v>100</v>
      </c>
      <c r="I50" s="25">
        <f t="shared" si="6"/>
        <v>100</v>
      </c>
      <c r="J50" s="25">
        <f>J56+J55+J54+J53+J52+J51</f>
        <v>400</v>
      </c>
    </row>
    <row r="51" spans="1:10" ht="30" x14ac:dyDescent="0.25">
      <c r="A51" s="67"/>
      <c r="B51" s="64"/>
      <c r="C51" s="80"/>
      <c r="D51" s="15" t="s">
        <v>17</v>
      </c>
      <c r="E51" s="25">
        <f>SUM(F51:J51)</f>
        <v>0</v>
      </c>
      <c r="F51" s="25">
        <f>F58+F65</f>
        <v>0</v>
      </c>
      <c r="G51" s="25">
        <f t="shared" ref="G51:J51" si="7">SUM(G58,G65)</f>
        <v>0</v>
      </c>
      <c r="H51" s="25">
        <f t="shared" si="7"/>
        <v>0</v>
      </c>
      <c r="I51" s="25">
        <f t="shared" si="7"/>
        <v>0</v>
      </c>
      <c r="J51" s="25">
        <f t="shared" si="7"/>
        <v>0</v>
      </c>
    </row>
    <row r="52" spans="1:10" ht="45" x14ac:dyDescent="0.25">
      <c r="A52" s="67"/>
      <c r="B52" s="64"/>
      <c r="C52" s="80"/>
      <c r="D52" s="15" t="s">
        <v>18</v>
      </c>
      <c r="E52" s="25"/>
      <c r="F52" s="25">
        <f>SUM(F66,F59)</f>
        <v>0</v>
      </c>
      <c r="G52" s="25">
        <f t="shared" ref="G52:J52" si="8">SUM(G59,G66)</f>
        <v>0</v>
      </c>
      <c r="H52" s="25">
        <f t="shared" si="8"/>
        <v>0</v>
      </c>
      <c r="I52" s="25">
        <f t="shared" si="8"/>
        <v>0</v>
      </c>
      <c r="J52" s="25">
        <f t="shared" si="8"/>
        <v>0</v>
      </c>
    </row>
    <row r="53" spans="1:10" ht="30" customHeight="1" x14ac:dyDescent="0.25">
      <c r="A53" s="67"/>
      <c r="B53" s="64"/>
      <c r="C53" s="80"/>
      <c r="D53" s="15" t="s">
        <v>5</v>
      </c>
      <c r="E53" s="25">
        <f>SUM(F53:J53)</f>
        <v>1485</v>
      </c>
      <c r="F53" s="25">
        <f>F74+F67+F60</f>
        <v>425</v>
      </c>
      <c r="G53" s="25">
        <f>G60+G67+G74</f>
        <v>460</v>
      </c>
      <c r="H53" s="25">
        <f>H60+H67+H74</f>
        <v>100</v>
      </c>
      <c r="I53" s="25">
        <f>I60+I67+I74</f>
        <v>100</v>
      </c>
      <c r="J53" s="25">
        <f>I53*4</f>
        <v>400</v>
      </c>
    </row>
    <row r="54" spans="1:10" ht="60" x14ac:dyDescent="0.25">
      <c r="A54" s="67"/>
      <c r="B54" s="64"/>
      <c r="C54" s="80"/>
      <c r="D54" s="15" t="s">
        <v>43</v>
      </c>
      <c r="E54" s="25">
        <f>SUM(F54:J54)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</row>
    <row r="55" spans="1:10" ht="30" x14ac:dyDescent="0.25">
      <c r="A55" s="67"/>
      <c r="B55" s="64"/>
      <c r="C55" s="80"/>
      <c r="D55" s="15" t="s">
        <v>44</v>
      </c>
      <c r="E55" s="25">
        <f>SUM(F55:J55)</f>
        <v>0</v>
      </c>
      <c r="F55" s="8">
        <f>SUM(F62,F69)</f>
        <v>0</v>
      </c>
      <c r="G55" s="25">
        <f t="shared" ref="G55:J55" si="9">SUM(G62,G69)</f>
        <v>0</v>
      </c>
      <c r="H55" s="25">
        <f t="shared" si="9"/>
        <v>0</v>
      </c>
      <c r="I55" s="25">
        <f t="shared" si="9"/>
        <v>0</v>
      </c>
      <c r="J55" s="25">
        <f t="shared" si="9"/>
        <v>0</v>
      </c>
    </row>
    <row r="56" spans="1:10" x14ac:dyDescent="0.25">
      <c r="A56" s="67"/>
      <c r="B56" s="64"/>
      <c r="C56" s="81"/>
      <c r="D56" s="15" t="s">
        <v>8</v>
      </c>
      <c r="E56" s="25">
        <v>0</v>
      </c>
      <c r="F56" s="8">
        <f>SUM(F63,F70)</f>
        <v>0</v>
      </c>
      <c r="G56" s="25">
        <f>G63+G70+G77</f>
        <v>0</v>
      </c>
      <c r="H56" s="25">
        <f>H63+H70+H77</f>
        <v>0</v>
      </c>
      <c r="I56" s="25">
        <f>I63+I70+I77</f>
        <v>0</v>
      </c>
      <c r="J56" s="25">
        <f>I56*4</f>
        <v>0</v>
      </c>
    </row>
    <row r="57" spans="1:10" ht="15" customHeight="1" x14ac:dyDescent="0.25">
      <c r="A57" s="67"/>
      <c r="B57" s="64"/>
      <c r="C57" s="60" t="s">
        <v>62</v>
      </c>
      <c r="D57" s="15" t="s">
        <v>1</v>
      </c>
      <c r="E57" s="25">
        <f t="shared" ref="E57:E63" si="10">F57+G57+H57+I57+J57</f>
        <v>15</v>
      </c>
      <c r="F57" s="25">
        <f>F63+F62+F61+F60+F59+F58</f>
        <v>15</v>
      </c>
      <c r="G57" s="25">
        <f t="shared" ref="G57:J57" si="11">G63+G62+G61+G60+G59+G58</f>
        <v>0</v>
      </c>
      <c r="H57" s="25">
        <f t="shared" si="11"/>
        <v>0</v>
      </c>
      <c r="I57" s="25">
        <f t="shared" si="11"/>
        <v>0</v>
      </c>
      <c r="J57" s="25">
        <f t="shared" si="11"/>
        <v>0</v>
      </c>
    </row>
    <row r="58" spans="1:10" ht="30" x14ac:dyDescent="0.25">
      <c r="A58" s="67"/>
      <c r="B58" s="64"/>
      <c r="C58" s="61"/>
      <c r="D58" s="15" t="s">
        <v>17</v>
      </c>
      <c r="E58" s="25">
        <f t="shared" si="10"/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</row>
    <row r="59" spans="1:10" ht="45" x14ac:dyDescent="0.25">
      <c r="A59" s="67"/>
      <c r="B59" s="64"/>
      <c r="C59" s="61"/>
      <c r="D59" s="15" t="s">
        <v>18</v>
      </c>
      <c r="E59" s="25">
        <f t="shared" si="10"/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</row>
    <row r="60" spans="1:10" ht="30" customHeight="1" x14ac:dyDescent="0.25">
      <c r="A60" s="67"/>
      <c r="B60" s="64"/>
      <c r="C60" s="61"/>
      <c r="D60" s="15" t="s">
        <v>5</v>
      </c>
      <c r="E60" s="25">
        <f t="shared" si="10"/>
        <v>15</v>
      </c>
      <c r="F60" s="41">
        <v>15</v>
      </c>
      <c r="G60" s="26">
        <v>0</v>
      </c>
      <c r="H60" s="26">
        <v>0</v>
      </c>
      <c r="I60" s="26">
        <v>0</v>
      </c>
      <c r="J60" s="26">
        <v>0</v>
      </c>
    </row>
    <row r="61" spans="1:10" ht="60" x14ac:dyDescent="0.25">
      <c r="A61" s="67"/>
      <c r="B61" s="64"/>
      <c r="C61" s="61"/>
      <c r="D61" s="15" t="s">
        <v>43</v>
      </c>
      <c r="E61" s="25">
        <f t="shared" si="10"/>
        <v>0</v>
      </c>
      <c r="F61" s="6">
        <v>0</v>
      </c>
      <c r="G61" s="26">
        <v>0</v>
      </c>
      <c r="H61" s="26">
        <v>0</v>
      </c>
      <c r="I61" s="26">
        <v>0</v>
      </c>
      <c r="J61" s="26">
        <v>0</v>
      </c>
    </row>
    <row r="62" spans="1:10" ht="30" x14ac:dyDescent="0.25">
      <c r="A62" s="67"/>
      <c r="B62" s="64"/>
      <c r="C62" s="61"/>
      <c r="D62" s="15" t="s">
        <v>44</v>
      </c>
      <c r="E62" s="25">
        <f t="shared" si="10"/>
        <v>0</v>
      </c>
      <c r="F62" s="6">
        <v>0</v>
      </c>
      <c r="G62" s="26">
        <v>0</v>
      </c>
      <c r="H62" s="26">
        <v>0</v>
      </c>
      <c r="I62" s="26">
        <v>0</v>
      </c>
      <c r="J62" s="26">
        <v>0</v>
      </c>
    </row>
    <row r="63" spans="1:10" x14ac:dyDescent="0.25">
      <c r="A63" s="67"/>
      <c r="B63" s="64"/>
      <c r="C63" s="62"/>
      <c r="D63" s="15" t="s">
        <v>8</v>
      </c>
      <c r="E63" s="25">
        <f t="shared" si="10"/>
        <v>0</v>
      </c>
      <c r="F63" s="8">
        <v>0</v>
      </c>
      <c r="G63" s="25">
        <v>0</v>
      </c>
      <c r="H63" s="25">
        <v>0</v>
      </c>
      <c r="I63" s="25">
        <v>0</v>
      </c>
      <c r="J63" s="25">
        <v>0</v>
      </c>
    </row>
    <row r="64" spans="1:10" ht="15" customHeight="1" x14ac:dyDescent="0.25">
      <c r="A64" s="67"/>
      <c r="B64" s="64"/>
      <c r="C64" s="60" t="s">
        <v>111</v>
      </c>
      <c r="D64" s="15" t="s">
        <v>1</v>
      </c>
      <c r="E64" s="25">
        <f>SUM(F64:J64)</f>
        <v>750</v>
      </c>
      <c r="F64" s="26">
        <f>F70+F69+F68+F67+F66+F65</f>
        <v>50</v>
      </c>
      <c r="G64" s="26">
        <f>G70+G69+G68+G67+G66+G65</f>
        <v>100</v>
      </c>
      <c r="H64" s="26">
        <f>H70+H69+H68+H67+H66+H65</f>
        <v>100</v>
      </c>
      <c r="I64" s="26">
        <f>I70+I69+I68+I67+I66+I65</f>
        <v>100</v>
      </c>
      <c r="J64" s="26">
        <f>J70+J69+J68+J67+J66+J65</f>
        <v>400</v>
      </c>
    </row>
    <row r="65" spans="1:10" ht="30" x14ac:dyDescent="0.25">
      <c r="A65" s="67"/>
      <c r="B65" s="64"/>
      <c r="C65" s="61"/>
      <c r="D65" s="15" t="s">
        <v>17</v>
      </c>
      <c r="E65" s="25">
        <f>SUM(F65:J65)</f>
        <v>0</v>
      </c>
      <c r="F65" s="6">
        <v>0</v>
      </c>
      <c r="G65" s="26">
        <v>0</v>
      </c>
      <c r="H65" s="26">
        <v>0</v>
      </c>
      <c r="I65" s="26">
        <v>0</v>
      </c>
      <c r="J65" s="26">
        <v>0</v>
      </c>
    </row>
    <row r="66" spans="1:10" ht="45" x14ac:dyDescent="0.25">
      <c r="A66" s="67"/>
      <c r="B66" s="64"/>
      <c r="C66" s="61"/>
      <c r="D66" s="15" t="s">
        <v>18</v>
      </c>
      <c r="E66" s="25"/>
      <c r="F66" s="6"/>
      <c r="G66" s="26">
        <v>0</v>
      </c>
      <c r="H66" s="26">
        <v>0</v>
      </c>
      <c r="I66" s="26">
        <v>0</v>
      </c>
      <c r="J66" s="26">
        <v>0</v>
      </c>
    </row>
    <row r="67" spans="1:10" ht="30" customHeight="1" x14ac:dyDescent="0.25">
      <c r="A67" s="67"/>
      <c r="B67" s="64"/>
      <c r="C67" s="61"/>
      <c r="D67" s="15" t="s">
        <v>5</v>
      </c>
      <c r="E67" s="25">
        <f>SUM(F67:J67)</f>
        <v>750</v>
      </c>
      <c r="F67" s="26">
        <v>50</v>
      </c>
      <c r="G67" s="26">
        <v>100</v>
      </c>
      <c r="H67" s="26">
        <v>100</v>
      </c>
      <c r="I67" s="26">
        <v>100</v>
      </c>
      <c r="J67" s="26">
        <f>I67*4</f>
        <v>400</v>
      </c>
    </row>
    <row r="68" spans="1:10" ht="60" x14ac:dyDescent="0.25">
      <c r="A68" s="67"/>
      <c r="B68" s="64"/>
      <c r="C68" s="61"/>
      <c r="D68" s="15" t="s">
        <v>43</v>
      </c>
      <c r="E68" s="25">
        <f>SUM(F68:J68)</f>
        <v>0</v>
      </c>
      <c r="F68" s="6">
        <v>0</v>
      </c>
      <c r="G68" s="26">
        <v>0</v>
      </c>
      <c r="H68" s="26">
        <v>0</v>
      </c>
      <c r="I68" s="26">
        <v>0</v>
      </c>
      <c r="J68" s="26">
        <v>0</v>
      </c>
    </row>
    <row r="69" spans="1:10" ht="30" x14ac:dyDescent="0.25">
      <c r="A69" s="67"/>
      <c r="B69" s="64"/>
      <c r="C69" s="61"/>
      <c r="D69" s="15" t="s">
        <v>44</v>
      </c>
      <c r="E69" s="25">
        <f>SUM(F69:J69)</f>
        <v>0</v>
      </c>
      <c r="F69" s="6">
        <v>0</v>
      </c>
      <c r="G69" s="26">
        <v>0</v>
      </c>
      <c r="H69" s="26">
        <v>0</v>
      </c>
      <c r="I69" s="26">
        <v>0</v>
      </c>
      <c r="J69" s="26">
        <v>0</v>
      </c>
    </row>
    <row r="70" spans="1:10" x14ac:dyDescent="0.25">
      <c r="A70" s="67"/>
      <c r="B70" s="64"/>
      <c r="C70" s="62"/>
      <c r="D70" s="15" t="s">
        <v>8</v>
      </c>
      <c r="E70" s="25">
        <v>0</v>
      </c>
      <c r="F70" s="8">
        <v>0</v>
      </c>
      <c r="G70" s="25">
        <v>0</v>
      </c>
      <c r="H70" s="25">
        <v>0</v>
      </c>
      <c r="I70" s="25">
        <v>0</v>
      </c>
      <c r="J70" s="25">
        <v>0</v>
      </c>
    </row>
    <row r="71" spans="1:10" ht="15" customHeight="1" x14ac:dyDescent="0.25">
      <c r="A71" s="67"/>
      <c r="B71" s="64"/>
      <c r="C71" s="60" t="s">
        <v>106</v>
      </c>
      <c r="D71" s="15" t="s">
        <v>1</v>
      </c>
      <c r="E71" s="25">
        <f>SUM(F71:J71)</f>
        <v>720</v>
      </c>
      <c r="F71" s="26">
        <f>F77+F76+F75+F74+F73+F72</f>
        <v>360</v>
      </c>
      <c r="G71" s="26">
        <f>G77+G76+G75+G74+G73+G72</f>
        <v>360</v>
      </c>
      <c r="H71" s="26">
        <f>H77+H76+H75+H74+H73+H72</f>
        <v>0</v>
      </c>
      <c r="I71" s="26">
        <f>I77+I76+I75+I74+I73+I72</f>
        <v>0</v>
      </c>
      <c r="J71" s="26">
        <f>J77+J76+J75+J74+J73+J72</f>
        <v>0</v>
      </c>
    </row>
    <row r="72" spans="1:10" ht="30" x14ac:dyDescent="0.25">
      <c r="A72" s="67"/>
      <c r="B72" s="64"/>
      <c r="C72" s="61"/>
      <c r="D72" s="15" t="s">
        <v>17</v>
      </c>
      <c r="E72" s="25">
        <f>SUM(F72:J72)</f>
        <v>0</v>
      </c>
      <c r="F72" s="6">
        <v>0</v>
      </c>
      <c r="G72" s="26">
        <v>0</v>
      </c>
      <c r="H72" s="26">
        <v>0</v>
      </c>
      <c r="I72" s="26">
        <v>0</v>
      </c>
      <c r="J72" s="26">
        <v>0</v>
      </c>
    </row>
    <row r="73" spans="1:10" ht="45" x14ac:dyDescent="0.25">
      <c r="A73" s="67"/>
      <c r="B73" s="64"/>
      <c r="C73" s="61"/>
      <c r="D73" s="15" t="s">
        <v>18</v>
      </c>
      <c r="E73" s="25"/>
      <c r="F73" s="6"/>
      <c r="G73" s="26">
        <v>0</v>
      </c>
      <c r="H73" s="26">
        <v>0</v>
      </c>
      <c r="I73" s="26">
        <v>0</v>
      </c>
      <c r="J73" s="26">
        <v>0</v>
      </c>
    </row>
    <row r="74" spans="1:10" ht="30" customHeight="1" x14ac:dyDescent="0.25">
      <c r="A74" s="67"/>
      <c r="B74" s="64"/>
      <c r="C74" s="61"/>
      <c r="D74" s="15" t="s">
        <v>5</v>
      </c>
      <c r="E74" s="25">
        <f>SUM(F74:J74)</f>
        <v>720</v>
      </c>
      <c r="F74" s="26">
        <v>360</v>
      </c>
      <c r="G74" s="26">
        <v>360</v>
      </c>
      <c r="H74" s="26"/>
      <c r="I74" s="26"/>
      <c r="J74" s="26">
        <f>I74*4</f>
        <v>0</v>
      </c>
    </row>
    <row r="75" spans="1:10" ht="60" x14ac:dyDescent="0.25">
      <c r="A75" s="67"/>
      <c r="B75" s="64"/>
      <c r="C75" s="61"/>
      <c r="D75" s="15" t="s">
        <v>43</v>
      </c>
      <c r="E75" s="25">
        <f>SUM(F75:J75)</f>
        <v>0</v>
      </c>
      <c r="F75" s="6">
        <v>0</v>
      </c>
      <c r="G75" s="26">
        <v>0</v>
      </c>
      <c r="H75" s="26">
        <v>0</v>
      </c>
      <c r="I75" s="26">
        <v>0</v>
      </c>
      <c r="J75" s="26">
        <v>0</v>
      </c>
    </row>
    <row r="76" spans="1:10" ht="30" x14ac:dyDescent="0.25">
      <c r="A76" s="67"/>
      <c r="B76" s="64"/>
      <c r="C76" s="61"/>
      <c r="D76" s="15" t="s">
        <v>44</v>
      </c>
      <c r="E76" s="25">
        <f>SUM(F76:J76)</f>
        <v>0</v>
      </c>
      <c r="F76" s="6">
        <v>0</v>
      </c>
      <c r="G76" s="26">
        <v>0</v>
      </c>
      <c r="H76" s="26">
        <v>0</v>
      </c>
      <c r="I76" s="26">
        <v>0</v>
      </c>
      <c r="J76" s="26">
        <v>0</v>
      </c>
    </row>
    <row r="77" spans="1:10" x14ac:dyDescent="0.25">
      <c r="A77" s="68"/>
      <c r="B77" s="65"/>
      <c r="C77" s="62"/>
      <c r="D77" s="15" t="s">
        <v>8</v>
      </c>
      <c r="E77" s="25">
        <v>0</v>
      </c>
      <c r="F77" s="8">
        <v>0</v>
      </c>
      <c r="G77" s="25"/>
      <c r="H77" s="25"/>
      <c r="I77" s="25"/>
      <c r="J77" s="25">
        <f>I77*4</f>
        <v>0</v>
      </c>
    </row>
    <row r="78" spans="1:10" ht="15" customHeight="1" x14ac:dyDescent="0.25">
      <c r="A78" s="66" t="s">
        <v>22</v>
      </c>
      <c r="B78" s="63" t="s">
        <v>78</v>
      </c>
      <c r="C78" s="79" t="s">
        <v>123</v>
      </c>
      <c r="D78" s="15" t="s">
        <v>1</v>
      </c>
      <c r="E78" s="25">
        <f t="shared" ref="E78:E84" si="12">F78+G78+H78+I78+J78</f>
        <v>2491.0598600000003</v>
      </c>
      <c r="F78" s="25">
        <f>F84+F83+F82+F81+F80+F79</f>
        <v>317.55986000000001</v>
      </c>
      <c r="G78" s="25">
        <f t="shared" ref="G78:J78" si="13">G84+G83+G82+G81+G80+G79</f>
        <v>310.5</v>
      </c>
      <c r="H78" s="25">
        <f t="shared" si="13"/>
        <v>310.5</v>
      </c>
      <c r="I78" s="25">
        <f t="shared" si="13"/>
        <v>310.5</v>
      </c>
      <c r="J78" s="25">
        <f t="shared" si="13"/>
        <v>1242</v>
      </c>
    </row>
    <row r="79" spans="1:10" ht="30" x14ac:dyDescent="0.25">
      <c r="A79" s="67"/>
      <c r="B79" s="64"/>
      <c r="C79" s="80"/>
      <c r="D79" s="15" t="s">
        <v>17</v>
      </c>
      <c r="E79" s="25">
        <f t="shared" si="12"/>
        <v>0</v>
      </c>
      <c r="F79" s="26">
        <f t="shared" ref="F79:J79" si="14">SUM(F93,F100,F86)</f>
        <v>0</v>
      </c>
      <c r="G79" s="26">
        <f t="shared" si="14"/>
        <v>0</v>
      </c>
      <c r="H79" s="26">
        <f t="shared" si="14"/>
        <v>0</v>
      </c>
      <c r="I79" s="26">
        <f t="shared" si="14"/>
        <v>0</v>
      </c>
      <c r="J79" s="26">
        <f t="shared" si="14"/>
        <v>0</v>
      </c>
    </row>
    <row r="80" spans="1:10" ht="45" x14ac:dyDescent="0.25">
      <c r="A80" s="67"/>
      <c r="B80" s="64"/>
      <c r="C80" s="80"/>
      <c r="D80" s="15" t="s">
        <v>18</v>
      </c>
      <c r="E80" s="25">
        <f t="shared" si="12"/>
        <v>0</v>
      </c>
      <c r="F80" s="26">
        <f>SUM(F101,F94,F87)</f>
        <v>0</v>
      </c>
      <c r="G80" s="26">
        <f t="shared" ref="G80:J80" si="15">SUM(G94,G101,G87)</f>
        <v>0</v>
      </c>
      <c r="H80" s="26">
        <f t="shared" si="15"/>
        <v>0</v>
      </c>
      <c r="I80" s="26">
        <f t="shared" si="15"/>
        <v>0</v>
      </c>
      <c r="J80" s="26">
        <f t="shared" si="15"/>
        <v>0</v>
      </c>
    </row>
    <row r="81" spans="1:10" ht="30" customHeight="1" x14ac:dyDescent="0.25">
      <c r="A81" s="67"/>
      <c r="B81" s="64"/>
      <c r="C81" s="80"/>
      <c r="D81" s="15" t="s">
        <v>5</v>
      </c>
      <c r="E81" s="25">
        <f t="shared" si="12"/>
        <v>2491.0598600000003</v>
      </c>
      <c r="F81" s="26">
        <f t="shared" ref="F81:F84" si="16">SUM(F102,F95,F88)</f>
        <v>317.55986000000001</v>
      </c>
      <c r="G81" s="26">
        <f>SUM(G95,G102,G88)</f>
        <v>310.5</v>
      </c>
      <c r="H81" s="26">
        <f>SUM(H95,H102,H88)</f>
        <v>310.5</v>
      </c>
      <c r="I81" s="26">
        <f>SUM(I95,I102,I88)</f>
        <v>310.5</v>
      </c>
      <c r="J81" s="26">
        <f>J95+J102</f>
        <v>1242</v>
      </c>
    </row>
    <row r="82" spans="1:10" ht="60" x14ac:dyDescent="0.25">
      <c r="A82" s="67"/>
      <c r="B82" s="64"/>
      <c r="C82" s="80"/>
      <c r="D82" s="15" t="s">
        <v>43</v>
      </c>
      <c r="E82" s="25">
        <f t="shared" si="12"/>
        <v>0</v>
      </c>
      <c r="F82" s="26">
        <f t="shared" si="16"/>
        <v>0</v>
      </c>
      <c r="G82" s="26">
        <f t="shared" ref="G82:J82" si="17">SUM(G96,G103,G89)</f>
        <v>0</v>
      </c>
      <c r="H82" s="26">
        <f t="shared" si="17"/>
        <v>0</v>
      </c>
      <c r="I82" s="26">
        <f t="shared" si="17"/>
        <v>0</v>
      </c>
      <c r="J82" s="26">
        <f t="shared" si="17"/>
        <v>0</v>
      </c>
    </row>
    <row r="83" spans="1:10" ht="30" x14ac:dyDescent="0.25">
      <c r="A83" s="67"/>
      <c r="B83" s="64"/>
      <c r="C83" s="80"/>
      <c r="D83" s="15" t="s">
        <v>44</v>
      </c>
      <c r="E83" s="25">
        <f t="shared" si="12"/>
        <v>0</v>
      </c>
      <c r="F83" s="26">
        <f t="shared" si="16"/>
        <v>0</v>
      </c>
      <c r="G83" s="26">
        <f t="shared" ref="G83:J83" si="18">SUM(G97,G104,G90)</f>
        <v>0</v>
      </c>
      <c r="H83" s="26">
        <f t="shared" si="18"/>
        <v>0</v>
      </c>
      <c r="I83" s="26">
        <f t="shared" si="18"/>
        <v>0</v>
      </c>
      <c r="J83" s="26">
        <f t="shared" si="18"/>
        <v>0</v>
      </c>
    </row>
    <row r="84" spans="1:10" x14ac:dyDescent="0.25">
      <c r="A84" s="67"/>
      <c r="B84" s="64"/>
      <c r="C84" s="81"/>
      <c r="D84" s="15" t="s">
        <v>8</v>
      </c>
      <c r="E84" s="25">
        <f t="shared" si="12"/>
        <v>0</v>
      </c>
      <c r="F84" s="26">
        <f t="shared" si="16"/>
        <v>0</v>
      </c>
      <c r="G84" s="26">
        <f t="shared" ref="G84:J84" si="19">SUM(G98,G105,G91)</f>
        <v>0</v>
      </c>
      <c r="H84" s="26">
        <f t="shared" si="19"/>
        <v>0</v>
      </c>
      <c r="I84" s="26">
        <f t="shared" si="19"/>
        <v>0</v>
      </c>
      <c r="J84" s="26">
        <f t="shared" si="19"/>
        <v>0</v>
      </c>
    </row>
    <row r="85" spans="1:10" ht="15" hidden="1" customHeight="1" x14ac:dyDescent="0.25">
      <c r="A85" s="67"/>
      <c r="B85" s="64"/>
      <c r="C85" s="60" t="s">
        <v>62</v>
      </c>
      <c r="D85" s="15" t="s">
        <v>1</v>
      </c>
      <c r="E85" s="30">
        <v>0</v>
      </c>
      <c r="F85" s="40">
        <v>0</v>
      </c>
      <c r="G85" s="30">
        <v>0</v>
      </c>
      <c r="H85" s="30">
        <v>0</v>
      </c>
      <c r="I85" s="30">
        <v>0</v>
      </c>
      <c r="J85" s="30">
        <v>0</v>
      </c>
    </row>
    <row r="86" spans="1:10" ht="30" hidden="1" x14ac:dyDescent="0.25">
      <c r="A86" s="67"/>
      <c r="B86" s="64"/>
      <c r="C86" s="61"/>
      <c r="D86" s="15" t="s">
        <v>17</v>
      </c>
      <c r="E86" s="30">
        <v>0</v>
      </c>
      <c r="F86" s="40">
        <v>0</v>
      </c>
      <c r="G86" s="30">
        <v>0</v>
      </c>
      <c r="H86" s="30">
        <v>0</v>
      </c>
      <c r="I86" s="30">
        <v>0</v>
      </c>
      <c r="J86" s="30">
        <v>0</v>
      </c>
    </row>
    <row r="87" spans="1:10" ht="45" hidden="1" x14ac:dyDescent="0.25">
      <c r="A87" s="67"/>
      <c r="B87" s="64"/>
      <c r="C87" s="61"/>
      <c r="D87" s="15" t="s">
        <v>18</v>
      </c>
      <c r="E87" s="30">
        <v>0</v>
      </c>
      <c r="F87" s="40">
        <v>0</v>
      </c>
      <c r="G87" s="30">
        <v>0</v>
      </c>
      <c r="H87" s="30">
        <v>0</v>
      </c>
      <c r="I87" s="30">
        <v>0</v>
      </c>
      <c r="J87" s="30">
        <v>0</v>
      </c>
    </row>
    <row r="88" spans="1:10" ht="30" hidden="1" customHeight="1" x14ac:dyDescent="0.25">
      <c r="A88" s="67"/>
      <c r="B88" s="64"/>
      <c r="C88" s="61"/>
      <c r="D88" s="15" t="s">
        <v>5</v>
      </c>
      <c r="E88" s="30">
        <v>0</v>
      </c>
      <c r="F88" s="40">
        <v>0</v>
      </c>
      <c r="G88" s="30">
        <v>0</v>
      </c>
      <c r="H88" s="30">
        <v>0</v>
      </c>
      <c r="I88" s="30">
        <v>0</v>
      </c>
      <c r="J88" s="30">
        <v>0</v>
      </c>
    </row>
    <row r="89" spans="1:10" ht="60" hidden="1" x14ac:dyDescent="0.25">
      <c r="A89" s="67"/>
      <c r="B89" s="64"/>
      <c r="C89" s="61"/>
      <c r="D89" s="15" t="s">
        <v>43</v>
      </c>
      <c r="E89" s="30">
        <v>0</v>
      </c>
      <c r="F89" s="40">
        <v>0</v>
      </c>
      <c r="G89" s="30">
        <v>0</v>
      </c>
      <c r="H89" s="30">
        <v>0</v>
      </c>
      <c r="I89" s="30">
        <v>0</v>
      </c>
      <c r="J89" s="30">
        <v>0</v>
      </c>
    </row>
    <row r="90" spans="1:10" ht="30" hidden="1" x14ac:dyDescent="0.25">
      <c r="A90" s="67"/>
      <c r="B90" s="64"/>
      <c r="C90" s="61"/>
      <c r="D90" s="15" t="s">
        <v>44</v>
      </c>
      <c r="E90" s="30">
        <v>0</v>
      </c>
      <c r="F90" s="40">
        <v>0</v>
      </c>
      <c r="G90" s="30">
        <v>0</v>
      </c>
      <c r="H90" s="30">
        <v>0</v>
      </c>
      <c r="I90" s="30">
        <v>0</v>
      </c>
      <c r="J90" s="30">
        <v>0</v>
      </c>
    </row>
    <row r="91" spans="1:10" hidden="1" x14ac:dyDescent="0.25">
      <c r="A91" s="67"/>
      <c r="B91" s="64"/>
      <c r="C91" s="62"/>
      <c r="D91" s="15" t="s">
        <v>8</v>
      </c>
      <c r="E91" s="30">
        <v>0</v>
      </c>
      <c r="F91" s="40">
        <v>0</v>
      </c>
      <c r="G91" s="30">
        <v>0</v>
      </c>
      <c r="H91" s="30">
        <v>0</v>
      </c>
      <c r="I91" s="30">
        <v>0</v>
      </c>
      <c r="J91" s="30">
        <v>0</v>
      </c>
    </row>
    <row r="92" spans="1:10" ht="15" customHeight="1" x14ac:dyDescent="0.25">
      <c r="A92" s="67"/>
      <c r="B92" s="64"/>
      <c r="C92" s="60" t="s">
        <v>106</v>
      </c>
      <c r="D92" s="15" t="s">
        <v>1</v>
      </c>
      <c r="E92" s="25">
        <f t="shared" ref="E92:E112" si="20">F92+G92+H92+I92+J92</f>
        <v>0</v>
      </c>
      <c r="F92" s="25">
        <f>F98+F97+F96+F95+F94+F93</f>
        <v>0</v>
      </c>
      <c r="G92" s="25">
        <f t="shared" ref="G92:J92" si="21">G98+G97+G96+G95+G94+G93</f>
        <v>0</v>
      </c>
      <c r="H92" s="25">
        <f t="shared" si="21"/>
        <v>0</v>
      </c>
      <c r="I92" s="25">
        <f t="shared" si="21"/>
        <v>0</v>
      </c>
      <c r="J92" s="25">
        <f t="shared" si="21"/>
        <v>0</v>
      </c>
    </row>
    <row r="93" spans="1:10" ht="30" x14ac:dyDescent="0.25">
      <c r="A93" s="67"/>
      <c r="B93" s="64"/>
      <c r="C93" s="61"/>
      <c r="D93" s="15" t="s">
        <v>17</v>
      </c>
      <c r="E93" s="25">
        <f t="shared" si="20"/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</row>
    <row r="94" spans="1:10" ht="45" x14ac:dyDescent="0.25">
      <c r="A94" s="67"/>
      <c r="B94" s="64"/>
      <c r="C94" s="61"/>
      <c r="D94" s="15" t="s">
        <v>18</v>
      </c>
      <c r="E94" s="25">
        <f t="shared" si="20"/>
        <v>0</v>
      </c>
      <c r="F94" s="41">
        <v>0</v>
      </c>
      <c r="G94" s="26">
        <v>0</v>
      </c>
      <c r="H94" s="26">
        <v>0</v>
      </c>
      <c r="I94" s="26">
        <v>0</v>
      </c>
      <c r="J94" s="26">
        <v>0</v>
      </c>
    </row>
    <row r="95" spans="1:10" ht="30" customHeight="1" x14ac:dyDescent="0.25">
      <c r="A95" s="67"/>
      <c r="B95" s="64"/>
      <c r="C95" s="61"/>
      <c r="D95" s="15" t="s">
        <v>5</v>
      </c>
      <c r="E95" s="25">
        <f t="shared" si="20"/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</row>
    <row r="96" spans="1:10" ht="60" x14ac:dyDescent="0.25">
      <c r="A96" s="67"/>
      <c r="B96" s="64"/>
      <c r="C96" s="61"/>
      <c r="D96" s="15" t="s">
        <v>43</v>
      </c>
      <c r="E96" s="25">
        <f t="shared" si="20"/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</row>
    <row r="97" spans="1:10" ht="30" x14ac:dyDescent="0.25">
      <c r="A97" s="67"/>
      <c r="B97" s="64"/>
      <c r="C97" s="61"/>
      <c r="D97" s="15" t="s">
        <v>44</v>
      </c>
      <c r="E97" s="25">
        <f t="shared" si="20"/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</row>
    <row r="98" spans="1:10" x14ac:dyDescent="0.25">
      <c r="A98" s="67"/>
      <c r="B98" s="64"/>
      <c r="C98" s="62"/>
      <c r="D98" s="15" t="s">
        <v>8</v>
      </c>
      <c r="E98" s="25">
        <f t="shared" si="20"/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</row>
    <row r="99" spans="1:10" ht="15" customHeight="1" x14ac:dyDescent="0.25">
      <c r="A99" s="67"/>
      <c r="B99" s="64"/>
      <c r="C99" s="60" t="s">
        <v>70</v>
      </c>
      <c r="D99" s="15" t="s">
        <v>1</v>
      </c>
      <c r="E99" s="25">
        <f t="shared" si="20"/>
        <v>2491.0598600000003</v>
      </c>
      <c r="F99" s="25">
        <f>F105+F104+F103+F102+F101+F100</f>
        <v>317.55986000000001</v>
      </c>
      <c r="G99" s="25">
        <f t="shared" ref="G99:I99" si="22">G105+G104+G103+G102+G101+G100</f>
        <v>310.5</v>
      </c>
      <c r="H99" s="25">
        <f t="shared" si="22"/>
        <v>310.5</v>
      </c>
      <c r="I99" s="25">
        <f t="shared" si="22"/>
        <v>310.5</v>
      </c>
      <c r="J99" s="25">
        <f>J105+J104+J103+J102+J101+J100</f>
        <v>1242</v>
      </c>
    </row>
    <row r="100" spans="1:10" ht="30" x14ac:dyDescent="0.25">
      <c r="A100" s="67"/>
      <c r="B100" s="64"/>
      <c r="C100" s="61"/>
      <c r="D100" s="15" t="s">
        <v>17</v>
      </c>
      <c r="E100" s="25">
        <f t="shared" si="20"/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</row>
    <row r="101" spans="1:10" ht="45" x14ac:dyDescent="0.25">
      <c r="A101" s="67"/>
      <c r="B101" s="64"/>
      <c r="C101" s="61"/>
      <c r="D101" s="15" t="s">
        <v>18</v>
      </c>
      <c r="E101" s="25">
        <f t="shared" si="20"/>
        <v>0</v>
      </c>
      <c r="F101" s="26"/>
      <c r="G101" s="26">
        <v>0</v>
      </c>
      <c r="H101" s="26">
        <v>0</v>
      </c>
      <c r="I101" s="26">
        <v>0</v>
      </c>
      <c r="J101" s="26">
        <v>0</v>
      </c>
    </row>
    <row r="102" spans="1:10" ht="30" customHeight="1" x14ac:dyDescent="0.25">
      <c r="A102" s="67"/>
      <c r="B102" s="64"/>
      <c r="C102" s="61"/>
      <c r="D102" s="15" t="s">
        <v>5</v>
      </c>
      <c r="E102" s="25">
        <f>F102+G102+H102+I102+J102</f>
        <v>2491.0598600000003</v>
      </c>
      <c r="F102" s="26">
        <v>317.55986000000001</v>
      </c>
      <c r="G102" s="26">
        <v>310.5</v>
      </c>
      <c r="H102" s="26">
        <v>310.5</v>
      </c>
      <c r="I102" s="26">
        <v>310.5</v>
      </c>
      <c r="J102" s="26">
        <f>I102*4</f>
        <v>1242</v>
      </c>
    </row>
    <row r="103" spans="1:10" ht="60" x14ac:dyDescent="0.25">
      <c r="A103" s="67"/>
      <c r="B103" s="64"/>
      <c r="C103" s="61"/>
      <c r="D103" s="15" t="s">
        <v>43</v>
      </c>
      <c r="E103" s="25">
        <f t="shared" si="20"/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</row>
    <row r="104" spans="1:10" ht="30" x14ac:dyDescent="0.25">
      <c r="A104" s="67"/>
      <c r="B104" s="64"/>
      <c r="C104" s="61"/>
      <c r="D104" s="15" t="s">
        <v>44</v>
      </c>
      <c r="E104" s="25">
        <f t="shared" si="20"/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</row>
    <row r="105" spans="1:10" x14ac:dyDescent="0.25">
      <c r="A105" s="68"/>
      <c r="B105" s="65"/>
      <c r="C105" s="62"/>
      <c r="D105" s="15" t="s">
        <v>8</v>
      </c>
      <c r="E105" s="25">
        <f t="shared" si="20"/>
        <v>0</v>
      </c>
      <c r="F105" s="26">
        <v>0</v>
      </c>
      <c r="G105" s="26"/>
      <c r="H105" s="26">
        <v>0</v>
      </c>
      <c r="I105" s="26"/>
      <c r="J105" s="26"/>
    </row>
    <row r="106" spans="1:10" ht="15" customHeight="1" x14ac:dyDescent="0.25">
      <c r="A106" s="66" t="s">
        <v>23</v>
      </c>
      <c r="B106" s="63" t="s">
        <v>79</v>
      </c>
      <c r="C106" s="79" t="s">
        <v>108</v>
      </c>
      <c r="D106" s="18" t="s">
        <v>1</v>
      </c>
      <c r="E106" s="25">
        <f t="shared" si="20"/>
        <v>29.85</v>
      </c>
      <c r="F106" s="25">
        <f>F112+F111+F110+F109+F108+F107</f>
        <v>29.85</v>
      </c>
      <c r="G106" s="25">
        <f t="shared" ref="G106:J106" si="23">G112+G111+G110+G109+G108+G107</f>
        <v>0</v>
      </c>
      <c r="H106" s="25">
        <f t="shared" si="23"/>
        <v>0</v>
      </c>
      <c r="I106" s="25">
        <f t="shared" si="23"/>
        <v>0</v>
      </c>
      <c r="J106" s="25">
        <f t="shared" si="23"/>
        <v>0</v>
      </c>
    </row>
    <row r="107" spans="1:10" ht="28.5" x14ac:dyDescent="0.25">
      <c r="A107" s="67"/>
      <c r="B107" s="64"/>
      <c r="C107" s="80"/>
      <c r="D107" s="18" t="s">
        <v>17</v>
      </c>
      <c r="E107" s="25">
        <f t="shared" si="20"/>
        <v>0</v>
      </c>
      <c r="F107" s="25">
        <f t="shared" ref="F107:J107" si="24">SUM(F121,F128,F114)</f>
        <v>0</v>
      </c>
      <c r="G107" s="25">
        <f t="shared" si="24"/>
        <v>0</v>
      </c>
      <c r="H107" s="25">
        <f t="shared" si="24"/>
        <v>0</v>
      </c>
      <c r="I107" s="25">
        <f t="shared" si="24"/>
        <v>0</v>
      </c>
      <c r="J107" s="25">
        <f t="shared" si="24"/>
        <v>0</v>
      </c>
    </row>
    <row r="108" spans="1:10" ht="42.75" x14ac:dyDescent="0.25">
      <c r="A108" s="67"/>
      <c r="B108" s="64"/>
      <c r="C108" s="80"/>
      <c r="D108" s="18" t="s">
        <v>18</v>
      </c>
      <c r="E108" s="25">
        <f t="shared" si="20"/>
        <v>0</v>
      </c>
      <c r="F108" s="25">
        <f>SUM(F129,F122,F115)</f>
        <v>0</v>
      </c>
      <c r="G108" s="25">
        <f t="shared" ref="G108:J108" si="25">SUM(G122,G129,G115)</f>
        <v>0</v>
      </c>
      <c r="H108" s="25">
        <f t="shared" si="25"/>
        <v>0</v>
      </c>
      <c r="I108" s="25">
        <f t="shared" si="25"/>
        <v>0</v>
      </c>
      <c r="J108" s="25">
        <f t="shared" si="25"/>
        <v>0</v>
      </c>
    </row>
    <row r="109" spans="1:10" ht="28.5" x14ac:dyDescent="0.25">
      <c r="A109" s="67"/>
      <c r="B109" s="64"/>
      <c r="C109" s="80"/>
      <c r="D109" s="18" t="s">
        <v>5</v>
      </c>
      <c r="E109" s="25">
        <f t="shared" si="20"/>
        <v>29.85</v>
      </c>
      <c r="F109" s="25">
        <f t="shared" ref="F109:F112" si="26">SUM(F130,F123,F116)</f>
        <v>29.85</v>
      </c>
      <c r="G109" s="25">
        <f t="shared" ref="G109:J112" si="27">SUM(G123,G130,G116)</f>
        <v>0</v>
      </c>
      <c r="H109" s="25">
        <f t="shared" si="27"/>
        <v>0</v>
      </c>
      <c r="I109" s="25">
        <f t="shared" si="27"/>
        <v>0</v>
      </c>
      <c r="J109" s="25">
        <f t="shared" si="27"/>
        <v>0</v>
      </c>
    </row>
    <row r="110" spans="1:10" ht="71.25" customHeight="1" x14ac:dyDescent="0.25">
      <c r="A110" s="67"/>
      <c r="B110" s="64"/>
      <c r="C110" s="80"/>
      <c r="D110" s="18" t="s">
        <v>43</v>
      </c>
      <c r="E110" s="25">
        <f t="shared" si="20"/>
        <v>0</v>
      </c>
      <c r="F110" s="25">
        <f t="shared" si="26"/>
        <v>0</v>
      </c>
      <c r="G110" s="25">
        <f t="shared" si="27"/>
        <v>0</v>
      </c>
      <c r="H110" s="25">
        <f t="shared" si="27"/>
        <v>0</v>
      </c>
      <c r="I110" s="25">
        <f t="shared" si="27"/>
        <v>0</v>
      </c>
      <c r="J110" s="25">
        <f t="shared" si="27"/>
        <v>0</v>
      </c>
    </row>
    <row r="111" spans="1:10" ht="28.5" x14ac:dyDescent="0.25">
      <c r="A111" s="67"/>
      <c r="B111" s="64"/>
      <c r="C111" s="80"/>
      <c r="D111" s="18" t="s">
        <v>44</v>
      </c>
      <c r="E111" s="25">
        <f t="shared" si="20"/>
        <v>0</v>
      </c>
      <c r="F111" s="25">
        <f t="shared" si="26"/>
        <v>0</v>
      </c>
      <c r="G111" s="25">
        <f t="shared" si="27"/>
        <v>0</v>
      </c>
      <c r="H111" s="25">
        <f t="shared" si="27"/>
        <v>0</v>
      </c>
      <c r="I111" s="25">
        <f t="shared" si="27"/>
        <v>0</v>
      </c>
      <c r="J111" s="25">
        <f t="shared" si="27"/>
        <v>0</v>
      </c>
    </row>
    <row r="112" spans="1:10" ht="28.5" x14ac:dyDescent="0.25">
      <c r="A112" s="67"/>
      <c r="B112" s="64"/>
      <c r="C112" s="81"/>
      <c r="D112" s="18" t="s">
        <v>8</v>
      </c>
      <c r="E112" s="25">
        <f t="shared" si="20"/>
        <v>0</v>
      </c>
      <c r="F112" s="25">
        <f t="shared" si="26"/>
        <v>0</v>
      </c>
      <c r="G112" s="25">
        <f t="shared" si="27"/>
        <v>0</v>
      </c>
      <c r="H112" s="25">
        <f t="shared" si="27"/>
        <v>0</v>
      </c>
      <c r="I112" s="25">
        <f t="shared" si="27"/>
        <v>0</v>
      </c>
      <c r="J112" s="25">
        <f>SUM(J126,J133,J119)</f>
        <v>0</v>
      </c>
    </row>
    <row r="113" spans="1:10" ht="15" customHeight="1" x14ac:dyDescent="0.25">
      <c r="A113" s="67"/>
      <c r="B113" s="64"/>
      <c r="C113" s="60" t="s">
        <v>62</v>
      </c>
      <c r="D113" s="15" t="s">
        <v>1</v>
      </c>
      <c r="E113" s="30">
        <v>0</v>
      </c>
      <c r="F113" s="40">
        <v>0</v>
      </c>
      <c r="G113" s="30">
        <v>0</v>
      </c>
      <c r="H113" s="30">
        <v>0</v>
      </c>
      <c r="I113" s="30">
        <v>0</v>
      </c>
      <c r="J113" s="30">
        <v>0</v>
      </c>
    </row>
    <row r="114" spans="1:10" ht="30" x14ac:dyDescent="0.25">
      <c r="A114" s="67"/>
      <c r="B114" s="64"/>
      <c r="C114" s="61"/>
      <c r="D114" s="15" t="s">
        <v>17</v>
      </c>
      <c r="E114" s="30">
        <v>0</v>
      </c>
      <c r="F114" s="40">
        <v>0</v>
      </c>
      <c r="G114" s="30">
        <v>0</v>
      </c>
      <c r="H114" s="30">
        <v>0</v>
      </c>
      <c r="I114" s="30">
        <v>0</v>
      </c>
      <c r="J114" s="30">
        <v>0</v>
      </c>
    </row>
    <row r="115" spans="1:10" ht="45" x14ac:dyDescent="0.25">
      <c r="A115" s="67"/>
      <c r="B115" s="64"/>
      <c r="C115" s="61"/>
      <c r="D115" s="15" t="s">
        <v>18</v>
      </c>
      <c r="E115" s="30">
        <v>0</v>
      </c>
      <c r="F115" s="40">
        <v>0</v>
      </c>
      <c r="G115" s="30">
        <v>0</v>
      </c>
      <c r="H115" s="30">
        <v>0</v>
      </c>
      <c r="I115" s="30">
        <v>0</v>
      </c>
      <c r="J115" s="30">
        <v>0</v>
      </c>
    </row>
    <row r="116" spans="1:10" ht="30" customHeight="1" x14ac:dyDescent="0.25">
      <c r="A116" s="67"/>
      <c r="B116" s="64"/>
      <c r="C116" s="61"/>
      <c r="D116" s="15" t="s">
        <v>5</v>
      </c>
      <c r="E116" s="30">
        <v>0</v>
      </c>
      <c r="F116" s="40">
        <v>0</v>
      </c>
      <c r="G116" s="30">
        <v>0</v>
      </c>
      <c r="H116" s="30">
        <v>0</v>
      </c>
      <c r="I116" s="30">
        <v>0</v>
      </c>
      <c r="J116" s="30">
        <v>0</v>
      </c>
    </row>
    <row r="117" spans="1:10" ht="60" x14ac:dyDescent="0.25">
      <c r="A117" s="67"/>
      <c r="B117" s="64"/>
      <c r="C117" s="61"/>
      <c r="D117" s="15" t="s">
        <v>43</v>
      </c>
      <c r="E117" s="30">
        <v>0</v>
      </c>
      <c r="F117" s="40">
        <v>0</v>
      </c>
      <c r="G117" s="30">
        <v>0</v>
      </c>
      <c r="H117" s="30">
        <v>0</v>
      </c>
      <c r="I117" s="30">
        <v>0</v>
      </c>
      <c r="J117" s="30">
        <v>0</v>
      </c>
    </row>
    <row r="118" spans="1:10" ht="30" x14ac:dyDescent="0.25">
      <c r="A118" s="67"/>
      <c r="B118" s="64"/>
      <c r="C118" s="61"/>
      <c r="D118" s="15" t="s">
        <v>44</v>
      </c>
      <c r="E118" s="30">
        <v>0</v>
      </c>
      <c r="F118" s="40">
        <v>0</v>
      </c>
      <c r="G118" s="30">
        <v>0</v>
      </c>
      <c r="H118" s="30">
        <v>0</v>
      </c>
      <c r="I118" s="30">
        <v>0</v>
      </c>
      <c r="J118" s="30">
        <v>0</v>
      </c>
    </row>
    <row r="119" spans="1:10" x14ac:dyDescent="0.25">
      <c r="A119" s="67"/>
      <c r="B119" s="64"/>
      <c r="C119" s="62"/>
      <c r="D119" s="15" t="s">
        <v>8</v>
      </c>
      <c r="E119" s="30">
        <v>0</v>
      </c>
      <c r="F119" s="40">
        <v>0</v>
      </c>
      <c r="G119" s="40"/>
      <c r="H119" s="40"/>
      <c r="I119" s="40"/>
      <c r="J119" s="40">
        <f>I119*4</f>
        <v>0</v>
      </c>
    </row>
    <row r="120" spans="1:10" ht="15" customHeight="1" x14ac:dyDescent="0.25">
      <c r="A120" s="67"/>
      <c r="B120" s="64"/>
      <c r="C120" s="60" t="s">
        <v>109</v>
      </c>
      <c r="D120" s="15" t="s">
        <v>1</v>
      </c>
      <c r="E120" s="25">
        <f t="shared" ref="E120:E151" si="28">F120+G120+H120+I120+J120</f>
        <v>0</v>
      </c>
      <c r="F120" s="25">
        <f>F126+F125+F124+F123+F122+F121</f>
        <v>0</v>
      </c>
      <c r="G120" s="25">
        <f t="shared" ref="G120:J120" si="29">G126+G125+G124+G123+G122+G121</f>
        <v>0</v>
      </c>
      <c r="H120" s="25">
        <f t="shared" si="29"/>
        <v>0</v>
      </c>
      <c r="I120" s="25">
        <f t="shared" si="29"/>
        <v>0</v>
      </c>
      <c r="J120" s="25">
        <f t="shared" si="29"/>
        <v>0</v>
      </c>
    </row>
    <row r="121" spans="1:10" ht="30" x14ac:dyDescent="0.25">
      <c r="A121" s="67"/>
      <c r="B121" s="64"/>
      <c r="C121" s="61"/>
      <c r="D121" s="15" t="s">
        <v>17</v>
      </c>
      <c r="E121" s="25">
        <f t="shared" si="28"/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</row>
    <row r="122" spans="1:10" ht="45" x14ac:dyDescent="0.25">
      <c r="A122" s="67"/>
      <c r="B122" s="64"/>
      <c r="C122" s="61"/>
      <c r="D122" s="15" t="s">
        <v>18</v>
      </c>
      <c r="E122" s="25">
        <f t="shared" si="28"/>
        <v>0</v>
      </c>
      <c r="F122" s="26"/>
      <c r="G122" s="26">
        <v>0</v>
      </c>
      <c r="H122" s="26">
        <v>0</v>
      </c>
      <c r="I122" s="26">
        <v>0</v>
      </c>
      <c r="J122" s="26">
        <v>0</v>
      </c>
    </row>
    <row r="123" spans="1:10" ht="30" customHeight="1" x14ac:dyDescent="0.25">
      <c r="A123" s="67"/>
      <c r="B123" s="64"/>
      <c r="C123" s="61"/>
      <c r="D123" s="15" t="s">
        <v>5</v>
      </c>
      <c r="E123" s="25">
        <f t="shared" si="28"/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f>I123*4</f>
        <v>0</v>
      </c>
    </row>
    <row r="124" spans="1:10" ht="60" x14ac:dyDescent="0.25">
      <c r="A124" s="67"/>
      <c r="B124" s="64"/>
      <c r="C124" s="61"/>
      <c r="D124" s="15" t="s">
        <v>43</v>
      </c>
      <c r="E124" s="25">
        <f t="shared" si="28"/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</row>
    <row r="125" spans="1:10" ht="30" x14ac:dyDescent="0.25">
      <c r="A125" s="67"/>
      <c r="B125" s="64"/>
      <c r="C125" s="61"/>
      <c r="D125" s="15" t="s">
        <v>44</v>
      </c>
      <c r="E125" s="25">
        <f t="shared" si="28"/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</row>
    <row r="126" spans="1:10" x14ac:dyDescent="0.25">
      <c r="A126" s="67"/>
      <c r="B126" s="64"/>
      <c r="C126" s="62"/>
      <c r="D126" s="15" t="s">
        <v>8</v>
      </c>
      <c r="E126" s="25">
        <f t="shared" si="28"/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</row>
    <row r="127" spans="1:10" ht="15" customHeight="1" x14ac:dyDescent="0.25">
      <c r="A127" s="67"/>
      <c r="B127" s="64"/>
      <c r="C127" s="60" t="s">
        <v>71</v>
      </c>
      <c r="D127" s="15" t="s">
        <v>1</v>
      </c>
      <c r="E127" s="25">
        <f t="shared" si="28"/>
        <v>29.85</v>
      </c>
      <c r="F127" s="25">
        <f>F133+F132+F131+F130+F129+F128</f>
        <v>29.85</v>
      </c>
      <c r="G127" s="25">
        <f t="shared" ref="G127:J127" si="30">G133+G132+G131+G130+G129+G128</f>
        <v>0</v>
      </c>
      <c r="H127" s="25">
        <f t="shared" si="30"/>
        <v>0</v>
      </c>
      <c r="I127" s="25">
        <f t="shared" si="30"/>
        <v>0</v>
      </c>
      <c r="J127" s="25">
        <f t="shared" si="30"/>
        <v>0</v>
      </c>
    </row>
    <row r="128" spans="1:10" ht="30" x14ac:dyDescent="0.25">
      <c r="A128" s="67"/>
      <c r="B128" s="64"/>
      <c r="C128" s="61"/>
      <c r="D128" s="15" t="s">
        <v>17</v>
      </c>
      <c r="E128" s="25">
        <f t="shared" si="28"/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</row>
    <row r="129" spans="1:10" ht="45" x14ac:dyDescent="0.25">
      <c r="A129" s="67"/>
      <c r="B129" s="64"/>
      <c r="C129" s="61"/>
      <c r="D129" s="15" t="s">
        <v>18</v>
      </c>
      <c r="E129" s="25">
        <f t="shared" si="28"/>
        <v>0</v>
      </c>
      <c r="F129" s="26"/>
      <c r="G129" s="26">
        <v>0</v>
      </c>
      <c r="H129" s="26">
        <v>0</v>
      </c>
      <c r="I129" s="26">
        <v>0</v>
      </c>
      <c r="J129" s="26">
        <v>0</v>
      </c>
    </row>
    <row r="130" spans="1:10" ht="30" customHeight="1" x14ac:dyDescent="0.25">
      <c r="A130" s="67"/>
      <c r="B130" s="64"/>
      <c r="C130" s="61"/>
      <c r="D130" s="15" t="s">
        <v>5</v>
      </c>
      <c r="E130" s="25">
        <f t="shared" si="28"/>
        <v>29.85</v>
      </c>
      <c r="F130" s="26">
        <v>29.85</v>
      </c>
      <c r="G130" s="26">
        <v>0</v>
      </c>
      <c r="H130" s="26">
        <v>0</v>
      </c>
      <c r="I130" s="26">
        <v>0</v>
      </c>
      <c r="J130" s="26"/>
    </row>
    <row r="131" spans="1:10" ht="60" x14ac:dyDescent="0.25">
      <c r="A131" s="67"/>
      <c r="B131" s="64"/>
      <c r="C131" s="61"/>
      <c r="D131" s="15" t="s">
        <v>43</v>
      </c>
      <c r="E131" s="25">
        <f t="shared" si="28"/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</row>
    <row r="132" spans="1:10" ht="30" x14ac:dyDescent="0.25">
      <c r="A132" s="67"/>
      <c r="B132" s="64"/>
      <c r="C132" s="61"/>
      <c r="D132" s="15" t="s">
        <v>44</v>
      </c>
      <c r="E132" s="25">
        <f t="shared" si="28"/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</row>
    <row r="133" spans="1:10" x14ac:dyDescent="0.25">
      <c r="A133" s="68"/>
      <c r="B133" s="65"/>
      <c r="C133" s="62"/>
      <c r="D133" s="15" t="s">
        <v>8</v>
      </c>
      <c r="E133" s="25">
        <f t="shared" si="28"/>
        <v>0</v>
      </c>
      <c r="F133" s="26">
        <v>0</v>
      </c>
      <c r="G133" s="26">
        <f>40-40</f>
        <v>0</v>
      </c>
      <c r="H133" s="26">
        <v>0</v>
      </c>
      <c r="I133" s="26">
        <v>0</v>
      </c>
      <c r="J133" s="26"/>
    </row>
    <row r="134" spans="1:10" ht="15" customHeight="1" x14ac:dyDescent="0.25">
      <c r="A134" s="66" t="s">
        <v>25</v>
      </c>
      <c r="B134" s="63" t="s">
        <v>80</v>
      </c>
      <c r="C134" s="79" t="s">
        <v>110</v>
      </c>
      <c r="D134" s="15" t="s">
        <v>1</v>
      </c>
      <c r="E134" s="25">
        <f t="shared" si="28"/>
        <v>879.44945000000007</v>
      </c>
      <c r="F134" s="25">
        <f>F140+F139+F138+F137+F136+F135</f>
        <v>109.44945</v>
      </c>
      <c r="G134" s="25">
        <f t="shared" ref="G134:J134" si="31">G140+G139+G138+G137+G136+G135</f>
        <v>110</v>
      </c>
      <c r="H134" s="25">
        <f t="shared" si="31"/>
        <v>110</v>
      </c>
      <c r="I134" s="25">
        <f t="shared" si="31"/>
        <v>110</v>
      </c>
      <c r="J134" s="25">
        <f t="shared" si="31"/>
        <v>440</v>
      </c>
    </row>
    <row r="135" spans="1:10" ht="30" x14ac:dyDescent="0.25">
      <c r="A135" s="67"/>
      <c r="B135" s="64"/>
      <c r="C135" s="80"/>
      <c r="D135" s="15" t="s">
        <v>17</v>
      </c>
      <c r="E135" s="25">
        <f t="shared" si="28"/>
        <v>0</v>
      </c>
      <c r="F135" s="26">
        <f>SUM(F142,F149)</f>
        <v>0</v>
      </c>
      <c r="G135" s="26">
        <f t="shared" ref="G135:J135" si="32">SUM(G142,G149)</f>
        <v>0</v>
      </c>
      <c r="H135" s="26">
        <f t="shared" si="32"/>
        <v>0</v>
      </c>
      <c r="I135" s="26">
        <f t="shared" si="32"/>
        <v>0</v>
      </c>
      <c r="J135" s="26">
        <f t="shared" si="32"/>
        <v>0</v>
      </c>
    </row>
    <row r="136" spans="1:10" ht="45" x14ac:dyDescent="0.25">
      <c r="A136" s="67"/>
      <c r="B136" s="64"/>
      <c r="C136" s="80"/>
      <c r="D136" s="15" t="s">
        <v>18</v>
      </c>
      <c r="E136" s="25">
        <f t="shared" si="28"/>
        <v>0</v>
      </c>
      <c r="F136" s="26">
        <f>SUM(F150,F143)</f>
        <v>0</v>
      </c>
      <c r="G136" s="26">
        <f t="shared" ref="G136:J137" si="33">SUM(G143,G150)</f>
        <v>0</v>
      </c>
      <c r="H136" s="26">
        <f t="shared" si="33"/>
        <v>0</v>
      </c>
      <c r="I136" s="26">
        <f t="shared" si="33"/>
        <v>0</v>
      </c>
      <c r="J136" s="26">
        <f t="shared" si="33"/>
        <v>0</v>
      </c>
    </row>
    <row r="137" spans="1:10" ht="30" customHeight="1" x14ac:dyDescent="0.25">
      <c r="A137" s="67"/>
      <c r="B137" s="64"/>
      <c r="C137" s="80"/>
      <c r="D137" s="15" t="s">
        <v>5</v>
      </c>
      <c r="E137" s="25">
        <f t="shared" si="28"/>
        <v>879.44945000000007</v>
      </c>
      <c r="F137" s="26">
        <f>SUM(F144+F151)</f>
        <v>109.44945</v>
      </c>
      <c r="G137" s="26">
        <f t="shared" si="33"/>
        <v>110</v>
      </c>
      <c r="H137" s="26">
        <f t="shared" si="33"/>
        <v>110</v>
      </c>
      <c r="I137" s="26">
        <f t="shared" si="33"/>
        <v>110</v>
      </c>
      <c r="J137" s="26">
        <f>110*4</f>
        <v>440</v>
      </c>
    </row>
    <row r="138" spans="1:10" ht="60" x14ac:dyDescent="0.25">
      <c r="A138" s="67"/>
      <c r="B138" s="64"/>
      <c r="C138" s="80"/>
      <c r="D138" s="15" t="s">
        <v>43</v>
      </c>
      <c r="E138" s="25">
        <f t="shared" si="28"/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</row>
    <row r="139" spans="1:10" ht="30" x14ac:dyDescent="0.25">
      <c r="A139" s="67"/>
      <c r="B139" s="64"/>
      <c r="C139" s="80"/>
      <c r="D139" s="15" t="s">
        <v>44</v>
      </c>
      <c r="E139" s="25">
        <f t="shared" si="28"/>
        <v>0</v>
      </c>
      <c r="F139" s="26">
        <f>SUM(F146,F153)</f>
        <v>0</v>
      </c>
      <c r="G139" s="26">
        <f t="shared" ref="G139:J139" si="34">SUM(G146,G153)</f>
        <v>0</v>
      </c>
      <c r="H139" s="26">
        <f t="shared" si="34"/>
        <v>0</v>
      </c>
      <c r="I139" s="26">
        <f t="shared" si="34"/>
        <v>0</v>
      </c>
      <c r="J139" s="26">
        <f t="shared" si="34"/>
        <v>0</v>
      </c>
    </row>
    <row r="140" spans="1:10" x14ac:dyDescent="0.25">
      <c r="A140" s="67"/>
      <c r="B140" s="64"/>
      <c r="C140" s="81"/>
      <c r="D140" s="15" t="s">
        <v>8</v>
      </c>
      <c r="E140" s="25">
        <f t="shared" si="28"/>
        <v>0</v>
      </c>
      <c r="F140" s="26">
        <f>SUM(F147,F154)</f>
        <v>0</v>
      </c>
      <c r="G140" s="26">
        <f>SUM(G147,G154)</f>
        <v>0</v>
      </c>
      <c r="H140" s="26">
        <f>SUM(H147,H154)</f>
        <v>0</v>
      </c>
      <c r="I140" s="26">
        <f>SUM(I147,I154)</f>
        <v>0</v>
      </c>
      <c r="J140" s="26">
        <f>SUM(J154,J147)</f>
        <v>0</v>
      </c>
    </row>
    <row r="141" spans="1:10" ht="15" customHeight="1" x14ac:dyDescent="0.25">
      <c r="A141" s="67"/>
      <c r="B141" s="64"/>
      <c r="C141" s="60" t="s">
        <v>62</v>
      </c>
      <c r="D141" s="15" t="s">
        <v>1</v>
      </c>
      <c r="E141" s="25">
        <f t="shared" si="28"/>
        <v>79.449449999999999</v>
      </c>
      <c r="F141" s="25">
        <f>F147+F146+F145+F144+F143+F142</f>
        <v>9.4494500000000006</v>
      </c>
      <c r="G141" s="25">
        <f t="shared" ref="G141:J141" si="35">G147+G146+G145+G144+G143+G142</f>
        <v>10</v>
      </c>
      <c r="H141" s="25">
        <f t="shared" si="35"/>
        <v>10</v>
      </c>
      <c r="I141" s="25">
        <f t="shared" si="35"/>
        <v>10</v>
      </c>
      <c r="J141" s="25">
        <f t="shared" si="35"/>
        <v>40</v>
      </c>
    </row>
    <row r="142" spans="1:10" ht="30" x14ac:dyDescent="0.25">
      <c r="A142" s="67"/>
      <c r="B142" s="64"/>
      <c r="C142" s="61"/>
      <c r="D142" s="15" t="s">
        <v>17</v>
      </c>
      <c r="E142" s="25">
        <f t="shared" si="28"/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</row>
    <row r="143" spans="1:10" ht="45" x14ac:dyDescent="0.25">
      <c r="A143" s="67"/>
      <c r="B143" s="64"/>
      <c r="C143" s="61"/>
      <c r="D143" s="15" t="s">
        <v>18</v>
      </c>
      <c r="E143" s="25">
        <f t="shared" si="28"/>
        <v>0</v>
      </c>
      <c r="F143" s="26"/>
      <c r="G143" s="26">
        <v>0</v>
      </c>
      <c r="H143" s="26">
        <v>0</v>
      </c>
      <c r="I143" s="26">
        <v>0</v>
      </c>
      <c r="J143" s="26">
        <v>0</v>
      </c>
    </row>
    <row r="144" spans="1:10" ht="30" customHeight="1" x14ac:dyDescent="0.25">
      <c r="A144" s="67"/>
      <c r="B144" s="64"/>
      <c r="C144" s="61"/>
      <c r="D144" s="15" t="s">
        <v>5</v>
      </c>
      <c r="E144" s="25">
        <f>F144+G144+H144+I144+J144</f>
        <v>79.449449999999999</v>
      </c>
      <c r="F144" s="26">
        <v>9.4494500000000006</v>
      </c>
      <c r="G144" s="26">
        <v>10</v>
      </c>
      <c r="H144" s="26">
        <v>10</v>
      </c>
      <c r="I144" s="26">
        <v>10</v>
      </c>
      <c r="J144" s="26">
        <f>I144*4</f>
        <v>40</v>
      </c>
    </row>
    <row r="145" spans="1:10" ht="60" x14ac:dyDescent="0.25">
      <c r="A145" s="67"/>
      <c r="B145" s="64"/>
      <c r="C145" s="61"/>
      <c r="D145" s="15" t="s">
        <v>43</v>
      </c>
      <c r="E145" s="25">
        <f t="shared" si="28"/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</row>
    <row r="146" spans="1:10" ht="30" x14ac:dyDescent="0.25">
      <c r="A146" s="67"/>
      <c r="B146" s="64"/>
      <c r="C146" s="61"/>
      <c r="D146" s="15" t="s">
        <v>44</v>
      </c>
      <c r="E146" s="25">
        <f t="shared" si="28"/>
        <v>0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</row>
    <row r="147" spans="1:10" x14ac:dyDescent="0.25">
      <c r="A147" s="67"/>
      <c r="B147" s="64"/>
      <c r="C147" s="62"/>
      <c r="D147" s="15" t="s">
        <v>8</v>
      </c>
      <c r="E147" s="25">
        <f t="shared" si="28"/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</row>
    <row r="148" spans="1:10" ht="15" customHeight="1" x14ac:dyDescent="0.25">
      <c r="A148" s="67"/>
      <c r="B148" s="64"/>
      <c r="C148" s="60" t="s">
        <v>111</v>
      </c>
      <c r="D148" s="15" t="s">
        <v>1</v>
      </c>
      <c r="E148" s="25">
        <f t="shared" si="28"/>
        <v>800</v>
      </c>
      <c r="F148" s="25">
        <f>F154+F153+F152+F151+F150+F149</f>
        <v>100</v>
      </c>
      <c r="G148" s="25">
        <f t="shared" ref="G148:J148" si="36">G154+G153+G152+G151+G150+G149</f>
        <v>100</v>
      </c>
      <c r="H148" s="25">
        <f t="shared" si="36"/>
        <v>100</v>
      </c>
      <c r="I148" s="25">
        <f t="shared" si="36"/>
        <v>100</v>
      </c>
      <c r="J148" s="25">
        <f t="shared" si="36"/>
        <v>400</v>
      </c>
    </row>
    <row r="149" spans="1:10" ht="30" x14ac:dyDescent="0.25">
      <c r="A149" s="67"/>
      <c r="B149" s="64"/>
      <c r="C149" s="61"/>
      <c r="D149" s="15" t="s">
        <v>17</v>
      </c>
      <c r="E149" s="25">
        <f t="shared" si="28"/>
        <v>0</v>
      </c>
      <c r="F149" s="26">
        <v>0</v>
      </c>
      <c r="G149" s="26">
        <v>0</v>
      </c>
      <c r="H149" s="26">
        <v>0</v>
      </c>
      <c r="I149" s="26">
        <v>0</v>
      </c>
      <c r="J149" s="26">
        <v>0</v>
      </c>
    </row>
    <row r="150" spans="1:10" ht="45" x14ac:dyDescent="0.25">
      <c r="A150" s="67"/>
      <c r="B150" s="64"/>
      <c r="C150" s="61"/>
      <c r="D150" s="15" t="s">
        <v>18</v>
      </c>
      <c r="E150" s="25">
        <f t="shared" si="28"/>
        <v>0</v>
      </c>
      <c r="F150" s="26"/>
      <c r="G150" s="26">
        <v>0</v>
      </c>
      <c r="H150" s="26">
        <v>0</v>
      </c>
      <c r="I150" s="26">
        <v>0</v>
      </c>
      <c r="J150" s="26">
        <v>0</v>
      </c>
    </row>
    <row r="151" spans="1:10" ht="30" customHeight="1" x14ac:dyDescent="0.25">
      <c r="A151" s="67"/>
      <c r="B151" s="64"/>
      <c r="C151" s="61"/>
      <c r="D151" s="15" t="s">
        <v>5</v>
      </c>
      <c r="E151" s="25">
        <f t="shared" si="28"/>
        <v>800</v>
      </c>
      <c r="F151" s="26">
        <v>100</v>
      </c>
      <c r="G151" s="26">
        <v>100</v>
      </c>
      <c r="H151" s="26">
        <v>100</v>
      </c>
      <c r="I151" s="26">
        <v>100</v>
      </c>
      <c r="J151" s="26">
        <f>I151*4</f>
        <v>400</v>
      </c>
    </row>
    <row r="152" spans="1:10" ht="60" x14ac:dyDescent="0.25">
      <c r="A152" s="67"/>
      <c r="B152" s="64"/>
      <c r="C152" s="61"/>
      <c r="D152" s="15" t="s">
        <v>43</v>
      </c>
      <c r="E152" s="25">
        <f t="shared" ref="E152:E183" si="37">F152+G152+H152+I152+J152</f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</row>
    <row r="153" spans="1:10" ht="30" x14ac:dyDescent="0.25">
      <c r="A153" s="67"/>
      <c r="B153" s="64"/>
      <c r="C153" s="61"/>
      <c r="D153" s="15" t="s">
        <v>44</v>
      </c>
      <c r="E153" s="25">
        <f t="shared" si="37"/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</row>
    <row r="154" spans="1:10" x14ac:dyDescent="0.25">
      <c r="A154" s="68"/>
      <c r="B154" s="65"/>
      <c r="C154" s="62"/>
      <c r="D154" s="15" t="s">
        <v>8</v>
      </c>
      <c r="E154" s="25">
        <f t="shared" si="37"/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</row>
    <row r="155" spans="1:10" ht="15" customHeight="1" x14ac:dyDescent="0.25">
      <c r="A155" s="73" t="s">
        <v>26</v>
      </c>
      <c r="B155" s="76" t="s">
        <v>81</v>
      </c>
      <c r="C155" s="79" t="s">
        <v>62</v>
      </c>
      <c r="D155" s="15" t="s">
        <v>1</v>
      </c>
      <c r="E155" s="25">
        <f t="shared" si="37"/>
        <v>4529.16669</v>
      </c>
      <c r="F155" s="25">
        <f>F161+F160+F159+F158+F157+F156</f>
        <v>835.90000000000009</v>
      </c>
      <c r="G155" s="25">
        <f t="shared" ref="G155:J155" si="38">G161+G160+G159+G158+G157+G156</f>
        <v>695.26666999999998</v>
      </c>
      <c r="H155" s="25">
        <f t="shared" si="38"/>
        <v>499.66667000000001</v>
      </c>
      <c r="I155" s="25">
        <f t="shared" si="38"/>
        <v>499.66667000000001</v>
      </c>
      <c r="J155" s="25">
        <f t="shared" si="38"/>
        <v>1998.66668</v>
      </c>
    </row>
    <row r="156" spans="1:10" ht="30" x14ac:dyDescent="0.25">
      <c r="A156" s="74"/>
      <c r="B156" s="77"/>
      <c r="C156" s="80"/>
      <c r="D156" s="15" t="s">
        <v>17</v>
      </c>
      <c r="E156" s="25">
        <f t="shared" si="37"/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</row>
    <row r="157" spans="1:10" ht="45" x14ac:dyDescent="0.25">
      <c r="A157" s="74"/>
      <c r="B157" s="77"/>
      <c r="C157" s="80"/>
      <c r="D157" s="15" t="s">
        <v>18</v>
      </c>
      <c r="E157" s="25">
        <f t="shared" si="37"/>
        <v>342.29999999999995</v>
      </c>
      <c r="F157" s="26">
        <v>146.69999999999999</v>
      </c>
      <c r="G157" s="26">
        <v>195.6</v>
      </c>
      <c r="H157" s="26">
        <v>0</v>
      </c>
      <c r="I157" s="26">
        <v>0</v>
      </c>
      <c r="J157" s="26">
        <v>0</v>
      </c>
    </row>
    <row r="158" spans="1:10" x14ac:dyDescent="0.25">
      <c r="A158" s="74"/>
      <c r="B158" s="77"/>
      <c r="C158" s="80"/>
      <c r="D158" s="15" t="s">
        <v>5</v>
      </c>
      <c r="E158" s="25">
        <f t="shared" si="37"/>
        <v>4186.8666899999998</v>
      </c>
      <c r="F158" s="26">
        <v>689.2</v>
      </c>
      <c r="G158" s="26">
        <f>456.4+43.26667</f>
        <v>499.66666999999995</v>
      </c>
      <c r="H158" s="26">
        <v>499.66667000000001</v>
      </c>
      <c r="I158" s="26">
        <v>499.66667000000001</v>
      </c>
      <c r="J158" s="26">
        <f>I158*4</f>
        <v>1998.66668</v>
      </c>
    </row>
    <row r="159" spans="1:10" ht="60" x14ac:dyDescent="0.25">
      <c r="A159" s="74"/>
      <c r="B159" s="77"/>
      <c r="C159" s="80"/>
      <c r="D159" s="15" t="s">
        <v>43</v>
      </c>
      <c r="E159" s="25">
        <f t="shared" si="37"/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</row>
    <row r="160" spans="1:10" ht="30" x14ac:dyDescent="0.25">
      <c r="A160" s="74"/>
      <c r="B160" s="77"/>
      <c r="C160" s="80"/>
      <c r="D160" s="15" t="s">
        <v>44</v>
      </c>
      <c r="E160" s="25">
        <f t="shared" si="37"/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</row>
    <row r="161" spans="1:10" x14ac:dyDescent="0.25">
      <c r="A161" s="75"/>
      <c r="B161" s="78"/>
      <c r="C161" s="81"/>
      <c r="D161" s="15" t="s">
        <v>8</v>
      </c>
      <c r="E161" s="25">
        <f t="shared" si="37"/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</row>
    <row r="162" spans="1:10" ht="15" customHeight="1" x14ac:dyDescent="0.25">
      <c r="A162" s="66" t="s">
        <v>27</v>
      </c>
      <c r="B162" s="63" t="s">
        <v>82</v>
      </c>
      <c r="C162" s="79" t="s">
        <v>72</v>
      </c>
      <c r="D162" s="15" t="s">
        <v>1</v>
      </c>
      <c r="E162" s="25">
        <f t="shared" si="37"/>
        <v>648</v>
      </c>
      <c r="F162" s="25">
        <f>F168+F167+F166+F165+F164+F163</f>
        <v>81</v>
      </c>
      <c r="G162" s="25">
        <f t="shared" ref="G162:J162" si="39">G168+G167+G166+G165+G164+G163</f>
        <v>81</v>
      </c>
      <c r="H162" s="25">
        <f t="shared" si="39"/>
        <v>81</v>
      </c>
      <c r="I162" s="25">
        <f t="shared" si="39"/>
        <v>81</v>
      </c>
      <c r="J162" s="25">
        <f t="shared" si="39"/>
        <v>324</v>
      </c>
    </row>
    <row r="163" spans="1:10" ht="30" x14ac:dyDescent="0.25">
      <c r="A163" s="67"/>
      <c r="B163" s="64"/>
      <c r="C163" s="80"/>
      <c r="D163" s="15" t="s">
        <v>17</v>
      </c>
      <c r="E163" s="25">
        <f t="shared" si="37"/>
        <v>0</v>
      </c>
      <c r="F163" s="26">
        <f>SUM(F170,F177)</f>
        <v>0</v>
      </c>
      <c r="G163" s="26">
        <f t="shared" ref="G163:J163" si="40">SUM(G170,G177)</f>
        <v>0</v>
      </c>
      <c r="H163" s="26">
        <f t="shared" si="40"/>
        <v>0</v>
      </c>
      <c r="I163" s="26">
        <f t="shared" si="40"/>
        <v>0</v>
      </c>
      <c r="J163" s="26">
        <f t="shared" si="40"/>
        <v>0</v>
      </c>
    </row>
    <row r="164" spans="1:10" ht="45" x14ac:dyDescent="0.25">
      <c r="A164" s="67"/>
      <c r="B164" s="64"/>
      <c r="C164" s="80"/>
      <c r="D164" s="15" t="s">
        <v>18</v>
      </c>
      <c r="E164" s="25">
        <f t="shared" si="37"/>
        <v>0</v>
      </c>
      <c r="F164" s="26">
        <f>SUM(F171,F178)</f>
        <v>0</v>
      </c>
      <c r="G164" s="26">
        <f t="shared" ref="G164:J165" si="41">SUM(G171,G178)</f>
        <v>0</v>
      </c>
      <c r="H164" s="26">
        <f t="shared" si="41"/>
        <v>0</v>
      </c>
      <c r="I164" s="26">
        <f t="shared" si="41"/>
        <v>0</v>
      </c>
      <c r="J164" s="26">
        <f t="shared" si="41"/>
        <v>0</v>
      </c>
    </row>
    <row r="165" spans="1:10" x14ac:dyDescent="0.25">
      <c r="A165" s="67"/>
      <c r="B165" s="64"/>
      <c r="C165" s="80"/>
      <c r="D165" s="15" t="s">
        <v>5</v>
      </c>
      <c r="E165" s="25">
        <f t="shared" si="37"/>
        <v>648</v>
      </c>
      <c r="F165" s="26">
        <f>SUM(F172,F179)</f>
        <v>81</v>
      </c>
      <c r="G165" s="26">
        <f t="shared" si="41"/>
        <v>81</v>
      </c>
      <c r="H165" s="26">
        <v>81</v>
      </c>
      <c r="I165" s="26">
        <f t="shared" si="41"/>
        <v>81</v>
      </c>
      <c r="J165" s="26">
        <f>SUM(J172,J179)</f>
        <v>324</v>
      </c>
    </row>
    <row r="166" spans="1:10" ht="60" x14ac:dyDescent="0.25">
      <c r="A166" s="67"/>
      <c r="B166" s="64"/>
      <c r="C166" s="80"/>
      <c r="D166" s="15" t="s">
        <v>43</v>
      </c>
      <c r="E166" s="25">
        <f t="shared" si="37"/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</row>
    <row r="167" spans="1:10" ht="30" x14ac:dyDescent="0.25">
      <c r="A167" s="67"/>
      <c r="B167" s="64"/>
      <c r="C167" s="80"/>
      <c r="D167" s="15" t="s">
        <v>44</v>
      </c>
      <c r="E167" s="25">
        <f t="shared" si="37"/>
        <v>0</v>
      </c>
      <c r="F167" s="26">
        <f>SUM(F174,F181)</f>
        <v>0</v>
      </c>
      <c r="G167" s="26">
        <f t="shared" ref="G167:J167" si="42">SUM(G174,G181)</f>
        <v>0</v>
      </c>
      <c r="H167" s="26">
        <f t="shared" si="42"/>
        <v>0</v>
      </c>
      <c r="I167" s="26">
        <f t="shared" si="42"/>
        <v>0</v>
      </c>
      <c r="J167" s="26">
        <f t="shared" si="42"/>
        <v>0</v>
      </c>
    </row>
    <row r="168" spans="1:10" x14ac:dyDescent="0.25">
      <c r="A168" s="67"/>
      <c r="B168" s="64"/>
      <c r="C168" s="81"/>
      <c r="D168" s="15" t="s">
        <v>8</v>
      </c>
      <c r="E168" s="25">
        <f t="shared" si="37"/>
        <v>0</v>
      </c>
      <c r="F168" s="26">
        <f>SUM(F175,F182)</f>
        <v>0</v>
      </c>
      <c r="G168" s="26">
        <f>SUM(G182,G175)</f>
        <v>0</v>
      </c>
      <c r="H168" s="26">
        <f>SUM(H175,H182)</f>
        <v>0</v>
      </c>
      <c r="I168" s="26">
        <f>SUM(I175,I182)</f>
        <v>0</v>
      </c>
      <c r="J168" s="26">
        <f>SUM(J182,J175)</f>
        <v>0</v>
      </c>
    </row>
    <row r="169" spans="1:10" ht="15" customHeight="1" x14ac:dyDescent="0.25">
      <c r="A169" s="67"/>
      <c r="B169" s="64"/>
      <c r="C169" s="60" t="s">
        <v>62</v>
      </c>
      <c r="D169" s="15" t="s">
        <v>1</v>
      </c>
      <c r="E169" s="25">
        <f t="shared" si="37"/>
        <v>0</v>
      </c>
      <c r="F169" s="25">
        <f>F175+F174+F173+F172+F171+F170</f>
        <v>0</v>
      </c>
      <c r="G169" s="25">
        <f t="shared" ref="G169:J169" si="43">G175+G174+G173+G172+G171+G170</f>
        <v>0</v>
      </c>
      <c r="H169" s="25">
        <f t="shared" si="43"/>
        <v>0</v>
      </c>
      <c r="I169" s="25">
        <f t="shared" si="43"/>
        <v>0</v>
      </c>
      <c r="J169" s="25">
        <f t="shared" si="43"/>
        <v>0</v>
      </c>
    </row>
    <row r="170" spans="1:10" ht="30" x14ac:dyDescent="0.25">
      <c r="A170" s="67"/>
      <c r="B170" s="64"/>
      <c r="C170" s="61"/>
      <c r="D170" s="15" t="s">
        <v>17</v>
      </c>
      <c r="E170" s="25">
        <f t="shared" si="37"/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</row>
    <row r="171" spans="1:10" ht="45" x14ac:dyDescent="0.25">
      <c r="A171" s="67"/>
      <c r="B171" s="64"/>
      <c r="C171" s="61"/>
      <c r="D171" s="15" t="s">
        <v>18</v>
      </c>
      <c r="E171" s="25">
        <f t="shared" si="37"/>
        <v>0</v>
      </c>
      <c r="F171" s="26">
        <v>0</v>
      </c>
      <c r="G171" s="26">
        <v>0</v>
      </c>
      <c r="H171" s="26">
        <v>0</v>
      </c>
      <c r="I171" s="26">
        <v>0</v>
      </c>
      <c r="J171" s="26">
        <v>0</v>
      </c>
    </row>
    <row r="172" spans="1:10" x14ac:dyDescent="0.25">
      <c r="A172" s="67"/>
      <c r="B172" s="64"/>
      <c r="C172" s="61"/>
      <c r="D172" s="15" t="s">
        <v>5</v>
      </c>
      <c r="E172" s="25">
        <f t="shared" si="37"/>
        <v>0</v>
      </c>
      <c r="F172" s="41">
        <v>0</v>
      </c>
      <c r="G172" s="26">
        <v>0</v>
      </c>
      <c r="H172" s="26">
        <v>0</v>
      </c>
      <c r="I172" s="26">
        <v>0</v>
      </c>
      <c r="J172" s="26">
        <v>0</v>
      </c>
    </row>
    <row r="173" spans="1:10" ht="60" x14ac:dyDescent="0.25">
      <c r="A173" s="67"/>
      <c r="B173" s="64"/>
      <c r="C173" s="61"/>
      <c r="D173" s="15" t="s">
        <v>43</v>
      </c>
      <c r="E173" s="25">
        <f t="shared" si="37"/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</row>
    <row r="174" spans="1:10" ht="30" x14ac:dyDescent="0.25">
      <c r="A174" s="67"/>
      <c r="B174" s="64"/>
      <c r="C174" s="61"/>
      <c r="D174" s="15" t="s">
        <v>44</v>
      </c>
      <c r="E174" s="25">
        <f t="shared" si="37"/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</row>
    <row r="175" spans="1:10" x14ac:dyDescent="0.25">
      <c r="A175" s="67"/>
      <c r="B175" s="64"/>
      <c r="C175" s="62"/>
      <c r="D175" s="15" t="s">
        <v>8</v>
      </c>
      <c r="E175" s="25">
        <f t="shared" si="37"/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</row>
    <row r="176" spans="1:10" ht="15" customHeight="1" x14ac:dyDescent="0.25">
      <c r="A176" s="67"/>
      <c r="B176" s="64"/>
      <c r="C176" s="60" t="s">
        <v>67</v>
      </c>
      <c r="D176" s="15" t="s">
        <v>1</v>
      </c>
      <c r="E176" s="25">
        <f t="shared" si="37"/>
        <v>648</v>
      </c>
      <c r="F176" s="25">
        <f>F182+F181+F180+F179+F178+F177</f>
        <v>81</v>
      </c>
      <c r="G176" s="25">
        <f t="shared" ref="G176:I176" si="44">G182+G181+G180+G179+G178+G177</f>
        <v>81</v>
      </c>
      <c r="H176" s="25">
        <f t="shared" si="44"/>
        <v>81</v>
      </c>
      <c r="I176" s="25">
        <f t="shared" si="44"/>
        <v>81</v>
      </c>
      <c r="J176" s="25">
        <f>J182+J181+J180+J179+J178+J177</f>
        <v>324</v>
      </c>
    </row>
    <row r="177" spans="1:12" ht="30" x14ac:dyDescent="0.25">
      <c r="A177" s="67"/>
      <c r="B177" s="64"/>
      <c r="C177" s="61"/>
      <c r="D177" s="15" t="s">
        <v>17</v>
      </c>
      <c r="E177" s="25">
        <f t="shared" si="37"/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</row>
    <row r="178" spans="1:12" ht="45" x14ac:dyDescent="0.25">
      <c r="A178" s="67"/>
      <c r="B178" s="64"/>
      <c r="C178" s="61"/>
      <c r="D178" s="15" t="s">
        <v>18</v>
      </c>
      <c r="E178" s="25">
        <f t="shared" si="37"/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</row>
    <row r="179" spans="1:12" x14ac:dyDescent="0.25">
      <c r="A179" s="67"/>
      <c r="B179" s="64"/>
      <c r="C179" s="61"/>
      <c r="D179" s="15" t="s">
        <v>5</v>
      </c>
      <c r="E179" s="25">
        <f>F179+G179+H179+I179+J179</f>
        <v>648</v>
      </c>
      <c r="F179" s="26">
        <v>81</v>
      </c>
      <c r="G179" s="26">
        <v>81</v>
      </c>
      <c r="H179" s="26">
        <v>81</v>
      </c>
      <c r="I179" s="26">
        <v>81</v>
      </c>
      <c r="J179" s="26">
        <f>I179*4</f>
        <v>324</v>
      </c>
      <c r="L179" s="50"/>
    </row>
    <row r="180" spans="1:12" ht="60" x14ac:dyDescent="0.25">
      <c r="A180" s="67"/>
      <c r="B180" s="64"/>
      <c r="C180" s="61"/>
      <c r="D180" s="15" t="s">
        <v>43</v>
      </c>
      <c r="E180" s="25">
        <f t="shared" si="37"/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</row>
    <row r="181" spans="1:12" ht="30" x14ac:dyDescent="0.25">
      <c r="A181" s="67"/>
      <c r="B181" s="64"/>
      <c r="C181" s="61"/>
      <c r="D181" s="15" t="s">
        <v>44</v>
      </c>
      <c r="E181" s="25">
        <f t="shared" si="37"/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</row>
    <row r="182" spans="1:12" x14ac:dyDescent="0.25">
      <c r="A182" s="68"/>
      <c r="B182" s="65"/>
      <c r="C182" s="62"/>
      <c r="D182" s="15" t="s">
        <v>8</v>
      </c>
      <c r="E182" s="25">
        <f t="shared" si="37"/>
        <v>0</v>
      </c>
      <c r="F182" s="26">
        <v>0</v>
      </c>
      <c r="G182" s="26">
        <f>140-140</f>
        <v>0</v>
      </c>
      <c r="H182" s="26">
        <v>0</v>
      </c>
      <c r="I182" s="26">
        <v>0</v>
      </c>
      <c r="J182" s="26">
        <v>0</v>
      </c>
    </row>
    <row r="183" spans="1:12" ht="15" customHeight="1" x14ac:dyDescent="0.25">
      <c r="A183" s="66" t="s">
        <v>28</v>
      </c>
      <c r="B183" s="63" t="s">
        <v>83</v>
      </c>
      <c r="C183" s="79" t="s">
        <v>122</v>
      </c>
      <c r="D183" s="15" t="s">
        <v>1</v>
      </c>
      <c r="E183" s="25">
        <f t="shared" si="37"/>
        <v>130</v>
      </c>
      <c r="F183" s="25">
        <f>F189+F188+F187+F186+F185+F184</f>
        <v>10</v>
      </c>
      <c r="G183" s="25">
        <f t="shared" ref="G183:J183" si="45">G189+G188+G187+G186+G185+G184</f>
        <v>60</v>
      </c>
      <c r="H183" s="25">
        <f t="shared" si="45"/>
        <v>10</v>
      </c>
      <c r="I183" s="25">
        <f t="shared" si="45"/>
        <v>10</v>
      </c>
      <c r="J183" s="25">
        <f t="shared" si="45"/>
        <v>40</v>
      </c>
    </row>
    <row r="184" spans="1:12" ht="30" x14ac:dyDescent="0.25">
      <c r="A184" s="67"/>
      <c r="B184" s="64"/>
      <c r="C184" s="80"/>
      <c r="D184" s="15" t="s">
        <v>17</v>
      </c>
      <c r="E184" s="25">
        <f t="shared" ref="E184:E215" si="46">F184+G184+H184+I184+J184</f>
        <v>0</v>
      </c>
      <c r="F184" s="26">
        <f t="shared" ref="F184:J184" si="47">SUM(F198,F205,F191)</f>
        <v>0</v>
      </c>
      <c r="G184" s="26">
        <f t="shared" si="47"/>
        <v>0</v>
      </c>
      <c r="H184" s="26">
        <f t="shared" si="47"/>
        <v>0</v>
      </c>
      <c r="I184" s="26">
        <f t="shared" si="47"/>
        <v>0</v>
      </c>
      <c r="J184" s="26">
        <f t="shared" si="47"/>
        <v>0</v>
      </c>
    </row>
    <row r="185" spans="1:12" ht="45" x14ac:dyDescent="0.25">
      <c r="A185" s="67"/>
      <c r="B185" s="64"/>
      <c r="C185" s="80"/>
      <c r="D185" s="15" t="s">
        <v>18</v>
      </c>
      <c r="E185" s="25">
        <f t="shared" si="46"/>
        <v>0</v>
      </c>
      <c r="F185" s="26">
        <f>SUM(F206,F199,F192)</f>
        <v>0</v>
      </c>
      <c r="G185" s="26">
        <f t="shared" ref="G185:J185" si="48">SUM(G199,G206,G192)</f>
        <v>0</v>
      </c>
      <c r="H185" s="26">
        <f t="shared" si="48"/>
        <v>0</v>
      </c>
      <c r="I185" s="26">
        <f t="shared" si="48"/>
        <v>0</v>
      </c>
      <c r="J185" s="26">
        <f t="shared" si="48"/>
        <v>0</v>
      </c>
    </row>
    <row r="186" spans="1:12" x14ac:dyDescent="0.25">
      <c r="A186" s="67"/>
      <c r="B186" s="64"/>
      <c r="C186" s="80"/>
      <c r="D186" s="15" t="s">
        <v>5</v>
      </c>
      <c r="E186" s="25">
        <f t="shared" si="46"/>
        <v>130</v>
      </c>
      <c r="F186" s="26">
        <f>F207+F200+F193</f>
        <v>10</v>
      </c>
      <c r="G186" s="26">
        <f t="shared" ref="G186:G189" si="49">SUM(G200,G207,G193)</f>
        <v>60</v>
      </c>
      <c r="H186" s="26">
        <f t="shared" ref="H186:H189" si="50">SUM(H200,H207,H193)</f>
        <v>10</v>
      </c>
      <c r="I186" s="26">
        <f t="shared" ref="I186:J189" si="51">SUM(I200,I207,I193)</f>
        <v>10</v>
      </c>
      <c r="J186" s="26">
        <f t="shared" si="51"/>
        <v>40</v>
      </c>
    </row>
    <row r="187" spans="1:12" ht="60" x14ac:dyDescent="0.25">
      <c r="A187" s="67"/>
      <c r="B187" s="64"/>
      <c r="C187" s="80"/>
      <c r="D187" s="15" t="s">
        <v>43</v>
      </c>
      <c r="E187" s="25">
        <f t="shared" si="46"/>
        <v>0</v>
      </c>
      <c r="F187" s="26">
        <f t="shared" ref="F187:F189" si="52">SUM(F208,F201,F194)</f>
        <v>0</v>
      </c>
      <c r="G187" s="26">
        <f t="shared" si="49"/>
        <v>0</v>
      </c>
      <c r="H187" s="26">
        <f t="shared" si="50"/>
        <v>0</v>
      </c>
      <c r="I187" s="26">
        <f t="shared" si="51"/>
        <v>0</v>
      </c>
      <c r="J187" s="26">
        <f t="shared" si="51"/>
        <v>0</v>
      </c>
    </row>
    <row r="188" spans="1:12" ht="30" x14ac:dyDescent="0.25">
      <c r="A188" s="67"/>
      <c r="B188" s="64"/>
      <c r="C188" s="80"/>
      <c r="D188" s="15" t="s">
        <v>44</v>
      </c>
      <c r="E188" s="25">
        <f t="shared" si="46"/>
        <v>0</v>
      </c>
      <c r="F188" s="26">
        <f t="shared" si="52"/>
        <v>0</v>
      </c>
      <c r="G188" s="26">
        <f t="shared" si="49"/>
        <v>0</v>
      </c>
      <c r="H188" s="26">
        <f t="shared" si="50"/>
        <v>0</v>
      </c>
      <c r="I188" s="26">
        <f t="shared" si="51"/>
        <v>0</v>
      </c>
      <c r="J188" s="26">
        <f t="shared" si="51"/>
        <v>0</v>
      </c>
    </row>
    <row r="189" spans="1:12" x14ac:dyDescent="0.25">
      <c r="A189" s="67"/>
      <c r="B189" s="64"/>
      <c r="C189" s="81"/>
      <c r="D189" s="15" t="s">
        <v>8</v>
      </c>
      <c r="E189" s="25">
        <f t="shared" si="46"/>
        <v>0</v>
      </c>
      <c r="F189" s="26">
        <f t="shared" si="52"/>
        <v>0</v>
      </c>
      <c r="G189" s="26">
        <f t="shared" si="49"/>
        <v>0</v>
      </c>
      <c r="H189" s="26">
        <f t="shared" si="50"/>
        <v>0</v>
      </c>
      <c r="I189" s="26">
        <f t="shared" si="51"/>
        <v>0</v>
      </c>
      <c r="J189" s="26">
        <f t="shared" si="51"/>
        <v>0</v>
      </c>
    </row>
    <row r="190" spans="1:12" ht="15" hidden="1" customHeight="1" x14ac:dyDescent="0.25">
      <c r="A190" s="67"/>
      <c r="B190" s="64"/>
      <c r="C190" s="60" t="s">
        <v>62</v>
      </c>
      <c r="D190" s="15" t="s">
        <v>1</v>
      </c>
      <c r="E190" s="25">
        <f t="shared" si="46"/>
        <v>0</v>
      </c>
      <c r="F190" s="26">
        <v>0</v>
      </c>
      <c r="G190" s="25">
        <f t="shared" ref="G190:J190" si="53">G196+G195+G194+G193+G192+G191</f>
        <v>0</v>
      </c>
      <c r="H190" s="25">
        <f t="shared" si="53"/>
        <v>0</v>
      </c>
      <c r="I190" s="25">
        <f t="shared" si="53"/>
        <v>0</v>
      </c>
      <c r="J190" s="25">
        <f t="shared" si="53"/>
        <v>0</v>
      </c>
    </row>
    <row r="191" spans="1:12" ht="30" hidden="1" x14ac:dyDescent="0.25">
      <c r="A191" s="67"/>
      <c r="B191" s="64"/>
      <c r="C191" s="61"/>
      <c r="D191" s="15" t="s">
        <v>17</v>
      </c>
      <c r="E191" s="25">
        <f t="shared" si="46"/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</row>
    <row r="192" spans="1:12" ht="45" hidden="1" x14ac:dyDescent="0.25">
      <c r="A192" s="67"/>
      <c r="B192" s="64"/>
      <c r="C192" s="61"/>
      <c r="D192" s="15" t="s">
        <v>18</v>
      </c>
      <c r="E192" s="25">
        <f t="shared" si="46"/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</row>
    <row r="193" spans="1:10" hidden="1" x14ac:dyDescent="0.25">
      <c r="A193" s="67"/>
      <c r="B193" s="64"/>
      <c r="C193" s="61"/>
      <c r="D193" s="15" t="s">
        <v>5</v>
      </c>
      <c r="E193" s="25">
        <f t="shared" si="46"/>
        <v>0</v>
      </c>
      <c r="F193" s="41">
        <v>0</v>
      </c>
      <c r="G193" s="26">
        <v>0</v>
      </c>
      <c r="H193" s="26">
        <v>0</v>
      </c>
      <c r="I193" s="26">
        <v>0</v>
      </c>
      <c r="J193" s="26">
        <v>0</v>
      </c>
    </row>
    <row r="194" spans="1:10" ht="60" hidden="1" x14ac:dyDescent="0.25">
      <c r="A194" s="67"/>
      <c r="B194" s="64"/>
      <c r="C194" s="61"/>
      <c r="D194" s="15" t="s">
        <v>43</v>
      </c>
      <c r="E194" s="25">
        <f t="shared" si="46"/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</row>
    <row r="195" spans="1:10" ht="30" hidden="1" x14ac:dyDescent="0.25">
      <c r="A195" s="67"/>
      <c r="B195" s="64"/>
      <c r="C195" s="61"/>
      <c r="D195" s="15" t="s">
        <v>44</v>
      </c>
      <c r="E195" s="25">
        <f t="shared" si="46"/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</row>
    <row r="196" spans="1:10" hidden="1" x14ac:dyDescent="0.25">
      <c r="A196" s="67"/>
      <c r="B196" s="64"/>
      <c r="C196" s="62"/>
      <c r="D196" s="15" t="s">
        <v>8</v>
      </c>
      <c r="E196" s="25">
        <f t="shared" si="46"/>
        <v>0</v>
      </c>
      <c r="F196" s="26">
        <v>0</v>
      </c>
      <c r="G196" s="26">
        <v>0</v>
      </c>
      <c r="H196" s="26">
        <v>0</v>
      </c>
      <c r="I196" s="26">
        <v>0</v>
      </c>
      <c r="J196" s="26">
        <v>0</v>
      </c>
    </row>
    <row r="197" spans="1:10" ht="15" hidden="1" customHeight="1" x14ac:dyDescent="0.25">
      <c r="A197" s="67"/>
      <c r="B197" s="64"/>
      <c r="C197" s="60" t="s">
        <v>111</v>
      </c>
      <c r="D197" s="15" t="s">
        <v>1</v>
      </c>
      <c r="E197" s="25">
        <f t="shared" si="46"/>
        <v>0</v>
      </c>
      <c r="F197" s="25">
        <f>F203+F202+F201+F200+F199+F198</f>
        <v>0</v>
      </c>
      <c r="G197" s="25">
        <f t="shared" ref="G197:J197" si="54">G203+G202+G201+G200+G199+G198</f>
        <v>0</v>
      </c>
      <c r="H197" s="25">
        <f t="shared" si="54"/>
        <v>0</v>
      </c>
      <c r="I197" s="25">
        <f t="shared" si="54"/>
        <v>0</v>
      </c>
      <c r="J197" s="25">
        <f t="shared" si="54"/>
        <v>0</v>
      </c>
    </row>
    <row r="198" spans="1:10" ht="30" hidden="1" x14ac:dyDescent="0.25">
      <c r="A198" s="67"/>
      <c r="B198" s="64"/>
      <c r="C198" s="61"/>
      <c r="D198" s="15" t="s">
        <v>17</v>
      </c>
      <c r="E198" s="25">
        <f t="shared" si="46"/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</row>
    <row r="199" spans="1:10" ht="45" hidden="1" x14ac:dyDescent="0.25">
      <c r="A199" s="67"/>
      <c r="B199" s="64"/>
      <c r="C199" s="61"/>
      <c r="D199" s="15" t="s">
        <v>18</v>
      </c>
      <c r="E199" s="25">
        <f t="shared" si="46"/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</row>
    <row r="200" spans="1:10" hidden="1" x14ac:dyDescent="0.25">
      <c r="A200" s="67"/>
      <c r="B200" s="64"/>
      <c r="C200" s="61"/>
      <c r="D200" s="15" t="s">
        <v>5</v>
      </c>
      <c r="E200" s="25">
        <f t="shared" si="46"/>
        <v>0</v>
      </c>
      <c r="F200" s="26">
        <v>0</v>
      </c>
      <c r="G200" s="26"/>
      <c r="H200" s="26">
        <v>0</v>
      </c>
      <c r="I200" s="26">
        <v>0</v>
      </c>
      <c r="J200" s="26">
        <v>0</v>
      </c>
    </row>
    <row r="201" spans="1:10" ht="60" hidden="1" x14ac:dyDescent="0.25">
      <c r="A201" s="67"/>
      <c r="B201" s="64"/>
      <c r="C201" s="61"/>
      <c r="D201" s="15" t="s">
        <v>43</v>
      </c>
      <c r="E201" s="25">
        <f t="shared" si="46"/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</row>
    <row r="202" spans="1:10" ht="30" hidden="1" x14ac:dyDescent="0.25">
      <c r="A202" s="67"/>
      <c r="B202" s="64"/>
      <c r="C202" s="61"/>
      <c r="D202" s="15" t="s">
        <v>44</v>
      </c>
      <c r="E202" s="25">
        <f t="shared" si="46"/>
        <v>0</v>
      </c>
      <c r="F202" s="26">
        <v>0</v>
      </c>
      <c r="G202" s="26">
        <v>0</v>
      </c>
      <c r="H202" s="26">
        <v>0</v>
      </c>
      <c r="I202" s="26">
        <v>0</v>
      </c>
      <c r="J202" s="26">
        <v>0</v>
      </c>
    </row>
    <row r="203" spans="1:10" hidden="1" x14ac:dyDescent="0.25">
      <c r="A203" s="67"/>
      <c r="B203" s="64"/>
      <c r="C203" s="62"/>
      <c r="D203" s="15" t="s">
        <v>8</v>
      </c>
      <c r="E203" s="25">
        <f t="shared" si="46"/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</row>
    <row r="204" spans="1:10" ht="15" customHeight="1" x14ac:dyDescent="0.25">
      <c r="A204" s="67"/>
      <c r="B204" s="64"/>
      <c r="C204" s="60" t="s">
        <v>67</v>
      </c>
      <c r="D204" s="15" t="s">
        <v>1</v>
      </c>
      <c r="E204" s="25">
        <f t="shared" si="46"/>
        <v>130</v>
      </c>
      <c r="F204" s="25">
        <f>F210+F209+F208+F207+F206+F205</f>
        <v>10</v>
      </c>
      <c r="G204" s="25">
        <f t="shared" ref="G204:J204" si="55">G210+G209+G208+G207+G206+G205</f>
        <v>60</v>
      </c>
      <c r="H204" s="25">
        <f t="shared" si="55"/>
        <v>10</v>
      </c>
      <c r="I204" s="25">
        <f t="shared" si="55"/>
        <v>10</v>
      </c>
      <c r="J204" s="25">
        <f t="shared" si="55"/>
        <v>40</v>
      </c>
    </row>
    <row r="205" spans="1:10" ht="30" x14ac:dyDescent="0.25">
      <c r="A205" s="67"/>
      <c r="B205" s="64"/>
      <c r="C205" s="61"/>
      <c r="D205" s="15" t="s">
        <v>17</v>
      </c>
      <c r="E205" s="25">
        <f t="shared" si="46"/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</row>
    <row r="206" spans="1:10" ht="45" x14ac:dyDescent="0.25">
      <c r="A206" s="67"/>
      <c r="B206" s="64"/>
      <c r="C206" s="61"/>
      <c r="D206" s="15" t="s">
        <v>18</v>
      </c>
      <c r="E206" s="25">
        <f t="shared" si="46"/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</row>
    <row r="207" spans="1:10" x14ac:dyDescent="0.25">
      <c r="A207" s="67"/>
      <c r="B207" s="64"/>
      <c r="C207" s="61"/>
      <c r="D207" s="15" t="s">
        <v>5</v>
      </c>
      <c r="E207" s="25">
        <f t="shared" si="46"/>
        <v>130</v>
      </c>
      <c r="F207" s="26">
        <v>10</v>
      </c>
      <c r="G207" s="26">
        <v>60</v>
      </c>
      <c r="H207" s="26">
        <v>10</v>
      </c>
      <c r="I207" s="26">
        <v>10</v>
      </c>
      <c r="J207" s="26">
        <f>I207*4</f>
        <v>40</v>
      </c>
    </row>
    <row r="208" spans="1:10" ht="60" x14ac:dyDescent="0.25">
      <c r="A208" s="67"/>
      <c r="B208" s="64"/>
      <c r="C208" s="61"/>
      <c r="D208" s="15" t="s">
        <v>43</v>
      </c>
      <c r="E208" s="25">
        <f t="shared" si="46"/>
        <v>0</v>
      </c>
      <c r="F208" s="26">
        <v>0</v>
      </c>
      <c r="G208" s="26">
        <v>0</v>
      </c>
      <c r="H208" s="26">
        <v>0</v>
      </c>
      <c r="I208" s="26">
        <v>0</v>
      </c>
      <c r="J208" s="26">
        <v>0</v>
      </c>
    </row>
    <row r="209" spans="1:39" ht="30" x14ac:dyDescent="0.25">
      <c r="A209" s="67"/>
      <c r="B209" s="64"/>
      <c r="C209" s="61"/>
      <c r="D209" s="15" t="s">
        <v>44</v>
      </c>
      <c r="E209" s="25">
        <f t="shared" si="46"/>
        <v>0</v>
      </c>
      <c r="F209" s="26">
        <v>0</v>
      </c>
      <c r="G209" s="26">
        <v>0</v>
      </c>
      <c r="H209" s="26">
        <v>0</v>
      </c>
      <c r="I209" s="26">
        <v>0</v>
      </c>
      <c r="J209" s="26">
        <v>0</v>
      </c>
    </row>
    <row r="210" spans="1:39" x14ac:dyDescent="0.25">
      <c r="A210" s="68"/>
      <c r="B210" s="65"/>
      <c r="C210" s="62"/>
      <c r="D210" s="15" t="s">
        <v>8</v>
      </c>
      <c r="E210" s="25">
        <f t="shared" si="46"/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</row>
    <row r="211" spans="1:39" ht="15" customHeight="1" x14ac:dyDescent="0.25">
      <c r="A211" s="66" t="s">
        <v>33</v>
      </c>
      <c r="B211" s="63" t="s">
        <v>84</v>
      </c>
      <c r="C211" s="79" t="s">
        <v>119</v>
      </c>
      <c r="D211" s="15" t="s">
        <v>1</v>
      </c>
      <c r="E211" s="25">
        <f t="shared" si="46"/>
        <v>0</v>
      </c>
      <c r="F211" s="25">
        <f>F217+F216+F215+F214+F213+F212</f>
        <v>0</v>
      </c>
      <c r="G211" s="25">
        <f t="shared" ref="G211:J211" si="56">G217+G216+G215+G214+G213+G212</f>
        <v>0</v>
      </c>
      <c r="H211" s="25">
        <f t="shared" si="56"/>
        <v>0</v>
      </c>
      <c r="I211" s="25">
        <f t="shared" si="56"/>
        <v>0</v>
      </c>
      <c r="J211" s="25">
        <f t="shared" si="56"/>
        <v>0</v>
      </c>
    </row>
    <row r="212" spans="1:39" ht="30" x14ac:dyDescent="0.25">
      <c r="A212" s="67"/>
      <c r="B212" s="64"/>
      <c r="C212" s="80"/>
      <c r="D212" s="15" t="s">
        <v>17</v>
      </c>
      <c r="E212" s="25">
        <f t="shared" si="46"/>
        <v>0</v>
      </c>
      <c r="F212" s="26">
        <f>SUM(F226,F233)</f>
        <v>0</v>
      </c>
      <c r="G212" s="26">
        <f t="shared" ref="G212:J212" si="57">SUM(G226,G233)</f>
        <v>0</v>
      </c>
      <c r="H212" s="26">
        <f t="shared" si="57"/>
        <v>0</v>
      </c>
      <c r="I212" s="26">
        <f t="shared" si="57"/>
        <v>0</v>
      </c>
      <c r="J212" s="26">
        <f t="shared" si="57"/>
        <v>0</v>
      </c>
    </row>
    <row r="213" spans="1:39" ht="45" x14ac:dyDescent="0.25">
      <c r="A213" s="67"/>
      <c r="B213" s="64"/>
      <c r="C213" s="80"/>
      <c r="D213" s="15" t="s">
        <v>18</v>
      </c>
      <c r="E213" s="25">
        <f t="shared" si="46"/>
        <v>0</v>
      </c>
      <c r="F213" s="26">
        <f>SUM(F234,F227)</f>
        <v>0</v>
      </c>
      <c r="G213" s="26">
        <f t="shared" ref="G213:J214" si="58">SUM(G227,G234)</f>
        <v>0</v>
      </c>
      <c r="H213" s="26">
        <f t="shared" si="58"/>
        <v>0</v>
      </c>
      <c r="I213" s="26">
        <f t="shared" si="58"/>
        <v>0</v>
      </c>
      <c r="J213" s="26">
        <f t="shared" si="58"/>
        <v>0</v>
      </c>
    </row>
    <row r="214" spans="1:39" x14ac:dyDescent="0.25">
      <c r="A214" s="67"/>
      <c r="B214" s="64"/>
      <c r="C214" s="80"/>
      <c r="D214" s="15" t="s">
        <v>5</v>
      </c>
      <c r="E214" s="25">
        <f t="shared" si="46"/>
        <v>0</v>
      </c>
      <c r="F214" s="26">
        <f>SUM(F228,F235)</f>
        <v>0</v>
      </c>
      <c r="G214" s="26">
        <f t="shared" si="58"/>
        <v>0</v>
      </c>
      <c r="H214" s="26">
        <f t="shared" si="58"/>
        <v>0</v>
      </c>
      <c r="I214" s="26">
        <f t="shared" si="58"/>
        <v>0</v>
      </c>
      <c r="J214" s="26">
        <f t="shared" si="58"/>
        <v>0</v>
      </c>
    </row>
    <row r="215" spans="1:39" ht="60" x14ac:dyDescent="0.25">
      <c r="A215" s="67"/>
      <c r="B215" s="64"/>
      <c r="C215" s="80"/>
      <c r="D215" s="15" t="s">
        <v>43</v>
      </c>
      <c r="E215" s="25">
        <f t="shared" si="46"/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</row>
    <row r="216" spans="1:39" ht="30" x14ac:dyDescent="0.25">
      <c r="A216" s="67"/>
      <c r="B216" s="64"/>
      <c r="C216" s="80"/>
      <c r="D216" s="15" t="s">
        <v>44</v>
      </c>
      <c r="E216" s="25">
        <f t="shared" ref="E216:E245" si="59">F216+G216+H216+I216+J216</f>
        <v>0</v>
      </c>
      <c r="F216" s="26">
        <f>SUM(F230,F237)</f>
        <v>0</v>
      </c>
      <c r="G216" s="26">
        <f t="shared" ref="G216:J216" si="60">SUM(G230,G237)</f>
        <v>0</v>
      </c>
      <c r="H216" s="26">
        <f t="shared" si="60"/>
        <v>0</v>
      </c>
      <c r="I216" s="26">
        <f t="shared" si="60"/>
        <v>0</v>
      </c>
      <c r="J216" s="26">
        <f t="shared" si="60"/>
        <v>0</v>
      </c>
    </row>
    <row r="217" spans="1:39" x14ac:dyDescent="0.25">
      <c r="A217" s="67"/>
      <c r="B217" s="64"/>
      <c r="C217" s="81"/>
      <c r="D217" s="15" t="s">
        <v>8</v>
      </c>
      <c r="E217" s="25">
        <f t="shared" si="59"/>
        <v>0</v>
      </c>
      <c r="F217" s="26">
        <f>SUM(F231,F238)</f>
        <v>0</v>
      </c>
      <c r="G217" s="26">
        <f>SUM(G238,G231)</f>
        <v>0</v>
      </c>
      <c r="H217" s="26">
        <f>SUM(H231,H238)</f>
        <v>0</v>
      </c>
      <c r="I217" s="26">
        <f>SUM(I231,I238)</f>
        <v>0</v>
      </c>
      <c r="J217" s="26">
        <f>SUM(J238,J231)</f>
        <v>0</v>
      </c>
    </row>
    <row r="218" spans="1:39" ht="15" hidden="1" customHeight="1" x14ac:dyDescent="0.25">
      <c r="A218" s="67"/>
      <c r="B218" s="64"/>
      <c r="C218" s="60" t="s">
        <v>62</v>
      </c>
      <c r="D218" s="15" t="s">
        <v>1</v>
      </c>
      <c r="E218" s="25">
        <f t="shared" si="59"/>
        <v>0</v>
      </c>
      <c r="F218" s="26">
        <f>SUM(F232,F225)</f>
        <v>0</v>
      </c>
      <c r="G218" s="25">
        <f t="shared" ref="G218:J218" si="61">G224+G223+G222+G221+G220+G219</f>
        <v>0</v>
      </c>
      <c r="H218" s="25">
        <f t="shared" si="61"/>
        <v>0</v>
      </c>
      <c r="I218" s="25">
        <f t="shared" si="61"/>
        <v>0</v>
      </c>
      <c r="J218" s="25">
        <f t="shared" si="61"/>
        <v>0</v>
      </c>
    </row>
    <row r="219" spans="1:39" s="11" customFormat="1" ht="30" hidden="1" x14ac:dyDescent="0.25">
      <c r="A219" s="67"/>
      <c r="B219" s="64"/>
      <c r="C219" s="61"/>
      <c r="D219" s="15" t="s">
        <v>17</v>
      </c>
      <c r="E219" s="25">
        <f t="shared" si="59"/>
        <v>0</v>
      </c>
      <c r="F219" s="26">
        <v>0</v>
      </c>
      <c r="G219" s="26">
        <v>0</v>
      </c>
      <c r="H219" s="26">
        <v>0</v>
      </c>
      <c r="I219" s="26">
        <v>0</v>
      </c>
      <c r="J219" s="26">
        <v>0</v>
      </c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</row>
    <row r="220" spans="1:39" ht="45" hidden="1" x14ac:dyDescent="0.25">
      <c r="A220" s="67"/>
      <c r="B220" s="64"/>
      <c r="C220" s="61"/>
      <c r="D220" s="15" t="s">
        <v>18</v>
      </c>
      <c r="E220" s="25">
        <f t="shared" si="59"/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</row>
    <row r="221" spans="1:39" hidden="1" x14ac:dyDescent="0.25">
      <c r="A221" s="67"/>
      <c r="B221" s="64"/>
      <c r="C221" s="61"/>
      <c r="D221" s="15" t="s">
        <v>5</v>
      </c>
      <c r="E221" s="25">
        <f t="shared" si="59"/>
        <v>0</v>
      </c>
      <c r="F221" s="41">
        <v>0</v>
      </c>
      <c r="G221" s="26">
        <v>0</v>
      </c>
      <c r="H221" s="26">
        <v>0</v>
      </c>
      <c r="I221" s="26">
        <v>0</v>
      </c>
      <c r="J221" s="26">
        <v>0</v>
      </c>
    </row>
    <row r="222" spans="1:39" ht="60" hidden="1" x14ac:dyDescent="0.25">
      <c r="A222" s="67"/>
      <c r="B222" s="64"/>
      <c r="C222" s="61"/>
      <c r="D222" s="15" t="s">
        <v>43</v>
      </c>
      <c r="E222" s="25">
        <f t="shared" si="59"/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</row>
    <row r="223" spans="1:39" ht="30" hidden="1" x14ac:dyDescent="0.25">
      <c r="A223" s="67"/>
      <c r="B223" s="64"/>
      <c r="C223" s="61"/>
      <c r="D223" s="15" t="s">
        <v>44</v>
      </c>
      <c r="E223" s="25">
        <f t="shared" si="59"/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</row>
    <row r="224" spans="1:39" hidden="1" x14ac:dyDescent="0.25">
      <c r="A224" s="67"/>
      <c r="B224" s="64"/>
      <c r="C224" s="62"/>
      <c r="D224" s="15" t="s">
        <v>8</v>
      </c>
      <c r="E224" s="25">
        <f t="shared" si="59"/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</row>
    <row r="225" spans="1:10" ht="15" customHeight="1" x14ac:dyDescent="0.25">
      <c r="A225" s="67"/>
      <c r="B225" s="64"/>
      <c r="C225" s="60" t="s">
        <v>111</v>
      </c>
      <c r="D225" s="15" t="s">
        <v>1</v>
      </c>
      <c r="E225" s="25">
        <f t="shared" si="59"/>
        <v>0</v>
      </c>
      <c r="F225" s="25">
        <f>F231+F230+F229+F228+F227+F226</f>
        <v>0</v>
      </c>
      <c r="G225" s="25">
        <f t="shared" ref="G225:J225" si="62">G231+G230+G229+G228+G227+G226</f>
        <v>0</v>
      </c>
      <c r="H225" s="25">
        <f t="shared" si="62"/>
        <v>0</v>
      </c>
      <c r="I225" s="25">
        <f t="shared" si="62"/>
        <v>0</v>
      </c>
      <c r="J225" s="25">
        <f t="shared" si="62"/>
        <v>0</v>
      </c>
    </row>
    <row r="226" spans="1:10" ht="30" x14ac:dyDescent="0.25">
      <c r="A226" s="67"/>
      <c r="B226" s="64"/>
      <c r="C226" s="61"/>
      <c r="D226" s="15" t="s">
        <v>17</v>
      </c>
      <c r="E226" s="25">
        <f t="shared" si="59"/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</row>
    <row r="227" spans="1:10" ht="45" x14ac:dyDescent="0.25">
      <c r="A227" s="67"/>
      <c r="B227" s="64"/>
      <c r="C227" s="61"/>
      <c r="D227" s="15" t="s">
        <v>18</v>
      </c>
      <c r="E227" s="25">
        <f t="shared" si="59"/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</row>
    <row r="228" spans="1:10" x14ac:dyDescent="0.25">
      <c r="A228" s="67"/>
      <c r="B228" s="64"/>
      <c r="C228" s="61"/>
      <c r="D228" s="15" t="s">
        <v>5</v>
      </c>
      <c r="E228" s="25">
        <f t="shared" si="59"/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</row>
    <row r="229" spans="1:10" ht="60" x14ac:dyDescent="0.25">
      <c r="A229" s="67"/>
      <c r="B229" s="64"/>
      <c r="C229" s="61"/>
      <c r="D229" s="15" t="s">
        <v>43</v>
      </c>
      <c r="E229" s="25">
        <f t="shared" si="59"/>
        <v>0</v>
      </c>
      <c r="F229" s="26">
        <v>0</v>
      </c>
      <c r="G229" s="26">
        <v>0</v>
      </c>
      <c r="H229" s="26">
        <v>0</v>
      </c>
      <c r="I229" s="26">
        <v>0</v>
      </c>
      <c r="J229" s="26">
        <v>0</v>
      </c>
    </row>
    <row r="230" spans="1:10" ht="30" x14ac:dyDescent="0.25">
      <c r="A230" s="67"/>
      <c r="B230" s="64"/>
      <c r="C230" s="61"/>
      <c r="D230" s="15" t="s">
        <v>44</v>
      </c>
      <c r="E230" s="25">
        <f t="shared" si="59"/>
        <v>0</v>
      </c>
      <c r="F230" s="26">
        <v>0</v>
      </c>
      <c r="G230" s="26">
        <v>0</v>
      </c>
      <c r="H230" s="26">
        <v>0</v>
      </c>
      <c r="I230" s="26">
        <v>0</v>
      </c>
      <c r="J230" s="26">
        <v>0</v>
      </c>
    </row>
    <row r="231" spans="1:10" x14ac:dyDescent="0.25">
      <c r="A231" s="67"/>
      <c r="B231" s="64"/>
      <c r="C231" s="62"/>
      <c r="D231" s="15" t="s">
        <v>8</v>
      </c>
      <c r="E231" s="25">
        <f t="shared" si="59"/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</row>
    <row r="232" spans="1:10" ht="15" customHeight="1" x14ac:dyDescent="0.25">
      <c r="A232" s="67"/>
      <c r="B232" s="64"/>
      <c r="C232" s="60" t="s">
        <v>67</v>
      </c>
      <c r="D232" s="15" t="s">
        <v>1</v>
      </c>
      <c r="E232" s="25">
        <f t="shared" si="59"/>
        <v>0</v>
      </c>
      <c r="F232" s="25">
        <f>F238+F237+F236+F235+F234+F233</f>
        <v>0</v>
      </c>
      <c r="G232" s="25">
        <f t="shared" ref="G232:J232" si="63">G238+G237+G236+G235+G234+G233</f>
        <v>0</v>
      </c>
      <c r="H232" s="25">
        <f t="shared" si="63"/>
        <v>0</v>
      </c>
      <c r="I232" s="25">
        <f t="shared" si="63"/>
        <v>0</v>
      </c>
      <c r="J232" s="25">
        <f t="shared" si="63"/>
        <v>0</v>
      </c>
    </row>
    <row r="233" spans="1:10" ht="30" x14ac:dyDescent="0.25">
      <c r="A233" s="67"/>
      <c r="B233" s="64"/>
      <c r="C233" s="61"/>
      <c r="D233" s="15" t="s">
        <v>17</v>
      </c>
      <c r="E233" s="25">
        <f t="shared" si="59"/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</row>
    <row r="234" spans="1:10" ht="45" x14ac:dyDescent="0.25">
      <c r="A234" s="67"/>
      <c r="B234" s="64"/>
      <c r="C234" s="61"/>
      <c r="D234" s="15" t="s">
        <v>18</v>
      </c>
      <c r="E234" s="25">
        <f t="shared" si="59"/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</row>
    <row r="235" spans="1:10" x14ac:dyDescent="0.25">
      <c r="A235" s="67"/>
      <c r="B235" s="64"/>
      <c r="C235" s="61"/>
      <c r="D235" s="15" t="s">
        <v>5</v>
      </c>
      <c r="E235" s="25">
        <f t="shared" si="59"/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</row>
    <row r="236" spans="1:10" ht="60" x14ac:dyDescent="0.25">
      <c r="A236" s="67"/>
      <c r="B236" s="64"/>
      <c r="C236" s="61"/>
      <c r="D236" s="15" t="s">
        <v>43</v>
      </c>
      <c r="E236" s="25">
        <f t="shared" si="59"/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</row>
    <row r="237" spans="1:10" ht="30" x14ac:dyDescent="0.25">
      <c r="A237" s="67"/>
      <c r="B237" s="64"/>
      <c r="C237" s="61"/>
      <c r="D237" s="15" t="s">
        <v>44</v>
      </c>
      <c r="E237" s="25">
        <f t="shared" si="59"/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</row>
    <row r="238" spans="1:10" x14ac:dyDescent="0.25">
      <c r="A238" s="68"/>
      <c r="B238" s="65"/>
      <c r="C238" s="62"/>
      <c r="D238" s="15" t="s">
        <v>8</v>
      </c>
      <c r="E238" s="25">
        <f t="shared" si="59"/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</row>
    <row r="239" spans="1:10" ht="15" customHeight="1" x14ac:dyDescent="0.25">
      <c r="A239" s="66" t="s">
        <v>39</v>
      </c>
      <c r="B239" s="63" t="s">
        <v>85</v>
      </c>
      <c r="C239" s="79" t="s">
        <v>120</v>
      </c>
      <c r="D239" s="15" t="s">
        <v>1</v>
      </c>
      <c r="E239" s="46">
        <f t="shared" si="59"/>
        <v>837.42000000000007</v>
      </c>
      <c r="F239" s="46">
        <f>F245+F244+F243+F242+F241+F240</f>
        <v>98.5</v>
      </c>
      <c r="G239" s="25">
        <f t="shared" ref="G239:J239" si="64">G245+G244+G243+G242+G241+G240</f>
        <v>105.56</v>
      </c>
      <c r="H239" s="25">
        <f t="shared" si="64"/>
        <v>105.56</v>
      </c>
      <c r="I239" s="25">
        <f t="shared" si="64"/>
        <v>105.56</v>
      </c>
      <c r="J239" s="25">
        <f t="shared" si="64"/>
        <v>422.24</v>
      </c>
    </row>
    <row r="240" spans="1:10" ht="30" x14ac:dyDescent="0.25">
      <c r="A240" s="67"/>
      <c r="B240" s="64"/>
      <c r="C240" s="80"/>
      <c r="D240" s="15" t="s">
        <v>17</v>
      </c>
      <c r="E240" s="46">
        <f t="shared" si="59"/>
        <v>0</v>
      </c>
      <c r="F240" s="47">
        <f>SUM(F247,F254)</f>
        <v>0</v>
      </c>
      <c r="G240" s="26">
        <f t="shared" ref="G240:J240" si="65">SUM(G247,G254)</f>
        <v>0</v>
      </c>
      <c r="H240" s="26">
        <f t="shared" si="65"/>
        <v>0</v>
      </c>
      <c r="I240" s="26">
        <f t="shared" si="65"/>
        <v>0</v>
      </c>
      <c r="J240" s="26">
        <f t="shared" si="65"/>
        <v>0</v>
      </c>
    </row>
    <row r="241" spans="1:10" ht="45" x14ac:dyDescent="0.25">
      <c r="A241" s="67"/>
      <c r="B241" s="64"/>
      <c r="C241" s="80"/>
      <c r="D241" s="15" t="s">
        <v>18</v>
      </c>
      <c r="E241" s="46">
        <f t="shared" si="59"/>
        <v>0</v>
      </c>
      <c r="F241" s="47">
        <f>SUM(F255+F248)</f>
        <v>0</v>
      </c>
      <c r="G241" s="26">
        <f t="shared" ref="G241:J242" si="66">SUM(G248,G255)</f>
        <v>0</v>
      </c>
      <c r="H241" s="26">
        <f t="shared" si="66"/>
        <v>0</v>
      </c>
      <c r="I241" s="26">
        <f t="shared" si="66"/>
        <v>0</v>
      </c>
      <c r="J241" s="26">
        <f t="shared" si="66"/>
        <v>0</v>
      </c>
    </row>
    <row r="242" spans="1:10" x14ac:dyDescent="0.25">
      <c r="A242" s="67"/>
      <c r="B242" s="64"/>
      <c r="C242" s="80"/>
      <c r="D242" s="15" t="s">
        <v>5</v>
      </c>
      <c r="E242" s="46">
        <f t="shared" si="59"/>
        <v>837.42000000000007</v>
      </c>
      <c r="F242" s="47">
        <f>SUM(F249+F256)</f>
        <v>98.5</v>
      </c>
      <c r="G242" s="26">
        <f t="shared" si="66"/>
        <v>105.56</v>
      </c>
      <c r="H242" s="26">
        <f>SUM(H249,H256)</f>
        <v>105.56</v>
      </c>
      <c r="I242" s="26">
        <f t="shared" si="66"/>
        <v>105.56</v>
      </c>
      <c r="J242" s="26">
        <f t="shared" si="66"/>
        <v>422.24</v>
      </c>
    </row>
    <row r="243" spans="1:10" ht="60" x14ac:dyDescent="0.25">
      <c r="A243" s="67"/>
      <c r="B243" s="64"/>
      <c r="C243" s="80"/>
      <c r="D243" s="15" t="s">
        <v>43</v>
      </c>
      <c r="E243" s="46">
        <f t="shared" si="59"/>
        <v>0</v>
      </c>
      <c r="F243" s="47">
        <v>0</v>
      </c>
      <c r="G243" s="26">
        <v>0</v>
      </c>
      <c r="H243" s="26">
        <v>0</v>
      </c>
      <c r="I243" s="26">
        <v>0</v>
      </c>
      <c r="J243" s="26">
        <v>0</v>
      </c>
    </row>
    <row r="244" spans="1:10" ht="30" x14ac:dyDescent="0.25">
      <c r="A244" s="67"/>
      <c r="B244" s="64"/>
      <c r="C244" s="80"/>
      <c r="D244" s="15" t="s">
        <v>44</v>
      </c>
      <c r="E244" s="46">
        <f t="shared" si="59"/>
        <v>0</v>
      </c>
      <c r="F244" s="47">
        <f>SUM(F251,F258)</f>
        <v>0</v>
      </c>
      <c r="G244" s="26">
        <f t="shared" ref="G244:J244" si="67">SUM(G251,G258)</f>
        <v>0</v>
      </c>
      <c r="H244" s="26">
        <f t="shared" si="67"/>
        <v>0</v>
      </c>
      <c r="I244" s="26">
        <f t="shared" si="67"/>
        <v>0</v>
      </c>
      <c r="J244" s="26">
        <f t="shared" si="67"/>
        <v>0</v>
      </c>
    </row>
    <row r="245" spans="1:10" x14ac:dyDescent="0.25">
      <c r="A245" s="67"/>
      <c r="B245" s="64"/>
      <c r="C245" s="81"/>
      <c r="D245" s="15" t="s">
        <v>8</v>
      </c>
      <c r="E245" s="46">
        <f t="shared" si="59"/>
        <v>0</v>
      </c>
      <c r="F245" s="47">
        <f>SUM(F252,F259)</f>
        <v>0</v>
      </c>
      <c r="G245" s="26">
        <f>SUM(G259,G252)</f>
        <v>0</v>
      </c>
      <c r="H245" s="26">
        <f>SUM(H252,H259)</f>
        <v>0</v>
      </c>
      <c r="I245" s="26">
        <f>SUM(I252,I259)</f>
        <v>0</v>
      </c>
      <c r="J245" s="26">
        <f>SUM(J259,J252)</f>
        <v>0</v>
      </c>
    </row>
    <row r="246" spans="1:10" ht="15" hidden="1" customHeight="1" x14ac:dyDescent="0.25">
      <c r="A246" s="67"/>
      <c r="B246" s="64"/>
      <c r="C246" s="60" t="s">
        <v>62</v>
      </c>
      <c r="D246" s="15" t="s">
        <v>1</v>
      </c>
      <c r="E246" s="48">
        <v>0</v>
      </c>
      <c r="F246" s="49">
        <v>0</v>
      </c>
      <c r="G246" s="31">
        <v>0</v>
      </c>
      <c r="H246" s="31">
        <v>0</v>
      </c>
      <c r="I246" s="31">
        <v>0</v>
      </c>
      <c r="J246" s="31">
        <v>0</v>
      </c>
    </row>
    <row r="247" spans="1:10" ht="30" hidden="1" x14ac:dyDescent="0.25">
      <c r="A247" s="67"/>
      <c r="B247" s="64"/>
      <c r="C247" s="61"/>
      <c r="D247" s="15" t="s">
        <v>17</v>
      </c>
      <c r="E247" s="48">
        <v>0</v>
      </c>
      <c r="F247" s="49">
        <v>0</v>
      </c>
      <c r="G247" s="31">
        <v>0</v>
      </c>
      <c r="H247" s="31">
        <v>0</v>
      </c>
      <c r="I247" s="31">
        <v>0</v>
      </c>
      <c r="J247" s="31">
        <v>0</v>
      </c>
    </row>
    <row r="248" spans="1:10" ht="45" hidden="1" x14ac:dyDescent="0.25">
      <c r="A248" s="67"/>
      <c r="B248" s="64"/>
      <c r="C248" s="61"/>
      <c r="D248" s="15" t="s">
        <v>18</v>
      </c>
      <c r="E248" s="48">
        <v>0</v>
      </c>
      <c r="F248" s="49">
        <v>0</v>
      </c>
      <c r="G248" s="31">
        <v>0</v>
      </c>
      <c r="H248" s="31">
        <v>0</v>
      </c>
      <c r="I248" s="31">
        <v>0</v>
      </c>
      <c r="J248" s="31">
        <v>0</v>
      </c>
    </row>
    <row r="249" spans="1:10" hidden="1" x14ac:dyDescent="0.25">
      <c r="A249" s="67"/>
      <c r="B249" s="64"/>
      <c r="C249" s="61"/>
      <c r="D249" s="15" t="s">
        <v>5</v>
      </c>
      <c r="E249" s="48">
        <v>0</v>
      </c>
      <c r="F249" s="49">
        <v>0</v>
      </c>
      <c r="G249" s="31">
        <v>0</v>
      </c>
      <c r="H249" s="31">
        <v>0</v>
      </c>
      <c r="I249" s="31">
        <v>0</v>
      </c>
      <c r="J249" s="31">
        <v>0</v>
      </c>
    </row>
    <row r="250" spans="1:10" ht="60" hidden="1" x14ac:dyDescent="0.25">
      <c r="A250" s="67"/>
      <c r="B250" s="64"/>
      <c r="C250" s="61"/>
      <c r="D250" s="15" t="s">
        <v>43</v>
      </c>
      <c r="E250" s="48">
        <v>0</v>
      </c>
      <c r="F250" s="49">
        <v>0</v>
      </c>
      <c r="G250" s="31">
        <v>0</v>
      </c>
      <c r="H250" s="31">
        <v>0</v>
      </c>
      <c r="I250" s="31">
        <v>0</v>
      </c>
      <c r="J250" s="31">
        <v>0</v>
      </c>
    </row>
    <row r="251" spans="1:10" ht="30" hidden="1" x14ac:dyDescent="0.25">
      <c r="A251" s="67"/>
      <c r="B251" s="64"/>
      <c r="C251" s="61"/>
      <c r="D251" s="15" t="s">
        <v>44</v>
      </c>
      <c r="E251" s="48">
        <v>0</v>
      </c>
      <c r="F251" s="49">
        <v>0</v>
      </c>
      <c r="G251" s="31">
        <v>0</v>
      </c>
      <c r="H251" s="31">
        <v>0</v>
      </c>
      <c r="I251" s="31">
        <v>0</v>
      </c>
      <c r="J251" s="31">
        <v>0</v>
      </c>
    </row>
    <row r="252" spans="1:10" hidden="1" x14ac:dyDescent="0.25">
      <c r="A252" s="67"/>
      <c r="B252" s="64"/>
      <c r="C252" s="62"/>
      <c r="D252" s="15" t="s">
        <v>8</v>
      </c>
      <c r="E252" s="48">
        <v>0</v>
      </c>
      <c r="F252" s="49">
        <v>0</v>
      </c>
      <c r="G252" s="31">
        <v>0</v>
      </c>
      <c r="H252" s="31">
        <v>0</v>
      </c>
      <c r="I252" s="31">
        <v>0</v>
      </c>
      <c r="J252" s="31">
        <v>0</v>
      </c>
    </row>
    <row r="253" spans="1:10" ht="15" customHeight="1" x14ac:dyDescent="0.25">
      <c r="A253" s="67"/>
      <c r="B253" s="64"/>
      <c r="C253" s="60" t="s">
        <v>67</v>
      </c>
      <c r="D253" s="15" t="s">
        <v>1</v>
      </c>
      <c r="E253" s="46">
        <f t="shared" ref="E253:E266" si="68">F253+G253+H253+I253+J253</f>
        <v>837.42000000000007</v>
      </c>
      <c r="F253" s="46">
        <f>F259+F258+F257+F256+F255+F254</f>
        <v>98.5</v>
      </c>
      <c r="G253" s="25">
        <f t="shared" ref="G253:J253" si="69">G259+G258+G257+G256+G255+G254</f>
        <v>105.56</v>
      </c>
      <c r="H253" s="25">
        <f t="shared" si="69"/>
        <v>105.56</v>
      </c>
      <c r="I253" s="25">
        <f t="shared" si="69"/>
        <v>105.56</v>
      </c>
      <c r="J253" s="25">
        <f t="shared" si="69"/>
        <v>422.24</v>
      </c>
    </row>
    <row r="254" spans="1:10" ht="30" x14ac:dyDescent="0.25">
      <c r="A254" s="67"/>
      <c r="B254" s="64"/>
      <c r="C254" s="61"/>
      <c r="D254" s="15" t="s">
        <v>17</v>
      </c>
      <c r="E254" s="46">
        <f t="shared" si="68"/>
        <v>0</v>
      </c>
      <c r="F254" s="47">
        <v>0</v>
      </c>
      <c r="G254" s="26">
        <v>0</v>
      </c>
      <c r="H254" s="26">
        <v>0</v>
      </c>
      <c r="I254" s="26">
        <v>0</v>
      </c>
      <c r="J254" s="26">
        <v>0</v>
      </c>
    </row>
    <row r="255" spans="1:10" ht="45" x14ac:dyDescent="0.25">
      <c r="A255" s="67"/>
      <c r="B255" s="64"/>
      <c r="C255" s="61"/>
      <c r="D255" s="15" t="s">
        <v>18</v>
      </c>
      <c r="E255" s="46">
        <f t="shared" si="68"/>
        <v>0</v>
      </c>
      <c r="F255" s="47">
        <v>0</v>
      </c>
      <c r="G255" s="26">
        <v>0</v>
      </c>
      <c r="H255" s="26">
        <v>0</v>
      </c>
      <c r="I255" s="26">
        <v>0</v>
      </c>
      <c r="J255" s="26">
        <v>0</v>
      </c>
    </row>
    <row r="256" spans="1:10" x14ac:dyDescent="0.25">
      <c r="A256" s="67"/>
      <c r="B256" s="64"/>
      <c r="C256" s="61"/>
      <c r="D256" s="15" t="s">
        <v>5</v>
      </c>
      <c r="E256" s="46">
        <f t="shared" si="68"/>
        <v>837.42000000000007</v>
      </c>
      <c r="F256" s="47">
        <f>105.56-7.06</f>
        <v>98.5</v>
      </c>
      <c r="G256" s="26">
        <v>105.56</v>
      </c>
      <c r="H256" s="26">
        <v>105.56</v>
      </c>
      <c r="I256" s="26">
        <v>105.56</v>
      </c>
      <c r="J256" s="26">
        <f>I256*4</f>
        <v>422.24</v>
      </c>
    </row>
    <row r="257" spans="1:10" ht="60" x14ac:dyDescent="0.25">
      <c r="A257" s="67"/>
      <c r="B257" s="64"/>
      <c r="C257" s="61"/>
      <c r="D257" s="15" t="s">
        <v>43</v>
      </c>
      <c r="E257" s="25">
        <f t="shared" si="68"/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</row>
    <row r="258" spans="1:10" ht="30" x14ac:dyDescent="0.25">
      <c r="A258" s="67"/>
      <c r="B258" s="64"/>
      <c r="C258" s="61"/>
      <c r="D258" s="15" t="s">
        <v>44</v>
      </c>
      <c r="E258" s="25">
        <f t="shared" si="68"/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</row>
    <row r="259" spans="1:10" x14ac:dyDescent="0.25">
      <c r="A259" s="68"/>
      <c r="B259" s="65"/>
      <c r="C259" s="62"/>
      <c r="D259" s="15" t="s">
        <v>8</v>
      </c>
      <c r="E259" s="25">
        <f t="shared" si="68"/>
        <v>0</v>
      </c>
      <c r="F259" s="26"/>
      <c r="G259" s="26">
        <v>0</v>
      </c>
      <c r="H259" s="26">
        <v>0</v>
      </c>
      <c r="I259" s="26">
        <v>0</v>
      </c>
      <c r="J259" s="26">
        <v>0</v>
      </c>
    </row>
    <row r="260" spans="1:10" ht="15" customHeight="1" x14ac:dyDescent="0.25">
      <c r="A260" s="66" t="s">
        <v>40</v>
      </c>
      <c r="B260" s="63" t="s">
        <v>86</v>
      </c>
      <c r="C260" s="79" t="s">
        <v>121</v>
      </c>
      <c r="D260" s="15" t="s">
        <v>1</v>
      </c>
      <c r="E260" s="25">
        <f t="shared" si="68"/>
        <v>0</v>
      </c>
      <c r="F260" s="25">
        <f>F266+F265+F264+F263+F262+F261</f>
        <v>0</v>
      </c>
      <c r="G260" s="25">
        <f t="shared" ref="G260:J260" si="70">G266+G265+G264+G263+G262+G261</f>
        <v>0</v>
      </c>
      <c r="H260" s="25">
        <f t="shared" si="70"/>
        <v>0</v>
      </c>
      <c r="I260" s="25">
        <f t="shared" si="70"/>
        <v>0</v>
      </c>
      <c r="J260" s="25">
        <f t="shared" si="70"/>
        <v>0</v>
      </c>
    </row>
    <row r="261" spans="1:10" ht="30" x14ac:dyDescent="0.25">
      <c r="A261" s="67"/>
      <c r="B261" s="64"/>
      <c r="C261" s="80"/>
      <c r="D261" s="15" t="s">
        <v>17</v>
      </c>
      <c r="E261" s="25">
        <f t="shared" si="68"/>
        <v>0</v>
      </c>
      <c r="F261" s="26">
        <f>SUM(F268,F275)</f>
        <v>0</v>
      </c>
      <c r="G261" s="26">
        <f t="shared" ref="G261:J261" si="71">SUM(G268,G275)</f>
        <v>0</v>
      </c>
      <c r="H261" s="26">
        <f t="shared" si="71"/>
        <v>0</v>
      </c>
      <c r="I261" s="26">
        <f t="shared" si="71"/>
        <v>0</v>
      </c>
      <c r="J261" s="26">
        <f t="shared" si="71"/>
        <v>0</v>
      </c>
    </row>
    <row r="262" spans="1:10" ht="45" x14ac:dyDescent="0.25">
      <c r="A262" s="67"/>
      <c r="B262" s="64"/>
      <c r="C262" s="80"/>
      <c r="D262" s="15" t="s">
        <v>18</v>
      </c>
      <c r="E262" s="25">
        <f t="shared" si="68"/>
        <v>0</v>
      </c>
      <c r="F262" s="26">
        <f>SUM(F276+F269)</f>
        <v>0</v>
      </c>
      <c r="G262" s="26">
        <f t="shared" ref="G262:J263" si="72">SUM(G269,G276)</f>
        <v>0</v>
      </c>
      <c r="H262" s="26">
        <f t="shared" si="72"/>
        <v>0</v>
      </c>
      <c r="I262" s="26">
        <f t="shared" si="72"/>
        <v>0</v>
      </c>
      <c r="J262" s="26">
        <f t="shared" si="72"/>
        <v>0</v>
      </c>
    </row>
    <row r="263" spans="1:10" x14ac:dyDescent="0.25">
      <c r="A263" s="67"/>
      <c r="B263" s="64"/>
      <c r="C263" s="80"/>
      <c r="D263" s="15" t="s">
        <v>5</v>
      </c>
      <c r="E263" s="25">
        <f t="shared" si="68"/>
        <v>0</v>
      </c>
      <c r="F263" s="26">
        <f>SUM(F270+F277)</f>
        <v>0</v>
      </c>
      <c r="G263" s="26">
        <f t="shared" si="72"/>
        <v>0</v>
      </c>
      <c r="H263" s="26">
        <f t="shared" si="72"/>
        <v>0</v>
      </c>
      <c r="I263" s="26">
        <f t="shared" si="72"/>
        <v>0</v>
      </c>
      <c r="J263" s="26">
        <f t="shared" si="72"/>
        <v>0</v>
      </c>
    </row>
    <row r="264" spans="1:10" ht="60" x14ac:dyDescent="0.25">
      <c r="A264" s="67"/>
      <c r="B264" s="64"/>
      <c r="C264" s="80"/>
      <c r="D264" s="15" t="s">
        <v>43</v>
      </c>
      <c r="E264" s="25">
        <f t="shared" si="68"/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</row>
    <row r="265" spans="1:10" ht="30" x14ac:dyDescent="0.25">
      <c r="A265" s="67"/>
      <c r="B265" s="64"/>
      <c r="C265" s="80"/>
      <c r="D265" s="15" t="s">
        <v>44</v>
      </c>
      <c r="E265" s="25">
        <f t="shared" si="68"/>
        <v>0</v>
      </c>
      <c r="F265" s="26">
        <f>SUM(F272,F279)</f>
        <v>0</v>
      </c>
      <c r="G265" s="26">
        <f t="shared" ref="G265:J265" si="73">SUM(G272,G279)</f>
        <v>0</v>
      </c>
      <c r="H265" s="26">
        <f t="shared" si="73"/>
        <v>0</v>
      </c>
      <c r="I265" s="26">
        <f t="shared" si="73"/>
        <v>0</v>
      </c>
      <c r="J265" s="26">
        <f t="shared" si="73"/>
        <v>0</v>
      </c>
    </row>
    <row r="266" spans="1:10" x14ac:dyDescent="0.25">
      <c r="A266" s="67"/>
      <c r="B266" s="64"/>
      <c r="C266" s="81"/>
      <c r="D266" s="15" t="s">
        <v>8</v>
      </c>
      <c r="E266" s="25">
        <f t="shared" si="68"/>
        <v>0</v>
      </c>
      <c r="F266" s="26">
        <f>SUM(F273,F280)</f>
        <v>0</v>
      </c>
      <c r="G266" s="26">
        <v>0</v>
      </c>
      <c r="H266" s="26">
        <f>SUM(H273,H280)</f>
        <v>0</v>
      </c>
      <c r="I266" s="26">
        <f>SUM(I273,I280)</f>
        <v>0</v>
      </c>
      <c r="J266" s="26">
        <f>SUM(J280,J273)</f>
        <v>0</v>
      </c>
    </row>
    <row r="267" spans="1:10" ht="15" hidden="1" customHeight="1" x14ac:dyDescent="0.25">
      <c r="A267" s="67"/>
      <c r="B267" s="64"/>
      <c r="C267" s="60" t="s">
        <v>62</v>
      </c>
      <c r="D267" s="15" t="s">
        <v>1</v>
      </c>
      <c r="E267" s="31">
        <v>0</v>
      </c>
      <c r="F267" s="42">
        <v>0</v>
      </c>
      <c r="G267" s="31">
        <v>0</v>
      </c>
      <c r="H267" s="31">
        <v>0</v>
      </c>
      <c r="I267" s="31">
        <v>0</v>
      </c>
      <c r="J267" s="31">
        <v>0</v>
      </c>
    </row>
    <row r="268" spans="1:10" ht="30" hidden="1" x14ac:dyDescent="0.25">
      <c r="A268" s="67"/>
      <c r="B268" s="64"/>
      <c r="C268" s="61"/>
      <c r="D268" s="15" t="s">
        <v>17</v>
      </c>
      <c r="E268" s="31">
        <v>0</v>
      </c>
      <c r="F268" s="42">
        <v>0</v>
      </c>
      <c r="G268" s="31">
        <v>0</v>
      </c>
      <c r="H268" s="31">
        <v>0</v>
      </c>
      <c r="I268" s="31">
        <v>0</v>
      </c>
      <c r="J268" s="31">
        <v>0</v>
      </c>
    </row>
    <row r="269" spans="1:10" ht="45" hidden="1" x14ac:dyDescent="0.25">
      <c r="A269" s="67"/>
      <c r="B269" s="64"/>
      <c r="C269" s="61"/>
      <c r="D269" s="15" t="s">
        <v>18</v>
      </c>
      <c r="E269" s="31">
        <v>0</v>
      </c>
      <c r="F269" s="42">
        <v>0</v>
      </c>
      <c r="G269" s="31">
        <v>0</v>
      </c>
      <c r="H269" s="31">
        <v>0</v>
      </c>
      <c r="I269" s="31">
        <v>0</v>
      </c>
      <c r="J269" s="31">
        <v>0</v>
      </c>
    </row>
    <row r="270" spans="1:10" hidden="1" x14ac:dyDescent="0.25">
      <c r="A270" s="67"/>
      <c r="B270" s="64"/>
      <c r="C270" s="61"/>
      <c r="D270" s="15" t="s">
        <v>5</v>
      </c>
      <c r="E270" s="31">
        <v>0</v>
      </c>
      <c r="F270" s="42">
        <v>0</v>
      </c>
      <c r="G270" s="31">
        <v>0</v>
      </c>
      <c r="H270" s="31">
        <v>0</v>
      </c>
      <c r="I270" s="31">
        <v>0</v>
      </c>
      <c r="J270" s="31">
        <v>0</v>
      </c>
    </row>
    <row r="271" spans="1:10" ht="60" hidden="1" x14ac:dyDescent="0.25">
      <c r="A271" s="67"/>
      <c r="B271" s="64"/>
      <c r="C271" s="61"/>
      <c r="D271" s="15" t="s">
        <v>43</v>
      </c>
      <c r="E271" s="31">
        <v>0</v>
      </c>
      <c r="F271" s="42">
        <v>0</v>
      </c>
      <c r="G271" s="31">
        <v>0</v>
      </c>
      <c r="H271" s="31">
        <v>0</v>
      </c>
      <c r="I271" s="31">
        <v>0</v>
      </c>
      <c r="J271" s="31">
        <v>0</v>
      </c>
    </row>
    <row r="272" spans="1:10" ht="30" hidden="1" x14ac:dyDescent="0.25">
      <c r="A272" s="67"/>
      <c r="B272" s="64"/>
      <c r="C272" s="61"/>
      <c r="D272" s="15" t="s">
        <v>44</v>
      </c>
      <c r="E272" s="31">
        <v>0</v>
      </c>
      <c r="F272" s="42">
        <v>0</v>
      </c>
      <c r="G272" s="31">
        <v>0</v>
      </c>
      <c r="H272" s="31">
        <v>0</v>
      </c>
      <c r="I272" s="31">
        <v>0</v>
      </c>
      <c r="J272" s="31">
        <v>0</v>
      </c>
    </row>
    <row r="273" spans="1:10" hidden="1" x14ac:dyDescent="0.25">
      <c r="A273" s="67"/>
      <c r="B273" s="64"/>
      <c r="C273" s="62"/>
      <c r="D273" s="15" t="s">
        <v>8</v>
      </c>
      <c r="E273" s="31">
        <v>0</v>
      </c>
      <c r="F273" s="42">
        <v>0</v>
      </c>
      <c r="G273" s="31">
        <v>0</v>
      </c>
      <c r="H273" s="31">
        <v>0</v>
      </c>
      <c r="I273" s="31">
        <v>0</v>
      </c>
      <c r="J273" s="31">
        <v>0</v>
      </c>
    </row>
    <row r="274" spans="1:10" ht="15" customHeight="1" x14ac:dyDescent="0.25">
      <c r="A274" s="67"/>
      <c r="B274" s="64"/>
      <c r="C274" s="60" t="s">
        <v>111</v>
      </c>
      <c r="D274" s="15" t="s">
        <v>1</v>
      </c>
      <c r="E274" s="31">
        <v>0</v>
      </c>
      <c r="F274" s="42">
        <v>0</v>
      </c>
      <c r="G274" s="31">
        <v>0</v>
      </c>
      <c r="H274" s="31">
        <v>0</v>
      </c>
      <c r="I274" s="31">
        <v>0</v>
      </c>
      <c r="J274" s="31">
        <v>0</v>
      </c>
    </row>
    <row r="275" spans="1:10" ht="30" x14ac:dyDescent="0.25">
      <c r="A275" s="67"/>
      <c r="B275" s="64"/>
      <c r="C275" s="61"/>
      <c r="D275" s="15" t="s">
        <v>17</v>
      </c>
      <c r="E275" s="31">
        <v>0</v>
      </c>
      <c r="F275" s="42">
        <v>0</v>
      </c>
      <c r="G275" s="31">
        <v>0</v>
      </c>
      <c r="H275" s="31">
        <v>0</v>
      </c>
      <c r="I275" s="31">
        <v>0</v>
      </c>
      <c r="J275" s="31">
        <v>0</v>
      </c>
    </row>
    <row r="276" spans="1:10" ht="45" x14ac:dyDescent="0.25">
      <c r="A276" s="67"/>
      <c r="B276" s="64"/>
      <c r="C276" s="61"/>
      <c r="D276" s="15" t="s">
        <v>18</v>
      </c>
      <c r="E276" s="31">
        <v>0</v>
      </c>
      <c r="F276" s="42">
        <v>0</v>
      </c>
      <c r="G276" s="31">
        <v>0</v>
      </c>
      <c r="H276" s="31">
        <v>0</v>
      </c>
      <c r="I276" s="31">
        <v>0</v>
      </c>
      <c r="J276" s="31">
        <v>0</v>
      </c>
    </row>
    <row r="277" spans="1:10" x14ac:dyDescent="0.25">
      <c r="A277" s="67"/>
      <c r="B277" s="64"/>
      <c r="C277" s="61"/>
      <c r="D277" s="15" t="s">
        <v>5</v>
      </c>
      <c r="E277" s="31">
        <v>0</v>
      </c>
      <c r="F277" s="42">
        <v>0</v>
      </c>
      <c r="G277" s="31">
        <v>0</v>
      </c>
      <c r="H277" s="31">
        <v>0</v>
      </c>
      <c r="I277" s="31">
        <v>0</v>
      </c>
      <c r="J277" s="31">
        <v>0</v>
      </c>
    </row>
    <row r="278" spans="1:10" ht="60" x14ac:dyDescent="0.25">
      <c r="A278" s="67"/>
      <c r="B278" s="64"/>
      <c r="C278" s="61"/>
      <c r="D278" s="15" t="s">
        <v>43</v>
      </c>
      <c r="E278" s="31">
        <v>0</v>
      </c>
      <c r="F278" s="42">
        <v>0</v>
      </c>
      <c r="G278" s="31">
        <v>0</v>
      </c>
      <c r="H278" s="31">
        <v>0</v>
      </c>
      <c r="I278" s="31">
        <v>0</v>
      </c>
      <c r="J278" s="31">
        <v>0</v>
      </c>
    </row>
    <row r="279" spans="1:10" ht="30" x14ac:dyDescent="0.25">
      <c r="A279" s="67"/>
      <c r="B279" s="64"/>
      <c r="C279" s="61"/>
      <c r="D279" s="15" t="s">
        <v>44</v>
      </c>
      <c r="E279" s="31">
        <v>0</v>
      </c>
      <c r="F279" s="42">
        <v>0</v>
      </c>
      <c r="G279" s="31">
        <v>0</v>
      </c>
      <c r="H279" s="31">
        <v>0</v>
      </c>
      <c r="I279" s="31">
        <v>0</v>
      </c>
      <c r="J279" s="31">
        <v>0</v>
      </c>
    </row>
    <row r="280" spans="1:10" x14ac:dyDescent="0.25">
      <c r="A280" s="68"/>
      <c r="B280" s="65"/>
      <c r="C280" s="62"/>
      <c r="D280" s="15" t="s">
        <v>8</v>
      </c>
      <c r="E280" s="31">
        <v>0</v>
      </c>
      <c r="F280" s="42">
        <v>0</v>
      </c>
      <c r="G280" s="31">
        <v>0</v>
      </c>
      <c r="H280" s="31">
        <v>0</v>
      </c>
      <c r="I280" s="31">
        <v>0</v>
      </c>
      <c r="J280" s="31">
        <v>0</v>
      </c>
    </row>
    <row r="281" spans="1:10" ht="15" customHeight="1" x14ac:dyDescent="0.25">
      <c r="A281" s="95" t="s">
        <v>34</v>
      </c>
      <c r="B281" s="96"/>
      <c r="C281" s="97"/>
      <c r="D281" s="15" t="s">
        <v>1</v>
      </c>
      <c r="E281" s="25">
        <f>SUM(F281:J281)</f>
        <v>11079.846000000001</v>
      </c>
      <c r="F281" s="25">
        <f>SUM(F282:F287)</f>
        <v>1957.1593100000002</v>
      </c>
      <c r="G281" s="25">
        <f t="shared" ref="G281:I281" si="74">SUM(G282:G287)</f>
        <v>1822.3266699999999</v>
      </c>
      <c r="H281" s="25">
        <f t="shared" si="74"/>
        <v>1216.72667</v>
      </c>
      <c r="I281" s="25">
        <f t="shared" si="74"/>
        <v>1216.72667</v>
      </c>
      <c r="J281" s="25">
        <f>SUM(J282:J287)</f>
        <v>4866.9066800000001</v>
      </c>
    </row>
    <row r="282" spans="1:10" ht="30" x14ac:dyDescent="0.25">
      <c r="A282" s="98"/>
      <c r="B282" s="99"/>
      <c r="C282" s="100"/>
      <c r="D282" s="15" t="s">
        <v>17</v>
      </c>
      <c r="E282" s="25">
        <f t="shared" ref="E282:E287" si="75">SUM(F282:J282)</f>
        <v>0</v>
      </c>
      <c r="F282" s="26">
        <f>SUM(F9,F30,F51,F79,F107,F135,F156,F163,F184,F212,F240,F261)</f>
        <v>0</v>
      </c>
      <c r="G282" s="6">
        <f>SUM(G9,G30,G51,G79,G107,G135,G156,G163,G184,G212,G240,G261)</f>
        <v>0</v>
      </c>
      <c r="H282" s="6">
        <f>SUM(H9,H30,H51,H79,H107,H135,H156,H163,H184,H212,H240,H261)</f>
        <v>0</v>
      </c>
      <c r="I282" s="6">
        <f>SUM(I9,I30,I51,I79,I107,I135,I156,I163,I184,I212,I240,I261)</f>
        <v>0</v>
      </c>
      <c r="J282" s="6">
        <f>SUM(J9,J30,J51,J79,J107,J135,J156,J163,J184,J212,J240,J261)</f>
        <v>0</v>
      </c>
    </row>
    <row r="283" spans="1:10" ht="45" x14ac:dyDescent="0.25">
      <c r="A283" s="98"/>
      <c r="B283" s="99"/>
      <c r="C283" s="100"/>
      <c r="D283" s="15" t="s">
        <v>18</v>
      </c>
      <c r="E283" s="26">
        <f t="shared" si="75"/>
        <v>342.29999999999995</v>
      </c>
      <c r="F283" s="26">
        <f>F262+F241+F213+F185+F164+F157+F136+F108+F80+F52+F31+F10</f>
        <v>146.69999999999999</v>
      </c>
      <c r="G283" s="32">
        <f t="shared" ref="G283:J287" si="76">SUM(G10,G31,G52,G80,G108,G136,G157,G164,G185,G213,G241,G262)</f>
        <v>195.6</v>
      </c>
      <c r="H283" s="32">
        <f t="shared" si="76"/>
        <v>0</v>
      </c>
      <c r="I283" s="32">
        <f t="shared" si="76"/>
        <v>0</v>
      </c>
      <c r="J283" s="32">
        <f t="shared" si="76"/>
        <v>0</v>
      </c>
    </row>
    <row r="284" spans="1:10" x14ac:dyDescent="0.25">
      <c r="A284" s="98"/>
      <c r="B284" s="99"/>
      <c r="C284" s="100"/>
      <c r="D284" s="15" t="s">
        <v>5</v>
      </c>
      <c r="E284" s="26">
        <f t="shared" si="75"/>
        <v>10737.546</v>
      </c>
      <c r="F284" s="26">
        <f>F263+F242+F214+F186+F165+F158+F137+F109+F81+F53+F32+F11</f>
        <v>1810.4593100000002</v>
      </c>
      <c r="G284" s="32">
        <f>SUM(G11,G32,G53,G81,G109,G137,G158,G165,G186,G214,G242,G263)</f>
        <v>1626.72667</v>
      </c>
      <c r="H284" s="32">
        <f t="shared" si="76"/>
        <v>1216.72667</v>
      </c>
      <c r="I284" s="32">
        <f t="shared" si="76"/>
        <v>1216.72667</v>
      </c>
      <c r="J284" s="32">
        <f>SUM(J11,J32,J53,J81,J109,J137,J158,J165,J186,J214,J242,J263)</f>
        <v>4866.9066800000001</v>
      </c>
    </row>
    <row r="285" spans="1:10" ht="60" x14ac:dyDescent="0.25">
      <c r="A285" s="98"/>
      <c r="B285" s="99"/>
      <c r="C285" s="100"/>
      <c r="D285" s="15" t="s">
        <v>43</v>
      </c>
      <c r="E285" s="25">
        <f t="shared" si="75"/>
        <v>0</v>
      </c>
      <c r="F285" s="26">
        <f>F264+F243+F215+F187+F166+F159+F138+F110+F82+F54+F33+F12</f>
        <v>0</v>
      </c>
      <c r="G285" s="6">
        <f t="shared" si="76"/>
        <v>0</v>
      </c>
      <c r="H285" s="6">
        <f t="shared" si="76"/>
        <v>0</v>
      </c>
      <c r="I285" s="6">
        <f t="shared" si="76"/>
        <v>0</v>
      </c>
      <c r="J285" s="6">
        <f t="shared" si="76"/>
        <v>0</v>
      </c>
    </row>
    <row r="286" spans="1:10" ht="30" x14ac:dyDescent="0.25">
      <c r="A286" s="98"/>
      <c r="B286" s="99"/>
      <c r="C286" s="100"/>
      <c r="D286" s="15" t="s">
        <v>44</v>
      </c>
      <c r="E286" s="25">
        <f t="shared" si="75"/>
        <v>0</v>
      </c>
      <c r="F286" s="6">
        <f>F265+F244+F216+F188+F167+F160+F139+F111+F83+F55+F34+F13</f>
        <v>0</v>
      </c>
      <c r="G286" s="6">
        <f t="shared" si="76"/>
        <v>0</v>
      </c>
      <c r="H286" s="6">
        <f t="shared" si="76"/>
        <v>0</v>
      </c>
      <c r="I286" s="6">
        <f t="shared" si="76"/>
        <v>0</v>
      </c>
      <c r="J286" s="6">
        <f t="shared" si="76"/>
        <v>0</v>
      </c>
    </row>
    <row r="287" spans="1:10" x14ac:dyDescent="0.25">
      <c r="A287" s="101"/>
      <c r="B287" s="102"/>
      <c r="C287" s="103"/>
      <c r="D287" s="15" t="s">
        <v>8</v>
      </c>
      <c r="E287" s="26">
        <f t="shared" si="75"/>
        <v>0</v>
      </c>
      <c r="F287" s="6">
        <f>F266+F245+F217+F189+F168+F161+F140+F112+F84+F56+F35+F14</f>
        <v>0</v>
      </c>
      <c r="G287" s="26">
        <f>G14+G35+G56+G84+G112+G140+G161+G168+G189+G245+G266</f>
        <v>0</v>
      </c>
      <c r="H287" s="26">
        <f>H14+H35+H56+H84+H112+H140+H161+H168+H189+H217+H245+H266</f>
        <v>0</v>
      </c>
      <c r="I287" s="26">
        <f t="shared" si="76"/>
        <v>0</v>
      </c>
      <c r="J287" s="26">
        <f t="shared" si="76"/>
        <v>0</v>
      </c>
    </row>
    <row r="288" spans="1:10" ht="20.25" customHeight="1" x14ac:dyDescent="0.25">
      <c r="A288" s="104" t="s">
        <v>36</v>
      </c>
      <c r="B288" s="105"/>
      <c r="C288" s="105"/>
      <c r="D288" s="105"/>
      <c r="E288" s="105"/>
      <c r="F288" s="105"/>
      <c r="G288" s="105"/>
      <c r="H288" s="105"/>
      <c r="I288" s="105"/>
      <c r="J288" s="106"/>
    </row>
    <row r="289" spans="1:10" ht="15" customHeight="1" x14ac:dyDescent="0.25">
      <c r="A289" s="73" t="s">
        <v>24</v>
      </c>
      <c r="B289" s="76" t="s">
        <v>87</v>
      </c>
      <c r="C289" s="79" t="s">
        <v>62</v>
      </c>
      <c r="D289" s="15" t="s">
        <v>1</v>
      </c>
      <c r="E289" s="25">
        <f t="shared" ref="E289:E302" si="77">F289+G289+H289+I289+J289</f>
        <v>0</v>
      </c>
      <c r="F289" s="8">
        <f>F295+F294+F293+F292+F291+F290</f>
        <v>0</v>
      </c>
      <c r="G289" s="25">
        <f t="shared" ref="G289:J289" si="78">G295+G294+G293+G292+G291+G290</f>
        <v>0</v>
      </c>
      <c r="H289" s="25">
        <f t="shared" si="78"/>
        <v>0</v>
      </c>
      <c r="I289" s="25">
        <f t="shared" si="78"/>
        <v>0</v>
      </c>
      <c r="J289" s="25">
        <f t="shared" si="78"/>
        <v>0</v>
      </c>
    </row>
    <row r="290" spans="1:10" ht="30" x14ac:dyDescent="0.25">
      <c r="A290" s="74"/>
      <c r="B290" s="77"/>
      <c r="C290" s="80"/>
      <c r="D290" s="15" t="s">
        <v>17</v>
      </c>
      <c r="E290" s="25">
        <f t="shared" si="77"/>
        <v>0</v>
      </c>
      <c r="F290" s="7">
        <v>0</v>
      </c>
      <c r="G290" s="26">
        <v>0</v>
      </c>
      <c r="H290" s="26">
        <v>0</v>
      </c>
      <c r="I290" s="26">
        <v>0</v>
      </c>
      <c r="J290" s="26">
        <v>0</v>
      </c>
    </row>
    <row r="291" spans="1:10" ht="45" x14ac:dyDescent="0.25">
      <c r="A291" s="74"/>
      <c r="B291" s="77"/>
      <c r="C291" s="80"/>
      <c r="D291" s="15" t="s">
        <v>18</v>
      </c>
      <c r="E291" s="25">
        <f t="shared" si="77"/>
        <v>0</v>
      </c>
      <c r="F291" s="7">
        <v>0</v>
      </c>
      <c r="G291" s="26">
        <v>0</v>
      </c>
      <c r="H291" s="26">
        <v>0</v>
      </c>
      <c r="I291" s="26">
        <v>0</v>
      </c>
      <c r="J291" s="26">
        <v>0</v>
      </c>
    </row>
    <row r="292" spans="1:10" x14ac:dyDescent="0.25">
      <c r="A292" s="74"/>
      <c r="B292" s="77"/>
      <c r="C292" s="80"/>
      <c r="D292" s="15" t="s">
        <v>5</v>
      </c>
      <c r="E292" s="25">
        <f t="shared" si="77"/>
        <v>0</v>
      </c>
      <c r="F292" s="7">
        <v>0</v>
      </c>
      <c r="G292" s="26">
        <v>0</v>
      </c>
      <c r="H292" s="26">
        <v>0</v>
      </c>
      <c r="I292" s="26">
        <v>0</v>
      </c>
      <c r="J292" s="26">
        <v>0</v>
      </c>
    </row>
    <row r="293" spans="1:10" ht="60" x14ac:dyDescent="0.25">
      <c r="A293" s="74"/>
      <c r="B293" s="77"/>
      <c r="C293" s="80"/>
      <c r="D293" s="15" t="s">
        <v>43</v>
      </c>
      <c r="E293" s="25">
        <f t="shared" si="77"/>
        <v>0</v>
      </c>
      <c r="F293" s="7">
        <v>0</v>
      </c>
      <c r="G293" s="26">
        <v>0</v>
      </c>
      <c r="H293" s="26">
        <v>0</v>
      </c>
      <c r="I293" s="26">
        <v>0</v>
      </c>
      <c r="J293" s="26">
        <v>0</v>
      </c>
    </row>
    <row r="294" spans="1:10" ht="30" x14ac:dyDescent="0.25">
      <c r="A294" s="74"/>
      <c r="B294" s="77"/>
      <c r="C294" s="80"/>
      <c r="D294" s="15" t="s">
        <v>44</v>
      </c>
      <c r="E294" s="25">
        <f t="shared" si="77"/>
        <v>0</v>
      </c>
      <c r="F294" s="7">
        <v>0</v>
      </c>
      <c r="G294" s="26">
        <v>0</v>
      </c>
      <c r="H294" s="26">
        <v>0</v>
      </c>
      <c r="I294" s="26">
        <v>0</v>
      </c>
      <c r="J294" s="26">
        <v>0</v>
      </c>
    </row>
    <row r="295" spans="1:10" x14ac:dyDescent="0.25">
      <c r="A295" s="75"/>
      <c r="B295" s="78"/>
      <c r="C295" s="81"/>
      <c r="D295" s="15" t="s">
        <v>8</v>
      </c>
      <c r="E295" s="25">
        <f t="shared" si="77"/>
        <v>0</v>
      </c>
      <c r="F295" s="6">
        <v>0</v>
      </c>
      <c r="G295" s="26">
        <v>0</v>
      </c>
      <c r="H295" s="26">
        <v>0</v>
      </c>
      <c r="I295" s="26">
        <v>0</v>
      </c>
      <c r="J295" s="26">
        <v>0</v>
      </c>
    </row>
    <row r="296" spans="1:10" ht="15" customHeight="1" x14ac:dyDescent="0.25">
      <c r="A296" s="66" t="s">
        <v>29</v>
      </c>
      <c r="B296" s="63" t="s">
        <v>88</v>
      </c>
      <c r="C296" s="79" t="s">
        <v>112</v>
      </c>
      <c r="D296" s="15" t="s">
        <v>1</v>
      </c>
      <c r="E296" s="25">
        <f t="shared" si="77"/>
        <v>0</v>
      </c>
      <c r="F296" s="8">
        <f>F302+F301+F300+F299+F298+F297</f>
        <v>0</v>
      </c>
      <c r="G296" s="25">
        <f t="shared" ref="G296:J296" si="79">G302+G301+G300+G299+G298+G297</f>
        <v>0</v>
      </c>
      <c r="H296" s="25">
        <f t="shared" si="79"/>
        <v>0</v>
      </c>
      <c r="I296" s="25">
        <f t="shared" si="79"/>
        <v>0</v>
      </c>
      <c r="J296" s="25">
        <f t="shared" si="79"/>
        <v>0</v>
      </c>
    </row>
    <row r="297" spans="1:10" ht="30" x14ac:dyDescent="0.25">
      <c r="A297" s="67"/>
      <c r="B297" s="64"/>
      <c r="C297" s="80"/>
      <c r="D297" s="15" t="s">
        <v>17</v>
      </c>
      <c r="E297" s="25">
        <f t="shared" si="77"/>
        <v>0</v>
      </c>
      <c r="F297" s="7">
        <v>0</v>
      </c>
      <c r="G297" s="26">
        <v>0</v>
      </c>
      <c r="H297" s="26">
        <v>0</v>
      </c>
      <c r="I297" s="26">
        <v>0</v>
      </c>
      <c r="J297" s="26">
        <v>0</v>
      </c>
    </row>
    <row r="298" spans="1:10" ht="45" x14ac:dyDescent="0.25">
      <c r="A298" s="67"/>
      <c r="B298" s="64"/>
      <c r="C298" s="80"/>
      <c r="D298" s="15" t="s">
        <v>18</v>
      </c>
      <c r="E298" s="25">
        <f t="shared" si="77"/>
        <v>0</v>
      </c>
      <c r="F298" s="7">
        <v>0</v>
      </c>
      <c r="G298" s="26">
        <v>0</v>
      </c>
      <c r="H298" s="26">
        <v>0</v>
      </c>
      <c r="I298" s="26">
        <v>0</v>
      </c>
      <c r="J298" s="26">
        <v>0</v>
      </c>
    </row>
    <row r="299" spans="1:10" x14ac:dyDescent="0.25">
      <c r="A299" s="67"/>
      <c r="B299" s="64"/>
      <c r="C299" s="80"/>
      <c r="D299" s="15" t="s">
        <v>5</v>
      </c>
      <c r="E299" s="25">
        <f t="shared" si="77"/>
        <v>0</v>
      </c>
      <c r="F299" s="7">
        <v>0</v>
      </c>
      <c r="G299" s="26">
        <v>0</v>
      </c>
      <c r="H299" s="26">
        <v>0</v>
      </c>
      <c r="I299" s="26">
        <v>0</v>
      </c>
      <c r="J299" s="26">
        <v>0</v>
      </c>
    </row>
    <row r="300" spans="1:10" ht="60" x14ac:dyDescent="0.25">
      <c r="A300" s="67"/>
      <c r="B300" s="64"/>
      <c r="C300" s="80"/>
      <c r="D300" s="15" t="s">
        <v>43</v>
      </c>
      <c r="E300" s="25">
        <f t="shared" si="77"/>
        <v>0</v>
      </c>
      <c r="F300" s="7">
        <v>0</v>
      </c>
      <c r="G300" s="26">
        <v>0</v>
      </c>
      <c r="H300" s="26">
        <v>0</v>
      </c>
      <c r="I300" s="26">
        <v>0</v>
      </c>
      <c r="J300" s="26">
        <v>0</v>
      </c>
    </row>
    <row r="301" spans="1:10" ht="30" x14ac:dyDescent="0.25">
      <c r="A301" s="67"/>
      <c r="B301" s="64"/>
      <c r="C301" s="80"/>
      <c r="D301" s="15" t="s">
        <v>44</v>
      </c>
      <c r="E301" s="25">
        <f t="shared" si="77"/>
        <v>0</v>
      </c>
      <c r="F301" s="7">
        <v>0</v>
      </c>
      <c r="G301" s="26">
        <v>0</v>
      </c>
      <c r="H301" s="26">
        <v>0</v>
      </c>
      <c r="I301" s="26">
        <v>0</v>
      </c>
      <c r="J301" s="26">
        <v>0</v>
      </c>
    </row>
    <row r="302" spans="1:10" x14ac:dyDescent="0.25">
      <c r="A302" s="67"/>
      <c r="B302" s="64"/>
      <c r="C302" s="81"/>
      <c r="D302" s="15" t="s">
        <v>8</v>
      </c>
      <c r="E302" s="25">
        <f t="shared" si="77"/>
        <v>0</v>
      </c>
      <c r="F302" s="6">
        <v>0</v>
      </c>
      <c r="G302" s="26">
        <v>0</v>
      </c>
      <c r="H302" s="26">
        <v>0</v>
      </c>
      <c r="I302" s="26">
        <v>0</v>
      </c>
      <c r="J302" s="26">
        <v>0</v>
      </c>
    </row>
    <row r="303" spans="1:10" ht="15" customHeight="1" x14ac:dyDescent="0.25">
      <c r="A303" s="67"/>
      <c r="B303" s="64"/>
      <c r="C303" s="60" t="s">
        <v>62</v>
      </c>
      <c r="D303" s="15" t="s">
        <v>1</v>
      </c>
      <c r="E303" s="31">
        <v>0</v>
      </c>
      <c r="F303" s="31">
        <v>0</v>
      </c>
      <c r="G303" s="31">
        <v>0</v>
      </c>
      <c r="H303" s="31">
        <v>0</v>
      </c>
      <c r="I303" s="31">
        <v>0</v>
      </c>
      <c r="J303" s="31">
        <v>0</v>
      </c>
    </row>
    <row r="304" spans="1:10" ht="30" x14ac:dyDescent="0.25">
      <c r="A304" s="67"/>
      <c r="B304" s="64"/>
      <c r="C304" s="61"/>
      <c r="D304" s="15" t="s">
        <v>17</v>
      </c>
      <c r="E304" s="31">
        <v>0</v>
      </c>
      <c r="F304" s="31">
        <v>0</v>
      </c>
      <c r="G304" s="31">
        <v>0</v>
      </c>
      <c r="H304" s="31">
        <v>0</v>
      </c>
      <c r="I304" s="31">
        <v>0</v>
      </c>
      <c r="J304" s="31">
        <v>0</v>
      </c>
    </row>
    <row r="305" spans="1:10" ht="45" x14ac:dyDescent="0.25">
      <c r="A305" s="67"/>
      <c r="B305" s="64"/>
      <c r="C305" s="61"/>
      <c r="D305" s="15" t="s">
        <v>18</v>
      </c>
      <c r="E305" s="31">
        <v>0</v>
      </c>
      <c r="F305" s="31">
        <v>0</v>
      </c>
      <c r="G305" s="31">
        <v>0</v>
      </c>
      <c r="H305" s="31">
        <v>0</v>
      </c>
      <c r="I305" s="31">
        <v>0</v>
      </c>
      <c r="J305" s="31">
        <v>0</v>
      </c>
    </row>
    <row r="306" spans="1:10" x14ac:dyDescent="0.25">
      <c r="A306" s="67"/>
      <c r="B306" s="64"/>
      <c r="C306" s="61"/>
      <c r="D306" s="15" t="s">
        <v>5</v>
      </c>
      <c r="E306" s="31">
        <v>0</v>
      </c>
      <c r="F306" s="31">
        <v>0</v>
      </c>
      <c r="G306" s="31">
        <v>0</v>
      </c>
      <c r="H306" s="31">
        <v>0</v>
      </c>
      <c r="I306" s="31">
        <v>0</v>
      </c>
      <c r="J306" s="31">
        <v>0</v>
      </c>
    </row>
    <row r="307" spans="1:10" ht="60" x14ac:dyDescent="0.25">
      <c r="A307" s="67"/>
      <c r="B307" s="64"/>
      <c r="C307" s="61"/>
      <c r="D307" s="15" t="s">
        <v>43</v>
      </c>
      <c r="E307" s="31">
        <v>0</v>
      </c>
      <c r="F307" s="31">
        <v>0</v>
      </c>
      <c r="G307" s="31">
        <v>0</v>
      </c>
      <c r="H307" s="31">
        <v>0</v>
      </c>
      <c r="I307" s="31">
        <v>0</v>
      </c>
      <c r="J307" s="31">
        <v>0</v>
      </c>
    </row>
    <row r="308" spans="1:10" ht="30" x14ac:dyDescent="0.25">
      <c r="A308" s="67"/>
      <c r="B308" s="64"/>
      <c r="C308" s="61"/>
      <c r="D308" s="15" t="s">
        <v>44</v>
      </c>
      <c r="E308" s="31">
        <v>0</v>
      </c>
      <c r="F308" s="31">
        <v>0</v>
      </c>
      <c r="G308" s="31">
        <v>0</v>
      </c>
      <c r="H308" s="31">
        <v>0</v>
      </c>
      <c r="I308" s="31">
        <v>0</v>
      </c>
      <c r="J308" s="31">
        <v>0</v>
      </c>
    </row>
    <row r="309" spans="1:10" x14ac:dyDescent="0.25">
      <c r="A309" s="67"/>
      <c r="B309" s="64"/>
      <c r="C309" s="62"/>
      <c r="D309" s="15" t="s">
        <v>8</v>
      </c>
      <c r="E309" s="31">
        <v>0</v>
      </c>
      <c r="F309" s="31">
        <v>0</v>
      </c>
      <c r="G309" s="31">
        <v>0</v>
      </c>
      <c r="H309" s="31">
        <v>0</v>
      </c>
      <c r="I309" s="31">
        <v>0</v>
      </c>
      <c r="J309" s="31">
        <v>0</v>
      </c>
    </row>
    <row r="310" spans="1:10" ht="15" customHeight="1" x14ac:dyDescent="0.25">
      <c r="A310" s="67"/>
      <c r="B310" s="64"/>
      <c r="C310" s="60" t="s">
        <v>113</v>
      </c>
      <c r="D310" s="15" t="s">
        <v>1</v>
      </c>
      <c r="E310" s="31">
        <v>0</v>
      </c>
      <c r="F310" s="31">
        <v>0</v>
      </c>
      <c r="G310" s="31">
        <v>0</v>
      </c>
      <c r="H310" s="31">
        <v>0</v>
      </c>
      <c r="I310" s="31">
        <v>0</v>
      </c>
      <c r="J310" s="31">
        <v>0</v>
      </c>
    </row>
    <row r="311" spans="1:10" ht="30" x14ac:dyDescent="0.25">
      <c r="A311" s="67"/>
      <c r="B311" s="64"/>
      <c r="C311" s="61"/>
      <c r="D311" s="15" t="s">
        <v>17</v>
      </c>
      <c r="E311" s="31">
        <v>0</v>
      </c>
      <c r="F311" s="31">
        <v>0</v>
      </c>
      <c r="G311" s="31">
        <v>0</v>
      </c>
      <c r="H311" s="31">
        <v>0</v>
      </c>
      <c r="I311" s="31">
        <v>0</v>
      </c>
      <c r="J311" s="31">
        <v>0</v>
      </c>
    </row>
    <row r="312" spans="1:10" ht="45" x14ac:dyDescent="0.25">
      <c r="A312" s="67"/>
      <c r="B312" s="64"/>
      <c r="C312" s="61"/>
      <c r="D312" s="15" t="s">
        <v>18</v>
      </c>
      <c r="E312" s="31">
        <v>0</v>
      </c>
      <c r="F312" s="31">
        <v>0</v>
      </c>
      <c r="G312" s="31">
        <v>0</v>
      </c>
      <c r="H312" s="31">
        <v>0</v>
      </c>
      <c r="I312" s="31">
        <v>0</v>
      </c>
      <c r="J312" s="31">
        <v>0</v>
      </c>
    </row>
    <row r="313" spans="1:10" x14ac:dyDescent="0.25">
      <c r="A313" s="67"/>
      <c r="B313" s="64"/>
      <c r="C313" s="61"/>
      <c r="D313" s="15" t="s">
        <v>5</v>
      </c>
      <c r="E313" s="31">
        <v>0</v>
      </c>
      <c r="F313" s="31">
        <v>0</v>
      </c>
      <c r="G313" s="31">
        <v>0</v>
      </c>
      <c r="H313" s="31">
        <v>0</v>
      </c>
      <c r="I313" s="31">
        <v>0</v>
      </c>
      <c r="J313" s="31">
        <v>0</v>
      </c>
    </row>
    <row r="314" spans="1:10" ht="60" x14ac:dyDescent="0.25">
      <c r="A314" s="67"/>
      <c r="B314" s="64"/>
      <c r="C314" s="61"/>
      <c r="D314" s="15" t="s">
        <v>43</v>
      </c>
      <c r="E314" s="31">
        <v>0</v>
      </c>
      <c r="F314" s="31">
        <v>0</v>
      </c>
      <c r="G314" s="31">
        <v>0</v>
      </c>
      <c r="H314" s="31">
        <v>0</v>
      </c>
      <c r="I314" s="31">
        <v>0</v>
      </c>
      <c r="J314" s="31">
        <v>0</v>
      </c>
    </row>
    <row r="315" spans="1:10" ht="30" x14ac:dyDescent="0.25">
      <c r="A315" s="67"/>
      <c r="B315" s="64"/>
      <c r="C315" s="61"/>
      <c r="D315" s="15" t="s">
        <v>44</v>
      </c>
      <c r="E315" s="31">
        <v>0</v>
      </c>
      <c r="F315" s="31">
        <v>0</v>
      </c>
      <c r="G315" s="31">
        <v>0</v>
      </c>
      <c r="H315" s="31">
        <v>0</v>
      </c>
      <c r="I315" s="31">
        <v>0</v>
      </c>
      <c r="J315" s="31">
        <v>0</v>
      </c>
    </row>
    <row r="316" spans="1:10" x14ac:dyDescent="0.25">
      <c r="A316" s="68"/>
      <c r="B316" s="65"/>
      <c r="C316" s="62"/>
      <c r="D316" s="15" t="s">
        <v>8</v>
      </c>
      <c r="E316" s="31">
        <v>0</v>
      </c>
      <c r="F316" s="31">
        <v>0</v>
      </c>
      <c r="G316" s="31">
        <v>0</v>
      </c>
      <c r="H316" s="31">
        <v>0</v>
      </c>
      <c r="I316" s="31">
        <v>0</v>
      </c>
      <c r="J316" s="31">
        <v>0</v>
      </c>
    </row>
    <row r="317" spans="1:10" ht="15" customHeight="1" x14ac:dyDescent="0.25">
      <c r="A317" s="66" t="s">
        <v>30</v>
      </c>
      <c r="B317" s="69" t="s">
        <v>89</v>
      </c>
      <c r="C317" s="79" t="s">
        <v>115</v>
      </c>
      <c r="D317" s="15" t="s">
        <v>1</v>
      </c>
      <c r="E317" s="25">
        <f t="shared" ref="E317:E323" si="80">F317+G317+H317+I317+J317</f>
        <v>0</v>
      </c>
      <c r="F317" s="8">
        <f>F323+F322+F321+F320+F319+F318</f>
        <v>0</v>
      </c>
      <c r="G317" s="25">
        <f t="shared" ref="G317:J317" si="81">G323+G322+G321+G320+G319+G318</f>
        <v>0</v>
      </c>
      <c r="H317" s="25">
        <f t="shared" si="81"/>
        <v>0</v>
      </c>
      <c r="I317" s="25">
        <f t="shared" si="81"/>
        <v>0</v>
      </c>
      <c r="J317" s="25">
        <f t="shared" si="81"/>
        <v>0</v>
      </c>
    </row>
    <row r="318" spans="1:10" ht="30" x14ac:dyDescent="0.25">
      <c r="A318" s="67"/>
      <c r="B318" s="70"/>
      <c r="C318" s="80"/>
      <c r="D318" s="15" t="s">
        <v>17</v>
      </c>
      <c r="E318" s="25">
        <f t="shared" si="80"/>
        <v>0</v>
      </c>
      <c r="F318" s="7">
        <v>0</v>
      </c>
      <c r="G318" s="26">
        <v>0</v>
      </c>
      <c r="H318" s="26">
        <v>0</v>
      </c>
      <c r="I318" s="26">
        <v>0</v>
      </c>
      <c r="J318" s="26">
        <v>0</v>
      </c>
    </row>
    <row r="319" spans="1:10" ht="45" x14ac:dyDescent="0.25">
      <c r="A319" s="67"/>
      <c r="B319" s="70"/>
      <c r="C319" s="80"/>
      <c r="D319" s="15" t="s">
        <v>18</v>
      </c>
      <c r="E319" s="25">
        <f t="shared" si="80"/>
        <v>0</v>
      </c>
      <c r="F319" s="7">
        <v>0</v>
      </c>
      <c r="G319" s="26">
        <v>0</v>
      </c>
      <c r="H319" s="26">
        <v>0</v>
      </c>
      <c r="I319" s="26">
        <v>0</v>
      </c>
      <c r="J319" s="26">
        <v>0</v>
      </c>
    </row>
    <row r="320" spans="1:10" x14ac:dyDescent="0.25">
      <c r="A320" s="67"/>
      <c r="B320" s="70"/>
      <c r="C320" s="80"/>
      <c r="D320" s="15" t="s">
        <v>5</v>
      </c>
      <c r="E320" s="25">
        <f t="shared" si="80"/>
        <v>0</v>
      </c>
      <c r="F320" s="7">
        <v>0</v>
      </c>
      <c r="G320" s="26">
        <v>0</v>
      </c>
      <c r="H320" s="26">
        <v>0</v>
      </c>
      <c r="I320" s="26">
        <v>0</v>
      </c>
      <c r="J320" s="26">
        <v>0</v>
      </c>
    </row>
    <row r="321" spans="1:10" ht="60" x14ac:dyDescent="0.25">
      <c r="A321" s="67"/>
      <c r="B321" s="70"/>
      <c r="C321" s="80"/>
      <c r="D321" s="15" t="s">
        <v>43</v>
      </c>
      <c r="E321" s="25">
        <f t="shared" si="80"/>
        <v>0</v>
      </c>
      <c r="F321" s="7">
        <v>0</v>
      </c>
      <c r="G321" s="26">
        <v>0</v>
      </c>
      <c r="H321" s="26">
        <v>0</v>
      </c>
      <c r="I321" s="26">
        <v>0</v>
      </c>
      <c r="J321" s="26">
        <v>0</v>
      </c>
    </row>
    <row r="322" spans="1:10" ht="30" x14ac:dyDescent="0.25">
      <c r="A322" s="67"/>
      <c r="B322" s="70"/>
      <c r="C322" s="80"/>
      <c r="D322" s="15" t="s">
        <v>44</v>
      </c>
      <c r="E322" s="25">
        <f t="shared" si="80"/>
        <v>0</v>
      </c>
      <c r="F322" s="7">
        <v>0</v>
      </c>
      <c r="G322" s="26">
        <v>0</v>
      </c>
      <c r="H322" s="26">
        <v>0</v>
      </c>
      <c r="I322" s="26">
        <v>0</v>
      </c>
      <c r="J322" s="26">
        <v>0</v>
      </c>
    </row>
    <row r="323" spans="1:10" x14ac:dyDescent="0.25">
      <c r="A323" s="67"/>
      <c r="B323" s="70"/>
      <c r="C323" s="81"/>
      <c r="D323" s="15" t="s">
        <v>8</v>
      </c>
      <c r="E323" s="25">
        <f t="shared" si="80"/>
        <v>0</v>
      </c>
      <c r="F323" s="6">
        <v>0</v>
      </c>
      <c r="G323" s="26">
        <v>0</v>
      </c>
      <c r="H323" s="26">
        <v>0</v>
      </c>
      <c r="I323" s="26">
        <v>0</v>
      </c>
      <c r="J323" s="26">
        <v>0</v>
      </c>
    </row>
    <row r="324" spans="1:10" ht="15" customHeight="1" x14ac:dyDescent="0.25">
      <c r="A324" s="67"/>
      <c r="B324" s="70"/>
      <c r="C324" s="60" t="s">
        <v>62</v>
      </c>
      <c r="D324" s="15" t="s">
        <v>1</v>
      </c>
      <c r="E324" s="31">
        <v>0</v>
      </c>
      <c r="F324" s="31">
        <v>0</v>
      </c>
      <c r="G324" s="31">
        <v>0</v>
      </c>
      <c r="H324" s="31">
        <v>0</v>
      </c>
      <c r="I324" s="31">
        <v>0</v>
      </c>
      <c r="J324" s="31">
        <v>0</v>
      </c>
    </row>
    <row r="325" spans="1:10" ht="30" x14ac:dyDescent="0.25">
      <c r="A325" s="67"/>
      <c r="B325" s="70"/>
      <c r="C325" s="61"/>
      <c r="D325" s="15" t="s">
        <v>17</v>
      </c>
      <c r="E325" s="31">
        <v>0</v>
      </c>
      <c r="F325" s="31">
        <v>0</v>
      </c>
      <c r="G325" s="31">
        <v>0</v>
      </c>
      <c r="H325" s="31">
        <v>0</v>
      </c>
      <c r="I325" s="31">
        <v>0</v>
      </c>
      <c r="J325" s="31">
        <v>0</v>
      </c>
    </row>
    <row r="326" spans="1:10" ht="45" x14ac:dyDescent="0.25">
      <c r="A326" s="67"/>
      <c r="B326" s="70"/>
      <c r="C326" s="61"/>
      <c r="D326" s="15" t="s">
        <v>18</v>
      </c>
      <c r="E326" s="31">
        <v>0</v>
      </c>
      <c r="F326" s="31">
        <v>0</v>
      </c>
      <c r="G326" s="31">
        <v>0</v>
      </c>
      <c r="H326" s="31">
        <v>0</v>
      </c>
      <c r="I326" s="31">
        <v>0</v>
      </c>
      <c r="J326" s="31">
        <v>0</v>
      </c>
    </row>
    <row r="327" spans="1:10" x14ac:dyDescent="0.25">
      <c r="A327" s="67"/>
      <c r="B327" s="70"/>
      <c r="C327" s="61"/>
      <c r="D327" s="15" t="s">
        <v>5</v>
      </c>
      <c r="E327" s="31">
        <v>0</v>
      </c>
      <c r="F327" s="31">
        <v>0</v>
      </c>
      <c r="G327" s="31">
        <v>0</v>
      </c>
      <c r="H327" s="31">
        <v>0</v>
      </c>
      <c r="I327" s="31">
        <v>0</v>
      </c>
      <c r="J327" s="31">
        <v>0</v>
      </c>
    </row>
    <row r="328" spans="1:10" ht="60" x14ac:dyDescent="0.25">
      <c r="A328" s="67"/>
      <c r="B328" s="70"/>
      <c r="C328" s="61"/>
      <c r="D328" s="15" t="s">
        <v>43</v>
      </c>
      <c r="E328" s="31">
        <v>0</v>
      </c>
      <c r="F328" s="31">
        <v>0</v>
      </c>
      <c r="G328" s="31">
        <v>0</v>
      </c>
      <c r="H328" s="31">
        <v>0</v>
      </c>
      <c r="I328" s="31">
        <v>0</v>
      </c>
      <c r="J328" s="31">
        <v>0</v>
      </c>
    </row>
    <row r="329" spans="1:10" ht="30" x14ac:dyDescent="0.25">
      <c r="A329" s="67"/>
      <c r="B329" s="70"/>
      <c r="C329" s="61"/>
      <c r="D329" s="15" t="s">
        <v>44</v>
      </c>
      <c r="E329" s="31">
        <v>0</v>
      </c>
      <c r="F329" s="31">
        <v>0</v>
      </c>
      <c r="G329" s="31">
        <v>0</v>
      </c>
      <c r="H329" s="31">
        <v>0</v>
      </c>
      <c r="I329" s="31">
        <v>0</v>
      </c>
      <c r="J329" s="31">
        <v>0</v>
      </c>
    </row>
    <row r="330" spans="1:10" x14ac:dyDescent="0.25">
      <c r="A330" s="67"/>
      <c r="B330" s="70"/>
      <c r="C330" s="62"/>
      <c r="D330" s="15" t="s">
        <v>8</v>
      </c>
      <c r="E330" s="31">
        <v>0</v>
      </c>
      <c r="F330" s="31">
        <v>0</v>
      </c>
      <c r="G330" s="31">
        <v>0</v>
      </c>
      <c r="H330" s="31">
        <v>0</v>
      </c>
      <c r="I330" s="31">
        <v>0</v>
      </c>
      <c r="J330" s="31">
        <v>0</v>
      </c>
    </row>
    <row r="331" spans="1:10" ht="15" customHeight="1" x14ac:dyDescent="0.25">
      <c r="A331" s="67"/>
      <c r="B331" s="70"/>
      <c r="C331" s="60" t="s">
        <v>114</v>
      </c>
      <c r="D331" s="15" t="s">
        <v>1</v>
      </c>
      <c r="E331" s="31">
        <v>0</v>
      </c>
      <c r="F331" s="31">
        <v>0</v>
      </c>
      <c r="G331" s="31">
        <v>0</v>
      </c>
      <c r="H331" s="31">
        <v>0</v>
      </c>
      <c r="I331" s="31">
        <v>0</v>
      </c>
      <c r="J331" s="31">
        <v>0</v>
      </c>
    </row>
    <row r="332" spans="1:10" ht="30" x14ac:dyDescent="0.25">
      <c r="A332" s="67"/>
      <c r="B332" s="70"/>
      <c r="C332" s="61"/>
      <c r="D332" s="15" t="s">
        <v>17</v>
      </c>
      <c r="E332" s="31">
        <v>0</v>
      </c>
      <c r="F332" s="31">
        <v>0</v>
      </c>
      <c r="G332" s="31">
        <v>0</v>
      </c>
      <c r="H332" s="31">
        <v>0</v>
      </c>
      <c r="I332" s="31">
        <v>0</v>
      </c>
      <c r="J332" s="31">
        <v>0</v>
      </c>
    </row>
    <row r="333" spans="1:10" ht="45" x14ac:dyDescent="0.25">
      <c r="A333" s="67"/>
      <c r="B333" s="70"/>
      <c r="C333" s="61"/>
      <c r="D333" s="15" t="s">
        <v>18</v>
      </c>
      <c r="E333" s="31">
        <v>0</v>
      </c>
      <c r="F333" s="31">
        <v>0</v>
      </c>
      <c r="G333" s="31">
        <v>0</v>
      </c>
      <c r="H333" s="31">
        <v>0</v>
      </c>
      <c r="I333" s="31">
        <v>0</v>
      </c>
      <c r="J333" s="31">
        <v>0</v>
      </c>
    </row>
    <row r="334" spans="1:10" x14ac:dyDescent="0.25">
      <c r="A334" s="67"/>
      <c r="B334" s="70"/>
      <c r="C334" s="61"/>
      <c r="D334" s="15" t="s">
        <v>5</v>
      </c>
      <c r="E334" s="31">
        <v>0</v>
      </c>
      <c r="F334" s="31">
        <v>0</v>
      </c>
      <c r="G334" s="31">
        <v>0</v>
      </c>
      <c r="H334" s="31">
        <v>0</v>
      </c>
      <c r="I334" s="31">
        <v>0</v>
      </c>
      <c r="J334" s="31">
        <v>0</v>
      </c>
    </row>
    <row r="335" spans="1:10" ht="60" x14ac:dyDescent="0.25">
      <c r="A335" s="67"/>
      <c r="B335" s="70"/>
      <c r="C335" s="61"/>
      <c r="D335" s="15" t="s">
        <v>43</v>
      </c>
      <c r="E335" s="31">
        <v>0</v>
      </c>
      <c r="F335" s="31">
        <v>0</v>
      </c>
      <c r="G335" s="31">
        <v>0</v>
      </c>
      <c r="H335" s="31">
        <v>0</v>
      </c>
      <c r="I335" s="31">
        <v>0</v>
      </c>
      <c r="J335" s="31">
        <v>0</v>
      </c>
    </row>
    <row r="336" spans="1:10" ht="30" x14ac:dyDescent="0.25">
      <c r="A336" s="67"/>
      <c r="B336" s="70"/>
      <c r="C336" s="61"/>
      <c r="D336" s="15" t="s">
        <v>44</v>
      </c>
      <c r="E336" s="31">
        <v>0</v>
      </c>
      <c r="F336" s="31">
        <v>0</v>
      </c>
      <c r="G336" s="31">
        <v>0</v>
      </c>
      <c r="H336" s="31">
        <v>0</v>
      </c>
      <c r="I336" s="31">
        <v>0</v>
      </c>
      <c r="J336" s="31">
        <v>0</v>
      </c>
    </row>
    <row r="337" spans="1:10" x14ac:dyDescent="0.25">
      <c r="A337" s="67"/>
      <c r="B337" s="70"/>
      <c r="C337" s="62"/>
      <c r="D337" s="15" t="s">
        <v>8</v>
      </c>
      <c r="E337" s="31">
        <v>0</v>
      </c>
      <c r="F337" s="31">
        <v>0</v>
      </c>
      <c r="G337" s="31">
        <v>0</v>
      </c>
      <c r="H337" s="31">
        <v>0</v>
      </c>
      <c r="I337" s="31">
        <v>0</v>
      </c>
      <c r="J337" s="31">
        <v>0</v>
      </c>
    </row>
    <row r="338" spans="1:10" ht="15" customHeight="1" x14ac:dyDescent="0.25">
      <c r="A338" s="67"/>
      <c r="B338" s="70"/>
      <c r="C338" s="60" t="s">
        <v>116</v>
      </c>
      <c r="D338" s="15" t="s">
        <v>1</v>
      </c>
      <c r="E338" s="31">
        <v>0</v>
      </c>
      <c r="F338" s="31">
        <v>0</v>
      </c>
      <c r="G338" s="31">
        <v>0</v>
      </c>
      <c r="H338" s="31">
        <v>0</v>
      </c>
      <c r="I338" s="31">
        <v>0</v>
      </c>
      <c r="J338" s="31">
        <v>0</v>
      </c>
    </row>
    <row r="339" spans="1:10" ht="30" x14ac:dyDescent="0.25">
      <c r="A339" s="67"/>
      <c r="B339" s="70"/>
      <c r="C339" s="61"/>
      <c r="D339" s="15" t="s">
        <v>17</v>
      </c>
      <c r="E339" s="31">
        <v>0</v>
      </c>
      <c r="F339" s="31">
        <v>0</v>
      </c>
      <c r="G339" s="31">
        <v>0</v>
      </c>
      <c r="H339" s="31">
        <v>0</v>
      </c>
      <c r="I339" s="31">
        <v>0</v>
      </c>
      <c r="J339" s="31">
        <v>0</v>
      </c>
    </row>
    <row r="340" spans="1:10" ht="45" x14ac:dyDescent="0.25">
      <c r="A340" s="67"/>
      <c r="B340" s="70"/>
      <c r="C340" s="61"/>
      <c r="D340" s="15" t="s">
        <v>18</v>
      </c>
      <c r="E340" s="31">
        <v>0</v>
      </c>
      <c r="F340" s="31">
        <v>0</v>
      </c>
      <c r="G340" s="31">
        <v>0</v>
      </c>
      <c r="H340" s="31">
        <v>0</v>
      </c>
      <c r="I340" s="31">
        <v>0</v>
      </c>
      <c r="J340" s="31">
        <v>0</v>
      </c>
    </row>
    <row r="341" spans="1:10" x14ac:dyDescent="0.25">
      <c r="A341" s="67"/>
      <c r="B341" s="70"/>
      <c r="C341" s="61"/>
      <c r="D341" s="15" t="s">
        <v>5</v>
      </c>
      <c r="E341" s="31">
        <v>0</v>
      </c>
      <c r="F341" s="31">
        <v>0</v>
      </c>
      <c r="G341" s="31">
        <v>0</v>
      </c>
      <c r="H341" s="31">
        <v>0</v>
      </c>
      <c r="I341" s="31">
        <v>0</v>
      </c>
      <c r="J341" s="31">
        <v>0</v>
      </c>
    </row>
    <row r="342" spans="1:10" ht="60" x14ac:dyDescent="0.25">
      <c r="A342" s="67"/>
      <c r="B342" s="70"/>
      <c r="C342" s="61"/>
      <c r="D342" s="15" t="s">
        <v>43</v>
      </c>
      <c r="E342" s="31">
        <v>0</v>
      </c>
      <c r="F342" s="31">
        <v>0</v>
      </c>
      <c r="G342" s="31">
        <v>0</v>
      </c>
      <c r="H342" s="31">
        <v>0</v>
      </c>
      <c r="I342" s="31">
        <v>0</v>
      </c>
      <c r="J342" s="31">
        <v>0</v>
      </c>
    </row>
    <row r="343" spans="1:10" ht="30" x14ac:dyDescent="0.25">
      <c r="A343" s="67"/>
      <c r="B343" s="70"/>
      <c r="C343" s="61"/>
      <c r="D343" s="15" t="s">
        <v>44</v>
      </c>
      <c r="E343" s="31">
        <v>0</v>
      </c>
      <c r="F343" s="31">
        <v>0</v>
      </c>
      <c r="G343" s="31">
        <v>0</v>
      </c>
      <c r="H343" s="31">
        <v>0</v>
      </c>
      <c r="I343" s="31">
        <v>0</v>
      </c>
      <c r="J343" s="31">
        <v>0</v>
      </c>
    </row>
    <row r="344" spans="1:10" x14ac:dyDescent="0.25">
      <c r="A344" s="68"/>
      <c r="B344" s="71"/>
      <c r="C344" s="62"/>
      <c r="D344" s="15" t="s">
        <v>8</v>
      </c>
      <c r="E344" s="31">
        <v>0</v>
      </c>
      <c r="F344" s="31">
        <v>0</v>
      </c>
      <c r="G344" s="31">
        <v>0</v>
      </c>
      <c r="H344" s="31">
        <v>0</v>
      </c>
      <c r="I344" s="31">
        <v>0</v>
      </c>
      <c r="J344" s="31">
        <v>0</v>
      </c>
    </row>
    <row r="345" spans="1:10" ht="15" customHeight="1" x14ac:dyDescent="0.25">
      <c r="A345" s="95" t="s">
        <v>37</v>
      </c>
      <c r="B345" s="96"/>
      <c r="C345" s="97"/>
      <c r="D345" s="18" t="s">
        <v>1</v>
      </c>
      <c r="E345" s="25">
        <f t="shared" ref="E345:E350" si="82">SUM(F345:J345)</f>
        <v>0</v>
      </c>
      <c r="F345" s="8">
        <f>SUM(F346:F351)</f>
        <v>0</v>
      </c>
      <c r="G345" s="25">
        <f t="shared" ref="G345:J345" si="83">SUM(G346:G351)</f>
        <v>0</v>
      </c>
      <c r="H345" s="25">
        <f t="shared" si="83"/>
        <v>0</v>
      </c>
      <c r="I345" s="25">
        <f t="shared" si="83"/>
        <v>0</v>
      </c>
      <c r="J345" s="25">
        <f t="shared" si="83"/>
        <v>0</v>
      </c>
    </row>
    <row r="346" spans="1:10" ht="28.5" x14ac:dyDescent="0.25">
      <c r="A346" s="98"/>
      <c r="B346" s="99"/>
      <c r="C346" s="100"/>
      <c r="D346" s="18" t="s">
        <v>17</v>
      </c>
      <c r="E346" s="25">
        <f t="shared" si="82"/>
        <v>0</v>
      </c>
      <c r="F346" s="7">
        <f t="shared" ref="F346:J351" si="84">F290+F297+F318</f>
        <v>0</v>
      </c>
      <c r="G346" s="26">
        <f t="shared" si="84"/>
        <v>0</v>
      </c>
      <c r="H346" s="26">
        <f t="shared" si="84"/>
        <v>0</v>
      </c>
      <c r="I346" s="26">
        <f t="shared" si="84"/>
        <v>0</v>
      </c>
      <c r="J346" s="26">
        <f t="shared" si="84"/>
        <v>0</v>
      </c>
    </row>
    <row r="347" spans="1:10" ht="42.75" x14ac:dyDescent="0.25">
      <c r="A347" s="98"/>
      <c r="B347" s="99"/>
      <c r="C347" s="100"/>
      <c r="D347" s="18" t="s">
        <v>18</v>
      </c>
      <c r="E347" s="26">
        <f t="shared" si="82"/>
        <v>0</v>
      </c>
      <c r="F347" s="7">
        <f t="shared" si="84"/>
        <v>0</v>
      </c>
      <c r="G347" s="26">
        <f t="shared" si="84"/>
        <v>0</v>
      </c>
      <c r="H347" s="26">
        <f t="shared" si="84"/>
        <v>0</v>
      </c>
      <c r="I347" s="26">
        <f t="shared" si="84"/>
        <v>0</v>
      </c>
      <c r="J347" s="26">
        <f t="shared" si="84"/>
        <v>0</v>
      </c>
    </row>
    <row r="348" spans="1:10" ht="28.5" x14ac:dyDescent="0.25">
      <c r="A348" s="98"/>
      <c r="B348" s="99"/>
      <c r="C348" s="100"/>
      <c r="D348" s="18" t="s">
        <v>5</v>
      </c>
      <c r="E348" s="26">
        <f t="shared" si="82"/>
        <v>0</v>
      </c>
      <c r="F348" s="7">
        <f t="shared" si="84"/>
        <v>0</v>
      </c>
      <c r="G348" s="26">
        <f t="shared" si="84"/>
        <v>0</v>
      </c>
      <c r="H348" s="26">
        <f t="shared" si="84"/>
        <v>0</v>
      </c>
      <c r="I348" s="26">
        <f t="shared" si="84"/>
        <v>0</v>
      </c>
      <c r="J348" s="26">
        <f t="shared" si="84"/>
        <v>0</v>
      </c>
    </row>
    <row r="349" spans="1:10" ht="57" x14ac:dyDescent="0.25">
      <c r="A349" s="98"/>
      <c r="B349" s="99"/>
      <c r="C349" s="100"/>
      <c r="D349" s="18" t="s">
        <v>43</v>
      </c>
      <c r="E349" s="26">
        <f t="shared" si="82"/>
        <v>0</v>
      </c>
      <c r="F349" s="7">
        <f t="shared" si="84"/>
        <v>0</v>
      </c>
      <c r="G349" s="26">
        <f t="shared" si="84"/>
        <v>0</v>
      </c>
      <c r="H349" s="26">
        <f t="shared" si="84"/>
        <v>0</v>
      </c>
      <c r="I349" s="26">
        <f t="shared" si="84"/>
        <v>0</v>
      </c>
      <c r="J349" s="26">
        <f t="shared" si="84"/>
        <v>0</v>
      </c>
    </row>
    <row r="350" spans="1:10" ht="28.5" x14ac:dyDescent="0.25">
      <c r="A350" s="98"/>
      <c r="B350" s="99"/>
      <c r="C350" s="100"/>
      <c r="D350" s="18" t="s">
        <v>44</v>
      </c>
      <c r="E350" s="26">
        <f t="shared" si="82"/>
        <v>0</v>
      </c>
      <c r="F350" s="7">
        <f t="shared" si="84"/>
        <v>0</v>
      </c>
      <c r="G350" s="26">
        <f t="shared" si="84"/>
        <v>0</v>
      </c>
      <c r="H350" s="26">
        <f t="shared" si="84"/>
        <v>0</v>
      </c>
      <c r="I350" s="26">
        <f t="shared" si="84"/>
        <v>0</v>
      </c>
      <c r="J350" s="26">
        <f t="shared" si="84"/>
        <v>0</v>
      </c>
    </row>
    <row r="351" spans="1:10" ht="28.5" x14ac:dyDescent="0.25">
      <c r="A351" s="101"/>
      <c r="B351" s="102"/>
      <c r="C351" s="103"/>
      <c r="D351" s="18" t="s">
        <v>8</v>
      </c>
      <c r="E351" s="26">
        <v>0</v>
      </c>
      <c r="F351" s="7">
        <f t="shared" si="84"/>
        <v>0</v>
      </c>
      <c r="G351" s="26">
        <f t="shared" si="84"/>
        <v>0</v>
      </c>
      <c r="H351" s="26">
        <f t="shared" si="84"/>
        <v>0</v>
      </c>
      <c r="I351" s="26">
        <f t="shared" si="84"/>
        <v>0</v>
      </c>
      <c r="J351" s="26">
        <f t="shared" si="84"/>
        <v>0</v>
      </c>
    </row>
    <row r="352" spans="1:10" ht="15" customHeight="1" x14ac:dyDescent="0.25">
      <c r="A352" s="95" t="s">
        <v>4</v>
      </c>
      <c r="B352" s="96"/>
      <c r="C352" s="97"/>
      <c r="D352" s="18" t="s">
        <v>1</v>
      </c>
      <c r="E352" s="25">
        <f>SUM(F352:J352)</f>
        <v>11079.846000000001</v>
      </c>
      <c r="F352" s="25">
        <f>F353+F354+F355+F356+F357+F358</f>
        <v>1957.1593100000002</v>
      </c>
      <c r="G352" s="25">
        <f>G353+G354+G355+G356+G357+G358</f>
        <v>1822.3266699999999</v>
      </c>
      <c r="H352" s="25">
        <f>H353+H354+H355+H356+H357+H358</f>
        <v>1216.72667</v>
      </c>
      <c r="I352" s="25">
        <f>I353+I354+I355+I356+I357+I358</f>
        <v>1216.72667</v>
      </c>
      <c r="J352" s="25">
        <f>J353+J354+J355+J356+J357+J358</f>
        <v>4866.9066800000001</v>
      </c>
    </row>
    <row r="353" spans="1:10" ht="28.5" x14ac:dyDescent="0.25">
      <c r="A353" s="98"/>
      <c r="B353" s="99"/>
      <c r="C353" s="100"/>
      <c r="D353" s="18" t="s">
        <v>17</v>
      </c>
      <c r="E353" s="25">
        <f t="shared" ref="E353:E357" si="85">SUM(F353:J353)</f>
        <v>0</v>
      </c>
      <c r="F353" s="25">
        <f t="shared" ref="F353:J358" si="86">F282+F346</f>
        <v>0</v>
      </c>
      <c r="G353" s="25">
        <f t="shared" si="86"/>
        <v>0</v>
      </c>
      <c r="H353" s="25">
        <f t="shared" si="86"/>
        <v>0</v>
      </c>
      <c r="I353" s="25">
        <f t="shared" si="86"/>
        <v>0</v>
      </c>
      <c r="J353" s="25">
        <f t="shared" si="86"/>
        <v>0</v>
      </c>
    </row>
    <row r="354" spans="1:10" ht="42.75" x14ac:dyDescent="0.25">
      <c r="A354" s="98"/>
      <c r="B354" s="99"/>
      <c r="C354" s="100"/>
      <c r="D354" s="18" t="s">
        <v>18</v>
      </c>
      <c r="E354" s="25">
        <f>SUM(F354:J354)</f>
        <v>342.29999999999995</v>
      </c>
      <c r="F354" s="25">
        <f t="shared" si="86"/>
        <v>146.69999999999999</v>
      </c>
      <c r="G354" s="25">
        <f t="shared" si="86"/>
        <v>195.6</v>
      </c>
      <c r="H354" s="25">
        <f t="shared" si="86"/>
        <v>0</v>
      </c>
      <c r="I354" s="25">
        <f t="shared" si="86"/>
        <v>0</v>
      </c>
      <c r="J354" s="25">
        <f t="shared" si="86"/>
        <v>0</v>
      </c>
    </row>
    <row r="355" spans="1:10" ht="28.5" x14ac:dyDescent="0.25">
      <c r="A355" s="98"/>
      <c r="B355" s="99"/>
      <c r="C355" s="100"/>
      <c r="D355" s="18" t="s">
        <v>5</v>
      </c>
      <c r="E355" s="25">
        <f>SUM(F355:J355)</f>
        <v>10737.546</v>
      </c>
      <c r="F355" s="25">
        <f t="shared" si="86"/>
        <v>1810.4593100000002</v>
      </c>
      <c r="G355" s="25">
        <f t="shared" si="86"/>
        <v>1626.72667</v>
      </c>
      <c r="H355" s="25">
        <f t="shared" si="86"/>
        <v>1216.72667</v>
      </c>
      <c r="I355" s="25">
        <f t="shared" si="86"/>
        <v>1216.72667</v>
      </c>
      <c r="J355" s="25">
        <f>J284+J348</f>
        <v>4866.9066800000001</v>
      </c>
    </row>
    <row r="356" spans="1:10" ht="57" x14ac:dyDescent="0.25">
      <c r="A356" s="98"/>
      <c r="B356" s="99"/>
      <c r="C356" s="100"/>
      <c r="D356" s="18" t="s">
        <v>43</v>
      </c>
      <c r="E356" s="25">
        <f t="shared" si="85"/>
        <v>0</v>
      </c>
      <c r="F356" s="25">
        <f t="shared" si="86"/>
        <v>0</v>
      </c>
      <c r="G356" s="25">
        <f t="shared" si="86"/>
        <v>0</v>
      </c>
      <c r="H356" s="25">
        <f t="shared" si="86"/>
        <v>0</v>
      </c>
      <c r="I356" s="25">
        <f t="shared" si="86"/>
        <v>0</v>
      </c>
      <c r="J356" s="25">
        <f t="shared" si="86"/>
        <v>0</v>
      </c>
    </row>
    <row r="357" spans="1:10" ht="28.5" x14ac:dyDescent="0.25">
      <c r="A357" s="98"/>
      <c r="B357" s="99"/>
      <c r="C357" s="100"/>
      <c r="D357" s="18" t="s">
        <v>44</v>
      </c>
      <c r="E357" s="25">
        <f t="shared" si="85"/>
        <v>0</v>
      </c>
      <c r="F357" s="25">
        <f t="shared" si="86"/>
        <v>0</v>
      </c>
      <c r="G357" s="25">
        <f t="shared" si="86"/>
        <v>0</v>
      </c>
      <c r="H357" s="25">
        <f t="shared" si="86"/>
        <v>0</v>
      </c>
      <c r="I357" s="25">
        <f t="shared" si="86"/>
        <v>0</v>
      </c>
      <c r="J357" s="25">
        <f t="shared" si="86"/>
        <v>0</v>
      </c>
    </row>
    <row r="358" spans="1:10" ht="28.5" x14ac:dyDescent="0.25">
      <c r="A358" s="101"/>
      <c r="B358" s="102"/>
      <c r="C358" s="103"/>
      <c r="D358" s="18" t="s">
        <v>8</v>
      </c>
      <c r="E358" s="25">
        <f>SUM(F358:J358)</f>
        <v>0</v>
      </c>
      <c r="F358" s="25">
        <f t="shared" si="86"/>
        <v>0</v>
      </c>
      <c r="G358" s="25">
        <f t="shared" si="86"/>
        <v>0</v>
      </c>
      <c r="H358" s="25">
        <f t="shared" si="86"/>
        <v>0</v>
      </c>
      <c r="I358" s="25">
        <f t="shared" si="86"/>
        <v>0</v>
      </c>
      <c r="J358" s="25">
        <f t="shared" si="86"/>
        <v>0</v>
      </c>
    </row>
    <row r="359" spans="1:10" x14ac:dyDescent="0.25">
      <c r="A359" s="116" t="s">
        <v>6</v>
      </c>
      <c r="B359" s="117"/>
      <c r="C359" s="117"/>
      <c r="D359" s="117"/>
      <c r="E359" s="117"/>
      <c r="F359" s="117"/>
      <c r="G359" s="117"/>
      <c r="H359" s="117"/>
      <c r="I359" s="117"/>
      <c r="J359" s="117"/>
    </row>
    <row r="360" spans="1:10" ht="15" customHeight="1" x14ac:dyDescent="0.25">
      <c r="A360" s="107" t="s">
        <v>47</v>
      </c>
      <c r="B360" s="108"/>
      <c r="C360" s="109"/>
      <c r="D360" s="15" t="s">
        <v>1</v>
      </c>
      <c r="E360" s="12">
        <f t="shared" ref="E360:E366" si="87">SUM(F360:J360)</f>
        <v>0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</row>
    <row r="361" spans="1:10" ht="30" x14ac:dyDescent="0.25">
      <c r="A361" s="110"/>
      <c r="B361" s="111"/>
      <c r="C361" s="112"/>
      <c r="D361" s="15" t="s">
        <v>17</v>
      </c>
      <c r="E361" s="12">
        <f t="shared" si="87"/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</row>
    <row r="362" spans="1:10" ht="45" x14ac:dyDescent="0.25">
      <c r="A362" s="110"/>
      <c r="B362" s="111"/>
      <c r="C362" s="112"/>
      <c r="D362" s="15" t="s">
        <v>18</v>
      </c>
      <c r="E362" s="12">
        <f t="shared" si="87"/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</row>
    <row r="363" spans="1:10" x14ac:dyDescent="0.25">
      <c r="A363" s="110"/>
      <c r="B363" s="111"/>
      <c r="C363" s="112"/>
      <c r="D363" s="15" t="s">
        <v>5</v>
      </c>
      <c r="E363" s="12">
        <f t="shared" si="87"/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</row>
    <row r="364" spans="1:10" ht="60" x14ac:dyDescent="0.25">
      <c r="A364" s="110"/>
      <c r="B364" s="111"/>
      <c r="C364" s="112"/>
      <c r="D364" s="15" t="s">
        <v>43</v>
      </c>
      <c r="E364" s="12">
        <f t="shared" si="87"/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</row>
    <row r="365" spans="1:10" ht="30" x14ac:dyDescent="0.25">
      <c r="A365" s="110"/>
      <c r="B365" s="111"/>
      <c r="C365" s="112"/>
      <c r="D365" s="15" t="s">
        <v>44</v>
      </c>
      <c r="E365" s="12">
        <f t="shared" si="87"/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</row>
    <row r="366" spans="1:10" x14ac:dyDescent="0.25">
      <c r="A366" s="113"/>
      <c r="B366" s="114"/>
      <c r="C366" s="115"/>
      <c r="D366" s="15" t="s">
        <v>8</v>
      </c>
      <c r="E366" s="12">
        <f t="shared" si="87"/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</row>
    <row r="367" spans="1:10" ht="15" customHeight="1" x14ac:dyDescent="0.25">
      <c r="A367" s="107" t="s">
        <v>48</v>
      </c>
      <c r="B367" s="108"/>
      <c r="C367" s="109"/>
      <c r="D367" s="15" t="s">
        <v>1</v>
      </c>
      <c r="E367" s="38">
        <f>F367+G367+H367+I367+J367</f>
        <v>11079.846000000001</v>
      </c>
      <c r="F367" s="38">
        <f>F352</f>
        <v>1957.1593100000002</v>
      </c>
      <c r="G367" s="38">
        <f>G352</f>
        <v>1822.3266699999999</v>
      </c>
      <c r="H367" s="38">
        <f>H352</f>
        <v>1216.72667</v>
      </c>
      <c r="I367" s="38">
        <f>I352</f>
        <v>1216.72667</v>
      </c>
      <c r="J367" s="38">
        <f>J352</f>
        <v>4866.9066800000001</v>
      </c>
    </row>
    <row r="368" spans="1:10" ht="30" x14ac:dyDescent="0.25">
      <c r="A368" s="110"/>
      <c r="B368" s="111"/>
      <c r="C368" s="112"/>
      <c r="D368" s="15" t="s">
        <v>17</v>
      </c>
      <c r="E368" s="38">
        <v>0</v>
      </c>
      <c r="F368" s="39">
        <v>0</v>
      </c>
      <c r="G368" s="39">
        <v>0</v>
      </c>
      <c r="H368" s="39">
        <v>0</v>
      </c>
      <c r="I368" s="39">
        <v>0</v>
      </c>
      <c r="J368" s="39">
        <v>0</v>
      </c>
    </row>
    <row r="369" spans="1:10" ht="45" x14ac:dyDescent="0.25">
      <c r="A369" s="110"/>
      <c r="B369" s="111"/>
      <c r="C369" s="112"/>
      <c r="D369" s="15" t="s">
        <v>18</v>
      </c>
      <c r="E369" s="38">
        <f>E354</f>
        <v>342.29999999999995</v>
      </c>
      <c r="F369" s="39">
        <f>F354</f>
        <v>146.69999999999999</v>
      </c>
      <c r="G369" s="39"/>
      <c r="H369" s="39"/>
      <c r="I369" s="39"/>
      <c r="J369" s="39">
        <v>0</v>
      </c>
    </row>
    <row r="370" spans="1:10" x14ac:dyDescent="0.25">
      <c r="A370" s="110"/>
      <c r="B370" s="111"/>
      <c r="C370" s="112"/>
      <c r="D370" s="15" t="s">
        <v>5</v>
      </c>
      <c r="E370" s="38">
        <f>E355</f>
        <v>10737.546</v>
      </c>
      <c r="F370" s="39">
        <f>F355</f>
        <v>1810.4593100000002</v>
      </c>
      <c r="G370" s="39">
        <f>G355</f>
        <v>1626.72667</v>
      </c>
      <c r="H370" s="39">
        <f>H355</f>
        <v>1216.72667</v>
      </c>
      <c r="I370" s="39">
        <f>I355</f>
        <v>1216.72667</v>
      </c>
      <c r="J370" s="39">
        <f>J355</f>
        <v>4866.9066800000001</v>
      </c>
    </row>
    <row r="371" spans="1:10" ht="60" x14ac:dyDescent="0.25">
      <c r="A371" s="110"/>
      <c r="B371" s="111"/>
      <c r="C371" s="112"/>
      <c r="D371" s="15" t="s">
        <v>43</v>
      </c>
      <c r="E371" s="38">
        <v>0</v>
      </c>
      <c r="F371" s="39">
        <v>0</v>
      </c>
      <c r="G371" s="39">
        <v>0</v>
      </c>
      <c r="H371" s="39">
        <v>0</v>
      </c>
      <c r="I371" s="39"/>
      <c r="J371" s="39">
        <f>J356</f>
        <v>0</v>
      </c>
    </row>
    <row r="372" spans="1:10" ht="30" x14ac:dyDescent="0.25">
      <c r="A372" s="110"/>
      <c r="B372" s="111"/>
      <c r="C372" s="112"/>
      <c r="D372" s="15" t="s">
        <v>44</v>
      </c>
      <c r="E372" s="38">
        <f t="shared" ref="E372:I373" si="88">E357</f>
        <v>0</v>
      </c>
      <c r="F372" s="35">
        <f t="shared" si="88"/>
        <v>0</v>
      </c>
      <c r="G372" s="39">
        <f t="shared" si="88"/>
        <v>0</v>
      </c>
      <c r="H372" s="39">
        <f t="shared" si="88"/>
        <v>0</v>
      </c>
      <c r="I372" s="39">
        <f t="shared" si="88"/>
        <v>0</v>
      </c>
      <c r="J372" s="39">
        <f>J357</f>
        <v>0</v>
      </c>
    </row>
    <row r="373" spans="1:10" x14ac:dyDescent="0.25">
      <c r="A373" s="113"/>
      <c r="B373" s="114"/>
      <c r="C373" s="115"/>
      <c r="D373" s="15" t="s">
        <v>8</v>
      </c>
      <c r="E373" s="38">
        <f t="shared" si="88"/>
        <v>0</v>
      </c>
      <c r="F373" s="39">
        <f t="shared" si="88"/>
        <v>0</v>
      </c>
      <c r="G373" s="39">
        <f t="shared" si="88"/>
        <v>0</v>
      </c>
      <c r="H373" s="39">
        <f t="shared" si="88"/>
        <v>0</v>
      </c>
      <c r="I373" s="39">
        <f t="shared" si="88"/>
        <v>0</v>
      </c>
      <c r="J373" s="39">
        <f>J358</f>
        <v>0</v>
      </c>
    </row>
    <row r="374" spans="1:10" x14ac:dyDescent="0.25">
      <c r="A374" s="116" t="s">
        <v>6</v>
      </c>
      <c r="B374" s="117"/>
      <c r="C374" s="117"/>
      <c r="D374" s="117"/>
      <c r="E374" s="117"/>
      <c r="F374" s="117"/>
      <c r="G374" s="117"/>
      <c r="H374" s="117"/>
      <c r="I374" s="117"/>
      <c r="J374" s="117"/>
    </row>
    <row r="375" spans="1:10" ht="15" customHeight="1" x14ac:dyDescent="0.25">
      <c r="A375" s="107" t="s">
        <v>19</v>
      </c>
      <c r="B375" s="108"/>
      <c r="C375" s="109"/>
      <c r="D375" s="15" t="s">
        <v>1</v>
      </c>
      <c r="E375" s="12">
        <f t="shared" ref="E375:E388" si="89">SUM(F375:J375)</f>
        <v>0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</row>
    <row r="376" spans="1:10" ht="30" x14ac:dyDescent="0.25">
      <c r="A376" s="110"/>
      <c r="B376" s="111"/>
      <c r="C376" s="112"/>
      <c r="D376" s="15" t="s">
        <v>17</v>
      </c>
      <c r="E376" s="12">
        <f t="shared" si="89"/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</row>
    <row r="377" spans="1:10" ht="45" x14ac:dyDescent="0.25">
      <c r="A377" s="110"/>
      <c r="B377" s="111"/>
      <c r="C377" s="112"/>
      <c r="D377" s="15" t="s">
        <v>18</v>
      </c>
      <c r="E377" s="12">
        <f t="shared" si="89"/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</row>
    <row r="378" spans="1:10" x14ac:dyDescent="0.25">
      <c r="A378" s="110"/>
      <c r="B378" s="111"/>
      <c r="C378" s="112"/>
      <c r="D378" s="15" t="s">
        <v>5</v>
      </c>
      <c r="E378" s="12">
        <f t="shared" si="89"/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</row>
    <row r="379" spans="1:10" ht="60" x14ac:dyDescent="0.25">
      <c r="A379" s="110"/>
      <c r="B379" s="111"/>
      <c r="C379" s="112"/>
      <c r="D379" s="15" t="s">
        <v>43</v>
      </c>
      <c r="E379" s="12">
        <f t="shared" si="89"/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</row>
    <row r="380" spans="1:10" ht="30" x14ac:dyDescent="0.25">
      <c r="A380" s="110"/>
      <c r="B380" s="111"/>
      <c r="C380" s="112"/>
      <c r="D380" s="15" t="s">
        <v>44</v>
      </c>
      <c r="E380" s="12">
        <f t="shared" si="89"/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</row>
    <row r="381" spans="1:10" x14ac:dyDescent="0.25">
      <c r="A381" s="113"/>
      <c r="B381" s="114"/>
      <c r="C381" s="115"/>
      <c r="D381" s="15" t="s">
        <v>8</v>
      </c>
      <c r="E381" s="12">
        <f t="shared" si="89"/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</row>
    <row r="382" spans="1:10" x14ac:dyDescent="0.25">
      <c r="A382" s="118" t="s">
        <v>7</v>
      </c>
      <c r="B382" s="119"/>
      <c r="C382" s="120"/>
      <c r="D382" s="15" t="s">
        <v>1</v>
      </c>
      <c r="E382" s="25">
        <f>SUM(F382:J382)</f>
        <v>11079.846000000001</v>
      </c>
      <c r="F382" s="25">
        <f>F367</f>
        <v>1957.1593100000002</v>
      </c>
      <c r="G382" s="25">
        <f>SUM(G383:G388)</f>
        <v>1822.3266699999999</v>
      </c>
      <c r="H382" s="25">
        <f t="shared" ref="H382:I382" si="90">SUM(H383:H388)</f>
        <v>1216.72667</v>
      </c>
      <c r="I382" s="25">
        <f t="shared" si="90"/>
        <v>1216.72667</v>
      </c>
      <c r="J382" s="25">
        <f>SUM(J383:J388)</f>
        <v>4866.9066800000001</v>
      </c>
    </row>
    <row r="383" spans="1:10" ht="30" x14ac:dyDescent="0.25">
      <c r="A383" s="121"/>
      <c r="B383" s="122"/>
      <c r="C383" s="123"/>
      <c r="D383" s="15" t="s">
        <v>17</v>
      </c>
      <c r="E383" s="26">
        <f t="shared" si="89"/>
        <v>0</v>
      </c>
      <c r="F383" s="33">
        <f>SUM(F391,F398,F405)</f>
        <v>0</v>
      </c>
      <c r="G383" s="33">
        <f t="shared" ref="G383:J383" si="91">SUM(G391,G398,G405)</f>
        <v>0</v>
      </c>
      <c r="H383" s="33">
        <f t="shared" si="91"/>
        <v>0</v>
      </c>
      <c r="I383" s="33">
        <f t="shared" si="91"/>
        <v>0</v>
      </c>
      <c r="J383" s="26">
        <f t="shared" si="91"/>
        <v>0</v>
      </c>
    </row>
    <row r="384" spans="1:10" ht="45" x14ac:dyDescent="0.25">
      <c r="A384" s="121"/>
      <c r="B384" s="122"/>
      <c r="C384" s="123"/>
      <c r="D384" s="15" t="s">
        <v>18</v>
      </c>
      <c r="E384" s="26">
        <f t="shared" si="89"/>
        <v>342.29999999999995</v>
      </c>
      <c r="F384" s="26">
        <f t="shared" ref="F384:J384" si="92">SUM(F392,F399,F406)</f>
        <v>146.69999999999999</v>
      </c>
      <c r="G384" s="33">
        <f t="shared" si="92"/>
        <v>195.6</v>
      </c>
      <c r="H384" s="33">
        <f t="shared" si="92"/>
        <v>0</v>
      </c>
      <c r="I384" s="33">
        <f t="shared" si="92"/>
        <v>0</v>
      </c>
      <c r="J384" s="26">
        <f t="shared" si="92"/>
        <v>0</v>
      </c>
    </row>
    <row r="385" spans="1:10" x14ac:dyDescent="0.25">
      <c r="A385" s="121"/>
      <c r="B385" s="122"/>
      <c r="C385" s="123"/>
      <c r="D385" s="15" t="s">
        <v>5</v>
      </c>
      <c r="E385" s="26">
        <f t="shared" si="89"/>
        <v>10737.546</v>
      </c>
      <c r="F385" s="26">
        <f>F370</f>
        <v>1810.4593100000002</v>
      </c>
      <c r="G385" s="33">
        <f>G370</f>
        <v>1626.72667</v>
      </c>
      <c r="H385" s="33">
        <f>H370</f>
        <v>1216.72667</v>
      </c>
      <c r="I385" s="33">
        <f>I370</f>
        <v>1216.72667</v>
      </c>
      <c r="J385" s="26">
        <f>J370</f>
        <v>4866.9066800000001</v>
      </c>
    </row>
    <row r="386" spans="1:10" ht="60" x14ac:dyDescent="0.25">
      <c r="A386" s="121"/>
      <c r="B386" s="122"/>
      <c r="C386" s="123"/>
      <c r="D386" s="15" t="s">
        <v>43</v>
      </c>
      <c r="E386" s="26">
        <f t="shared" si="89"/>
        <v>0</v>
      </c>
      <c r="F386" s="9">
        <f t="shared" ref="F386:J386" si="93">SUM(F394,F401,F408)</f>
        <v>0</v>
      </c>
      <c r="G386" s="33">
        <f t="shared" si="93"/>
        <v>0</v>
      </c>
      <c r="H386" s="33">
        <f t="shared" si="93"/>
        <v>0</v>
      </c>
      <c r="I386" s="33">
        <f t="shared" si="93"/>
        <v>0</v>
      </c>
      <c r="J386" s="26">
        <f t="shared" si="93"/>
        <v>0</v>
      </c>
    </row>
    <row r="387" spans="1:10" ht="30" x14ac:dyDescent="0.25">
      <c r="A387" s="121"/>
      <c r="B387" s="122"/>
      <c r="C387" s="123"/>
      <c r="D387" s="15" t="s">
        <v>44</v>
      </c>
      <c r="E387" s="26">
        <f t="shared" si="89"/>
        <v>0</v>
      </c>
      <c r="F387" s="9">
        <f t="shared" ref="F387:J387" si="94">SUM(F395,F402,F409)</f>
        <v>0</v>
      </c>
      <c r="G387" s="33">
        <f t="shared" si="94"/>
        <v>0</v>
      </c>
      <c r="H387" s="33">
        <f t="shared" si="94"/>
        <v>0</v>
      </c>
      <c r="I387" s="33">
        <f t="shared" si="94"/>
        <v>0</v>
      </c>
      <c r="J387" s="26">
        <f t="shared" si="94"/>
        <v>0</v>
      </c>
    </row>
    <row r="388" spans="1:10" x14ac:dyDescent="0.25">
      <c r="A388" s="124"/>
      <c r="B388" s="125"/>
      <c r="C388" s="126"/>
      <c r="D388" s="15" t="s">
        <v>8</v>
      </c>
      <c r="E388" s="26">
        <f t="shared" si="89"/>
        <v>0</v>
      </c>
      <c r="F388" s="26">
        <f>F373</f>
        <v>0</v>
      </c>
      <c r="G388" s="33">
        <f>G373</f>
        <v>0</v>
      </c>
      <c r="H388" s="33">
        <f>H358</f>
        <v>0</v>
      </c>
      <c r="I388" s="33">
        <f>I358</f>
        <v>0</v>
      </c>
      <c r="J388" s="26">
        <f>I388*4</f>
        <v>0</v>
      </c>
    </row>
    <row r="389" spans="1:10" x14ac:dyDescent="0.25">
      <c r="A389" s="116" t="s">
        <v>6</v>
      </c>
      <c r="B389" s="117"/>
      <c r="C389" s="117"/>
      <c r="D389" s="117"/>
      <c r="E389" s="117"/>
      <c r="F389" s="117"/>
      <c r="G389" s="117"/>
      <c r="H389" s="117"/>
      <c r="I389" s="117"/>
      <c r="J389" s="117"/>
    </row>
    <row r="390" spans="1:10" ht="15" customHeight="1" x14ac:dyDescent="0.25">
      <c r="A390" s="107" t="s">
        <v>63</v>
      </c>
      <c r="B390" s="108"/>
      <c r="C390" s="109"/>
      <c r="D390" s="15" t="s">
        <v>1</v>
      </c>
      <c r="E390" s="34">
        <f>SUM(F390:J390)</f>
        <v>4673.5161399999997</v>
      </c>
      <c r="F390" s="25">
        <f>SUM(F391:F396)</f>
        <v>910.24945000000002</v>
      </c>
      <c r="G390" s="34">
        <f t="shared" ref="G390:J390" si="95">SUM(G391:G396)</f>
        <v>705.26666999999998</v>
      </c>
      <c r="H390" s="34">
        <f t="shared" si="95"/>
        <v>509.66667000000001</v>
      </c>
      <c r="I390" s="34">
        <f t="shared" si="95"/>
        <v>509.66667000000001</v>
      </c>
      <c r="J390" s="34">
        <f t="shared" si="95"/>
        <v>2038.66668</v>
      </c>
    </row>
    <row r="391" spans="1:10" ht="30" x14ac:dyDescent="0.25">
      <c r="A391" s="110"/>
      <c r="B391" s="111"/>
      <c r="C391" s="112"/>
      <c r="D391" s="15" t="s">
        <v>17</v>
      </c>
      <c r="E391" s="13">
        <f t="shared" ref="E391:E410" si="96">SUM(F391:J391)</f>
        <v>0</v>
      </c>
      <c r="F391" s="25">
        <f>SUM(F16,F37,F58,F86,F114,F142,F156,F170,F191,F219,F247,F268,F290,F304,F325)</f>
        <v>0</v>
      </c>
      <c r="G391" s="13">
        <f>SUM(G16,G37,G58,G86,G114,G142,G156,G170,G191,G219,G247,G268,G290,G304,G325,)</f>
        <v>0</v>
      </c>
      <c r="H391" s="13">
        <f>SUM(H16,H37,H58,H86,H114,H142,H156,H170,H191,H219,H247,H268,H290,H304,H325,)</f>
        <v>0</v>
      </c>
      <c r="I391" s="13">
        <f>SUM(I16,I37,I58,I86,I114,I142,I156,I170,I191,I219,I247,I268,I290,I304,I325,)</f>
        <v>0</v>
      </c>
      <c r="J391" s="13">
        <f>SUM(J16,J37,J58,J86,J114,J142,J156,J170,J191,J219,J247,J268,J290,J304,J325,)</f>
        <v>0</v>
      </c>
    </row>
    <row r="392" spans="1:10" ht="45" x14ac:dyDescent="0.25">
      <c r="A392" s="110"/>
      <c r="B392" s="111"/>
      <c r="C392" s="112"/>
      <c r="D392" s="15" t="s">
        <v>18</v>
      </c>
      <c r="E392" s="34">
        <f t="shared" si="96"/>
        <v>342.29999999999995</v>
      </c>
      <c r="F392" s="25">
        <f>SUM(F17,F38,F59,F87,F115,F143,F157,F171,F192,F220,F248,F269,F291,F305,F326)</f>
        <v>146.69999999999999</v>
      </c>
      <c r="G392" s="34">
        <f>SUM(G17+G38+G59+G87+G115+G143+G157+G171+G192+G220+G248+G269+G291+G305+G326)</f>
        <v>195.6</v>
      </c>
      <c r="H392" s="34">
        <f t="shared" ref="H392:J395" si="97">SUM(H17,H38,H59,H87,H115,H143,H157,H171,H192,H220,H248,H269,H291,H305,H326,)</f>
        <v>0</v>
      </c>
      <c r="I392" s="34">
        <f t="shared" si="97"/>
        <v>0</v>
      </c>
      <c r="J392" s="13">
        <f t="shared" si="97"/>
        <v>0</v>
      </c>
    </row>
    <row r="393" spans="1:10" x14ac:dyDescent="0.25">
      <c r="A393" s="110"/>
      <c r="B393" s="111"/>
      <c r="C393" s="112"/>
      <c r="D393" s="15" t="s">
        <v>5</v>
      </c>
      <c r="E393" s="34">
        <f>SUM(F393:J393)</f>
        <v>4331.2161400000005</v>
      </c>
      <c r="F393" s="25">
        <f>F18+F60+F116+F144+F158+F172+F292+F306+F327</f>
        <v>763.54945000000009</v>
      </c>
      <c r="G393" s="34">
        <f>G327+G306+G270+G249+G193+G172+G158+G144+G116+G88+G60+G18</f>
        <v>509.66666999999995</v>
      </c>
      <c r="H393" s="34">
        <f t="shared" si="97"/>
        <v>509.66667000000001</v>
      </c>
      <c r="I393" s="34">
        <f t="shared" si="97"/>
        <v>509.66667000000001</v>
      </c>
      <c r="J393" s="34">
        <f t="shared" si="97"/>
        <v>2038.66668</v>
      </c>
    </row>
    <row r="394" spans="1:10" ht="60" x14ac:dyDescent="0.25">
      <c r="A394" s="110"/>
      <c r="B394" s="111"/>
      <c r="C394" s="112"/>
      <c r="D394" s="15" t="s">
        <v>43</v>
      </c>
      <c r="E394" s="13">
        <f t="shared" si="96"/>
        <v>0</v>
      </c>
      <c r="F394" s="25">
        <f>SUM(F19,F40,F61,F89,F117,F145,F159,F173,F194,F222,F250,F271,F293,F307,F328)</f>
        <v>0</v>
      </c>
      <c r="G394" s="13">
        <f>SUM(G19,G40,G61,G89,G117,G145,G159,G173,G194,G222,G250,G271,G293,G307,G328,)</f>
        <v>0</v>
      </c>
      <c r="H394" s="13">
        <f t="shared" si="97"/>
        <v>0</v>
      </c>
      <c r="I394" s="13">
        <f t="shared" si="97"/>
        <v>0</v>
      </c>
      <c r="J394" s="13">
        <f t="shared" si="97"/>
        <v>0</v>
      </c>
    </row>
    <row r="395" spans="1:10" ht="30" x14ac:dyDescent="0.25">
      <c r="A395" s="110"/>
      <c r="B395" s="111"/>
      <c r="C395" s="112"/>
      <c r="D395" s="15" t="s">
        <v>44</v>
      </c>
      <c r="E395" s="13">
        <f t="shared" si="96"/>
        <v>0</v>
      </c>
      <c r="F395" s="25">
        <f>SUM(F20,F41,F62,F90,F118,F146,F160,F174,F195,F223,F251,F272,F294,F308,F329,)</f>
        <v>0</v>
      </c>
      <c r="G395" s="13">
        <f>SUM(G20,G41,G62,G90,G118,G146,G160,G174,G195,G223,G251,G272,G294,G308,G329,)</f>
        <v>0</v>
      </c>
      <c r="H395" s="13">
        <f t="shared" si="97"/>
        <v>0</v>
      </c>
      <c r="I395" s="13">
        <f t="shared" si="97"/>
        <v>0</v>
      </c>
      <c r="J395" s="13">
        <f t="shared" si="97"/>
        <v>0</v>
      </c>
    </row>
    <row r="396" spans="1:10" x14ac:dyDescent="0.25">
      <c r="A396" s="113"/>
      <c r="B396" s="114"/>
      <c r="C396" s="115"/>
      <c r="D396" s="15" t="s">
        <v>8</v>
      </c>
      <c r="E396" s="34">
        <f t="shared" si="96"/>
        <v>0</v>
      </c>
      <c r="F396" s="25">
        <f>SUM(F21,F42,F63,F91,F119,F147,F161,F175,F196,F224,F252,F273,F295,F309,F330,)</f>
        <v>0</v>
      </c>
      <c r="G396" s="25">
        <f>G21+G147+G175+G119</f>
        <v>0</v>
      </c>
      <c r="H396" s="25">
        <f>SUM(H21,H42,H63,H91,H119,H147,H161,H175,H196,H224,H252,H273,H295,H309,H330,)</f>
        <v>0</v>
      </c>
      <c r="I396" s="25">
        <f>SUM(I21,I42,I63,I91,I119,I147,I161,I175,I196,I224,I252,I273,I295,I309,I330,)</f>
        <v>0</v>
      </c>
      <c r="J396" s="25">
        <f>I396*4</f>
        <v>0</v>
      </c>
    </row>
    <row r="397" spans="1:10" ht="15" customHeight="1" x14ac:dyDescent="0.25">
      <c r="A397" s="107" t="s">
        <v>117</v>
      </c>
      <c r="B397" s="108"/>
      <c r="C397" s="109"/>
      <c r="D397" s="15" t="s">
        <v>1</v>
      </c>
      <c r="E397" s="25">
        <f t="shared" si="96"/>
        <v>1550</v>
      </c>
      <c r="F397" s="25">
        <f>F398+F399+F400+F401+F403</f>
        <v>150</v>
      </c>
      <c r="G397" s="25">
        <f t="shared" ref="G397:J397" si="98">G398+G399+G400+G401+G403</f>
        <v>200</v>
      </c>
      <c r="H397" s="25">
        <f t="shared" si="98"/>
        <v>200</v>
      </c>
      <c r="I397" s="25">
        <f t="shared" si="98"/>
        <v>200</v>
      </c>
      <c r="J397" s="25">
        <f t="shared" si="98"/>
        <v>800</v>
      </c>
    </row>
    <row r="398" spans="1:10" ht="30" x14ac:dyDescent="0.25">
      <c r="A398" s="110"/>
      <c r="B398" s="111"/>
      <c r="C398" s="112"/>
      <c r="D398" s="15" t="s">
        <v>17</v>
      </c>
      <c r="E398" s="25">
        <f t="shared" si="96"/>
        <v>0</v>
      </c>
      <c r="F398" s="25">
        <f t="shared" ref="F398:J402" si="99">SUM(F65,F93,F121,F149,F198,F226,F275,F311,F332,)</f>
        <v>0</v>
      </c>
      <c r="G398" s="13">
        <f t="shared" si="99"/>
        <v>0</v>
      </c>
      <c r="H398" s="13">
        <f t="shared" si="99"/>
        <v>0</v>
      </c>
      <c r="I398" s="13">
        <f t="shared" si="99"/>
        <v>0</v>
      </c>
      <c r="J398" s="13">
        <f t="shared" si="99"/>
        <v>0</v>
      </c>
    </row>
    <row r="399" spans="1:10" ht="45" x14ac:dyDescent="0.25">
      <c r="A399" s="110"/>
      <c r="B399" s="111"/>
      <c r="C399" s="112"/>
      <c r="D399" s="15" t="s">
        <v>18</v>
      </c>
      <c r="E399" s="25">
        <f t="shared" si="96"/>
        <v>0</v>
      </c>
      <c r="F399" s="25">
        <f t="shared" si="99"/>
        <v>0</v>
      </c>
      <c r="G399" s="13">
        <f t="shared" si="99"/>
        <v>0</v>
      </c>
      <c r="H399" s="13">
        <f t="shared" si="99"/>
        <v>0</v>
      </c>
      <c r="I399" s="13">
        <f t="shared" si="99"/>
        <v>0</v>
      </c>
      <c r="J399" s="13">
        <f t="shared" si="99"/>
        <v>0</v>
      </c>
    </row>
    <row r="400" spans="1:10" x14ac:dyDescent="0.25">
      <c r="A400" s="110"/>
      <c r="B400" s="111"/>
      <c r="C400" s="112"/>
      <c r="D400" s="15" t="s">
        <v>5</v>
      </c>
      <c r="E400" s="25">
        <f t="shared" si="96"/>
        <v>1550</v>
      </c>
      <c r="F400" s="25">
        <f t="shared" si="99"/>
        <v>150</v>
      </c>
      <c r="G400" s="34">
        <f t="shared" si="99"/>
        <v>200</v>
      </c>
      <c r="H400" s="34">
        <f t="shared" si="99"/>
        <v>200</v>
      </c>
      <c r="I400" s="34">
        <f t="shared" si="99"/>
        <v>200</v>
      </c>
      <c r="J400" s="34">
        <f>SUM(J67,J95,J123,J151,J200,J228,J277,J313,J334,)</f>
        <v>800</v>
      </c>
    </row>
    <row r="401" spans="1:10" ht="60" x14ac:dyDescent="0.25">
      <c r="A401" s="110"/>
      <c r="B401" s="111"/>
      <c r="C401" s="112"/>
      <c r="D401" s="15" t="s">
        <v>43</v>
      </c>
      <c r="E401" s="25">
        <f t="shared" si="96"/>
        <v>0</v>
      </c>
      <c r="F401" s="25">
        <f t="shared" si="99"/>
        <v>0</v>
      </c>
      <c r="G401" s="13">
        <f t="shared" si="99"/>
        <v>0</v>
      </c>
      <c r="H401" s="13">
        <f t="shared" si="99"/>
        <v>0</v>
      </c>
      <c r="I401" s="13">
        <f t="shared" si="99"/>
        <v>0</v>
      </c>
      <c r="J401" s="13">
        <f t="shared" si="99"/>
        <v>0</v>
      </c>
    </row>
    <row r="402" spans="1:10" ht="30" x14ac:dyDescent="0.25">
      <c r="A402" s="110"/>
      <c r="B402" s="111"/>
      <c r="C402" s="112"/>
      <c r="D402" s="15" t="s">
        <v>44</v>
      </c>
      <c r="E402" s="25">
        <f t="shared" si="96"/>
        <v>0</v>
      </c>
      <c r="F402" s="25">
        <f t="shared" si="99"/>
        <v>0</v>
      </c>
      <c r="G402" s="13">
        <f t="shared" si="99"/>
        <v>0</v>
      </c>
      <c r="H402" s="13">
        <f t="shared" si="99"/>
        <v>0</v>
      </c>
      <c r="I402" s="13">
        <f t="shared" si="99"/>
        <v>0</v>
      </c>
      <c r="J402" s="13">
        <f t="shared" si="99"/>
        <v>0</v>
      </c>
    </row>
    <row r="403" spans="1:10" x14ac:dyDescent="0.25">
      <c r="A403" s="113"/>
      <c r="B403" s="114"/>
      <c r="C403" s="115"/>
      <c r="D403" s="15" t="s">
        <v>8</v>
      </c>
      <c r="E403" s="25">
        <f t="shared" si="96"/>
        <v>0</v>
      </c>
      <c r="F403" s="25">
        <f>SUM(F70,F98,F126,F154,F203,F231,F280,F316,F337,)</f>
        <v>0</v>
      </c>
      <c r="G403" s="13">
        <f>SUM(G70,G98,G126,G154,G203,G231,G280,G316,G337,)</f>
        <v>0</v>
      </c>
      <c r="H403" s="13">
        <f>SUM(H70,H98,H126,H154,H203,H231,H280,H316,H337,)</f>
        <v>0</v>
      </c>
      <c r="I403" s="13">
        <f>SUM(I70,I98,I126,I154,I203,I231,I280,I316,I337,)</f>
        <v>0</v>
      </c>
      <c r="J403" s="13">
        <f>SUM(J70,J98,J126,J154,J203,J231,,J280,J316,J337,)</f>
        <v>0</v>
      </c>
    </row>
    <row r="404" spans="1:10" ht="15" customHeight="1" x14ac:dyDescent="0.25">
      <c r="A404" s="51" t="s">
        <v>64</v>
      </c>
      <c r="B404" s="52"/>
      <c r="C404" s="53"/>
      <c r="D404" s="15" t="s">
        <v>1</v>
      </c>
      <c r="E404" s="25">
        <f>SUM(F404:J404)</f>
        <v>4136.3298599999998</v>
      </c>
      <c r="F404" s="25">
        <f>F405+F406+F407+F408+F410</f>
        <v>536.90985999999998</v>
      </c>
      <c r="G404" s="25">
        <f t="shared" ref="G404:J404" si="100">G405+G406+G407+G408+G410</f>
        <v>557.05999999999995</v>
      </c>
      <c r="H404" s="25">
        <f t="shared" si="100"/>
        <v>507.06</v>
      </c>
      <c r="I404" s="25">
        <f t="shared" si="100"/>
        <v>507.06</v>
      </c>
      <c r="J404" s="25">
        <f t="shared" si="100"/>
        <v>2028.24</v>
      </c>
    </row>
    <row r="405" spans="1:10" ht="30" x14ac:dyDescent="0.25">
      <c r="A405" s="54"/>
      <c r="B405" s="55"/>
      <c r="C405" s="56"/>
      <c r="D405" s="15" t="s">
        <v>17</v>
      </c>
      <c r="E405" s="25">
        <f t="shared" si="96"/>
        <v>0</v>
      </c>
      <c r="F405" s="37">
        <f t="shared" ref="F405:H406" si="101">SUM(,F44,F100,F128,F177,F205,F233,F254)</f>
        <v>0</v>
      </c>
      <c r="G405" s="13">
        <f t="shared" si="101"/>
        <v>0</v>
      </c>
      <c r="H405" s="13">
        <f t="shared" si="101"/>
        <v>0</v>
      </c>
      <c r="I405" s="13">
        <f>SUM(I44,I100,I128,I177,I205,I233,I254)</f>
        <v>0</v>
      </c>
      <c r="J405" s="25">
        <v>0</v>
      </c>
    </row>
    <row r="406" spans="1:10" ht="45" x14ac:dyDescent="0.25">
      <c r="A406" s="54"/>
      <c r="B406" s="55"/>
      <c r="C406" s="56"/>
      <c r="D406" s="15" t="s">
        <v>18</v>
      </c>
      <c r="E406" s="25">
        <f t="shared" si="96"/>
        <v>0</v>
      </c>
      <c r="F406" s="37">
        <f t="shared" si="101"/>
        <v>0</v>
      </c>
      <c r="G406" s="13">
        <f t="shared" si="101"/>
        <v>0</v>
      </c>
      <c r="H406" s="13">
        <f t="shared" si="101"/>
        <v>0</v>
      </c>
      <c r="I406" s="13">
        <f>SUM(,I45,I101,I129,I178,I206,I234,,I255)</f>
        <v>0</v>
      </c>
      <c r="J406" s="13">
        <f>SUM(,J45,J101,J129,J178,J206,J234,J255)</f>
        <v>0</v>
      </c>
    </row>
    <row r="407" spans="1:10" x14ac:dyDescent="0.25">
      <c r="A407" s="54"/>
      <c r="B407" s="55"/>
      <c r="C407" s="56"/>
      <c r="D407" s="15" t="s">
        <v>5</v>
      </c>
      <c r="E407" s="25">
        <f>SUM(F407:J407)</f>
        <v>4136.3298599999998</v>
      </c>
      <c r="F407" s="25">
        <f>SUM(,F46,F102,F130,F179,F207,F235,F256)</f>
        <v>536.90985999999998</v>
      </c>
      <c r="G407" s="34">
        <f>SUM(,G46,G102,G130,G179,G207,G235,,G256)</f>
        <v>557.05999999999995</v>
      </c>
      <c r="H407" s="34">
        <f>SUM(,H46,H102,H130,H179,H207,H235,,H256)</f>
        <v>507.06</v>
      </c>
      <c r="I407" s="34">
        <f>SUM(,I46,I102,I130,I179,I207,I235,I256)</f>
        <v>507.06</v>
      </c>
      <c r="J407" s="34">
        <f>SUM(,J46,J102,J130,J179,J207,J235,J256)</f>
        <v>2028.24</v>
      </c>
    </row>
    <row r="408" spans="1:10" ht="60" x14ac:dyDescent="0.25">
      <c r="A408" s="54"/>
      <c r="B408" s="55"/>
      <c r="C408" s="56"/>
      <c r="D408" s="15" t="s">
        <v>43</v>
      </c>
      <c r="E408" s="25">
        <f t="shared" si="96"/>
        <v>0</v>
      </c>
      <c r="F408" s="37">
        <f>SUM(,F47,F103,F131,F180,F208,F236,F257)</f>
        <v>0</v>
      </c>
      <c r="G408" s="13">
        <f>SUM(,G47,G103,G131,G180,G208,G236,,G257)</f>
        <v>0</v>
      </c>
      <c r="H408" s="13">
        <f>SUM(,H47,H103,H131,H180,H208,H236,H257)</f>
        <v>0</v>
      </c>
      <c r="I408" s="13">
        <f>SUM(,I47,I103,I131,I180,I208,I236,I257)</f>
        <v>0</v>
      </c>
      <c r="J408" s="13">
        <f>SUM(,J47,J103,J131,J180,J208,J236,J257)</f>
        <v>0</v>
      </c>
    </row>
    <row r="409" spans="1:10" ht="30" x14ac:dyDescent="0.25">
      <c r="A409" s="54"/>
      <c r="B409" s="55"/>
      <c r="C409" s="56"/>
      <c r="D409" s="15" t="s">
        <v>44</v>
      </c>
      <c r="E409" s="25">
        <f t="shared" si="96"/>
        <v>0</v>
      </c>
      <c r="F409" s="37">
        <f>SUM(,F48,F104,F132,F181,F209,F237,F258)</f>
        <v>0</v>
      </c>
      <c r="G409" s="13">
        <f>SUM(,G48,G104,G132,G181,G209,G237,,G258)</f>
        <v>0</v>
      </c>
      <c r="H409" s="13">
        <f>SUM(,H48,H104,H132,H181,H209,H237,H258)</f>
        <v>0</v>
      </c>
      <c r="I409" s="13">
        <f>SUM(,I48,I104,I132,I181,I209,I237,I258)</f>
        <v>0</v>
      </c>
      <c r="J409" s="13">
        <f>SUM(,J48,J104,J132,J181,J209,J237,J258)</f>
        <v>0</v>
      </c>
    </row>
    <row r="410" spans="1:10" x14ac:dyDescent="0.25">
      <c r="A410" s="57"/>
      <c r="B410" s="58"/>
      <c r="C410" s="59"/>
      <c r="D410" s="15" t="s">
        <v>8</v>
      </c>
      <c r="E410" s="25">
        <f t="shared" si="96"/>
        <v>0</v>
      </c>
      <c r="F410" s="25">
        <f>SUM(,F49,F105,F133,F182,F210,F238,F259)</f>
        <v>0</v>
      </c>
      <c r="G410" s="25">
        <f>SUM(,G49,G105,G133,G182,G210,G238,G259)</f>
        <v>0</v>
      </c>
      <c r="H410" s="25">
        <f>SUM(,H49,H105,H133,H182,H210,H238,,H259)</f>
        <v>0</v>
      </c>
      <c r="I410" s="25">
        <f>SUM(I49,I105,I133,I182,I210,I238,I259)</f>
        <v>0</v>
      </c>
      <c r="J410" s="34">
        <f>SUM(,J49,J105,J133,J182,J210,J238,J259)</f>
        <v>0</v>
      </c>
    </row>
    <row r="411" spans="1:10" ht="15" customHeight="1" x14ac:dyDescent="0.25">
      <c r="A411" s="51" t="s">
        <v>118</v>
      </c>
      <c r="B411" s="52"/>
      <c r="C411" s="53"/>
      <c r="D411" s="15" t="s">
        <v>1</v>
      </c>
      <c r="E411" s="25">
        <f>SUM(F411:J411)</f>
        <v>720</v>
      </c>
      <c r="F411" s="25">
        <f>F412+F413+F414+F415+F417</f>
        <v>360</v>
      </c>
      <c r="G411" s="25">
        <f t="shared" ref="G411:H411" si="102">G412+G413+G414+G415+G417</f>
        <v>360</v>
      </c>
      <c r="H411" s="25">
        <f t="shared" si="102"/>
        <v>0</v>
      </c>
      <c r="I411" s="25">
        <f>I412+I413+I414+I415+I417</f>
        <v>0</v>
      </c>
      <c r="J411" s="25">
        <f>J412+J413+J414+J415+J417</f>
        <v>0</v>
      </c>
    </row>
    <row r="412" spans="1:10" ht="30" x14ac:dyDescent="0.25">
      <c r="A412" s="54"/>
      <c r="B412" s="55"/>
      <c r="C412" s="56"/>
      <c r="D412" s="15" t="s">
        <v>17</v>
      </c>
      <c r="E412" s="25">
        <f t="shared" ref="E412:E413" si="103">SUM(F412:J412)</f>
        <v>0</v>
      </c>
      <c r="F412" s="37">
        <f t="shared" ref="F412:H413" si="104">SUM(,F51,F107,F135,F184,F212,F240,F261)</f>
        <v>0</v>
      </c>
      <c r="G412" s="13">
        <f t="shared" si="104"/>
        <v>0</v>
      </c>
      <c r="H412" s="13">
        <f t="shared" si="104"/>
        <v>0</v>
      </c>
      <c r="I412" s="13">
        <f>SUM(I51,I107,I135,I184,I212,I240,I261)</f>
        <v>0</v>
      </c>
      <c r="J412" s="25">
        <v>0</v>
      </c>
    </row>
    <row r="413" spans="1:10" ht="45" x14ac:dyDescent="0.25">
      <c r="A413" s="54"/>
      <c r="B413" s="55"/>
      <c r="C413" s="56"/>
      <c r="D413" s="15" t="s">
        <v>18</v>
      </c>
      <c r="E413" s="25">
        <f t="shared" si="103"/>
        <v>0</v>
      </c>
      <c r="F413" s="37">
        <f t="shared" si="104"/>
        <v>0</v>
      </c>
      <c r="G413" s="13">
        <f t="shared" si="104"/>
        <v>0</v>
      </c>
      <c r="H413" s="13">
        <f t="shared" si="104"/>
        <v>0</v>
      </c>
      <c r="I413" s="13">
        <f>SUM(,I52,I108,I136,I185,I213,I241,,I262)</f>
        <v>0</v>
      </c>
      <c r="J413" s="13">
        <f>SUM(,J52,J108,J136,J185,J213,J241,J262)</f>
        <v>0</v>
      </c>
    </row>
    <row r="414" spans="1:10" x14ac:dyDescent="0.25">
      <c r="A414" s="54"/>
      <c r="B414" s="55"/>
      <c r="C414" s="56"/>
      <c r="D414" s="15" t="s">
        <v>5</v>
      </c>
      <c r="E414" s="25">
        <f>SUM(F414:J414)</f>
        <v>720</v>
      </c>
      <c r="F414" s="25">
        <f>F74+F95+F123+F313+F334</f>
        <v>360</v>
      </c>
      <c r="G414" s="34">
        <f>G74+G95+G123+G313+G334</f>
        <v>360</v>
      </c>
      <c r="H414" s="34">
        <f>H74+H95+H123+H313+H334</f>
        <v>0</v>
      </c>
      <c r="I414" s="34">
        <f>I74+I95+I123+I313+I334</f>
        <v>0</v>
      </c>
      <c r="J414" s="34">
        <f>J74+J95+J123+J313+J334</f>
        <v>0</v>
      </c>
    </row>
    <row r="415" spans="1:10" ht="60" x14ac:dyDescent="0.25">
      <c r="A415" s="54"/>
      <c r="B415" s="55"/>
      <c r="C415" s="56"/>
      <c r="D415" s="15" t="s">
        <v>43</v>
      </c>
      <c r="E415" s="25">
        <f t="shared" ref="E415:E417" si="105">SUM(F415:J415)</f>
        <v>0</v>
      </c>
      <c r="F415" s="37">
        <f>SUM(,F54,F110,F138,F187,F215,F243,F264)</f>
        <v>0</v>
      </c>
      <c r="G415" s="13">
        <f>SUM(,G54,G110,G138,G187,G215,G243,,G264)</f>
        <v>0</v>
      </c>
      <c r="H415" s="13">
        <f t="shared" ref="H415:J416" si="106">SUM(,H54,H110,H138,H187,H215,H243,H264)</f>
        <v>0</v>
      </c>
      <c r="I415" s="13">
        <f t="shared" si="106"/>
        <v>0</v>
      </c>
      <c r="J415" s="13">
        <f t="shared" si="106"/>
        <v>0</v>
      </c>
    </row>
    <row r="416" spans="1:10" ht="30" x14ac:dyDescent="0.25">
      <c r="A416" s="54"/>
      <c r="B416" s="55"/>
      <c r="C416" s="56"/>
      <c r="D416" s="15" t="s">
        <v>44</v>
      </c>
      <c r="E416" s="25">
        <f t="shared" si="105"/>
        <v>0</v>
      </c>
      <c r="F416" s="37">
        <f>SUM(,F55,F111,F139,F188,F216,F244,F265)</f>
        <v>0</v>
      </c>
      <c r="G416" s="13">
        <f>SUM(,G55,G111,G139,G188,G216,G244,,G265)</f>
        <v>0</v>
      </c>
      <c r="H416" s="13">
        <f t="shared" si="106"/>
        <v>0</v>
      </c>
      <c r="I416" s="13">
        <f t="shared" si="106"/>
        <v>0</v>
      </c>
      <c r="J416" s="13">
        <f t="shared" si="106"/>
        <v>0</v>
      </c>
    </row>
    <row r="417" spans="1:10" x14ac:dyDescent="0.25">
      <c r="A417" s="57"/>
      <c r="B417" s="58"/>
      <c r="C417" s="59"/>
      <c r="D417" s="15" t="s">
        <v>8</v>
      </c>
      <c r="E417" s="25">
        <f t="shared" si="105"/>
        <v>0</v>
      </c>
      <c r="F417" s="25">
        <f>SUM(,F56,F112,F140,F189,F217,F245,F266)</f>
        <v>0</v>
      </c>
      <c r="G417" s="25">
        <f>G77+G98+G126+G316+G337</f>
        <v>0</v>
      </c>
      <c r="H417" s="25">
        <f>SUM(,H56,H112,H140,H189,H217,H245,,H266)</f>
        <v>0</v>
      </c>
      <c r="I417" s="25">
        <f>SUM(I56,I112,I140,I189,I217,I245,I266)</f>
        <v>0</v>
      </c>
      <c r="J417" s="34">
        <f>SUM(,J56,J112,J140,J189,J217,J245,J266)</f>
        <v>0</v>
      </c>
    </row>
    <row r="418" spans="1:10" ht="7.5" customHeight="1" x14ac:dyDescent="0.25"/>
    <row r="419" spans="1:10" ht="119.25" customHeight="1" x14ac:dyDescent="0.25">
      <c r="A419" s="72" t="s">
        <v>49</v>
      </c>
      <c r="B419" s="72"/>
      <c r="C419" s="72"/>
      <c r="D419" s="72"/>
      <c r="E419" s="72"/>
      <c r="F419" s="72"/>
      <c r="G419" s="72"/>
      <c r="H419" s="72"/>
      <c r="I419" s="72"/>
      <c r="J419" s="72"/>
    </row>
  </sheetData>
  <mergeCells count="103">
    <mergeCell ref="A397:C403"/>
    <mergeCell ref="A404:C410"/>
    <mergeCell ref="A360:C366"/>
    <mergeCell ref="C324:C330"/>
    <mergeCell ref="A359:J359"/>
    <mergeCell ref="A374:J374"/>
    <mergeCell ref="A375:C381"/>
    <mergeCell ref="A382:C388"/>
    <mergeCell ref="A389:J389"/>
    <mergeCell ref="A390:C396"/>
    <mergeCell ref="A345:C351"/>
    <mergeCell ref="C331:C337"/>
    <mergeCell ref="A367:C373"/>
    <mergeCell ref="A352:C358"/>
    <mergeCell ref="C317:C323"/>
    <mergeCell ref="C225:C231"/>
    <mergeCell ref="A296:A316"/>
    <mergeCell ref="B296:B316"/>
    <mergeCell ref="A289:A295"/>
    <mergeCell ref="B289:B295"/>
    <mergeCell ref="B239:B259"/>
    <mergeCell ref="B260:B280"/>
    <mergeCell ref="A29:A49"/>
    <mergeCell ref="A78:A105"/>
    <mergeCell ref="C85:C91"/>
    <mergeCell ref="C232:C238"/>
    <mergeCell ref="C260:C266"/>
    <mergeCell ref="C211:C217"/>
    <mergeCell ref="C239:C245"/>
    <mergeCell ref="C204:C210"/>
    <mergeCell ref="B183:B210"/>
    <mergeCell ref="A211:A238"/>
    <mergeCell ref="B211:B238"/>
    <mergeCell ref="A260:A280"/>
    <mergeCell ref="A239:A259"/>
    <mergeCell ref="C310:C316"/>
    <mergeCell ref="A281:C287"/>
    <mergeCell ref="A288:J288"/>
    <mergeCell ref="C289:C295"/>
    <mergeCell ref="C296:C302"/>
    <mergeCell ref="C141:C147"/>
    <mergeCell ref="C155:C161"/>
    <mergeCell ref="C148:C154"/>
    <mergeCell ref="C197:C203"/>
    <mergeCell ref="A183:A210"/>
    <mergeCell ref="C303:C309"/>
    <mergeCell ref="C267:C273"/>
    <mergeCell ref="C274:C280"/>
    <mergeCell ref="C246:C252"/>
    <mergeCell ref="C253:C259"/>
    <mergeCell ref="C218:C224"/>
    <mergeCell ref="H1:J1"/>
    <mergeCell ref="A2:J2"/>
    <mergeCell ref="A3:A5"/>
    <mergeCell ref="B3:B5"/>
    <mergeCell ref="C3:C5"/>
    <mergeCell ref="D3:D5"/>
    <mergeCell ref="E3:J3"/>
    <mergeCell ref="E4:E5"/>
    <mergeCell ref="F4:J4"/>
    <mergeCell ref="A7:J7"/>
    <mergeCell ref="C120:C126"/>
    <mergeCell ref="C127:C133"/>
    <mergeCell ref="C99:C105"/>
    <mergeCell ref="C50:C56"/>
    <mergeCell ref="C92:C98"/>
    <mergeCell ref="C8:C14"/>
    <mergeCell ref="C15:C21"/>
    <mergeCell ref="A8:A28"/>
    <mergeCell ref="B29:B49"/>
    <mergeCell ref="C113:C119"/>
    <mergeCell ref="C22:C28"/>
    <mergeCell ref="C36:C42"/>
    <mergeCell ref="C43:C49"/>
    <mergeCell ref="C29:C35"/>
    <mergeCell ref="B8:B28"/>
    <mergeCell ref="C57:C63"/>
    <mergeCell ref="C64:C70"/>
    <mergeCell ref="B78:B105"/>
    <mergeCell ref="A411:C417"/>
    <mergeCell ref="C71:C77"/>
    <mergeCell ref="B50:B77"/>
    <mergeCell ref="A50:A77"/>
    <mergeCell ref="C338:C344"/>
    <mergeCell ref="B317:B344"/>
    <mergeCell ref="A317:A344"/>
    <mergeCell ref="A419:J419"/>
    <mergeCell ref="A155:A161"/>
    <mergeCell ref="B155:B161"/>
    <mergeCell ref="A106:A133"/>
    <mergeCell ref="B106:B133"/>
    <mergeCell ref="A134:A154"/>
    <mergeCell ref="B134:B154"/>
    <mergeCell ref="B162:B182"/>
    <mergeCell ref="A162:A182"/>
    <mergeCell ref="C190:C196"/>
    <mergeCell ref="C183:C189"/>
    <mergeCell ref="C106:C112"/>
    <mergeCell ref="C134:C140"/>
    <mergeCell ref="C169:C175"/>
    <mergeCell ref="C162:C168"/>
    <mergeCell ref="C176:C182"/>
    <mergeCell ref="C78:C84"/>
  </mergeCells>
  <pageMargins left="0.23622047244094491" right="0.23622047244094491" top="0.74803149606299213" bottom="0.74803149606299213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2"/>
  <sheetViews>
    <sheetView tabSelected="1" view="pageBreakPreview" topLeftCell="A2" zoomScale="85" zoomScaleNormal="85" zoomScaleSheetLayoutView="85" workbookViewId="0">
      <selection activeCell="E28" sqref="E28"/>
    </sheetView>
  </sheetViews>
  <sheetFormatPr defaultRowHeight="15.75" x14ac:dyDescent="0.25"/>
  <cols>
    <col min="1" max="1" width="7.140625" style="1" customWidth="1"/>
    <col min="2" max="2" width="5" style="1" customWidth="1"/>
    <col min="3" max="3" width="55.28515625" style="1" customWidth="1"/>
    <col min="4" max="4" width="81.28515625" style="1" customWidth="1"/>
    <col min="5" max="5" width="66.5703125" style="1" customWidth="1"/>
    <col min="6" max="16384" width="9.140625" style="1"/>
  </cols>
  <sheetData>
    <row r="1" spans="1:5" ht="19.5" x14ac:dyDescent="0.25">
      <c r="E1" s="4" t="s">
        <v>52</v>
      </c>
    </row>
    <row r="2" spans="1:5" x14ac:dyDescent="0.25">
      <c r="A2" s="2"/>
    </row>
    <row r="3" spans="1:5" ht="19.5" x14ac:dyDescent="0.25">
      <c r="A3" s="132" t="s">
        <v>50</v>
      </c>
      <c r="B3" s="132"/>
      <c r="C3" s="132"/>
      <c r="D3" s="132"/>
      <c r="E3" s="132"/>
    </row>
    <row r="4" spans="1:5" x14ac:dyDescent="0.25">
      <c r="A4" s="3"/>
    </row>
    <row r="5" spans="1:5" ht="18.75" customHeight="1" x14ac:dyDescent="0.25">
      <c r="A5" s="135" t="s">
        <v>51</v>
      </c>
      <c r="B5" s="136"/>
      <c r="C5" s="143" t="s">
        <v>53</v>
      </c>
      <c r="D5" s="143" t="s">
        <v>54</v>
      </c>
      <c r="E5" s="133" t="s">
        <v>133</v>
      </c>
    </row>
    <row r="6" spans="1:5" x14ac:dyDescent="0.25">
      <c r="A6" s="137"/>
      <c r="B6" s="138"/>
      <c r="C6" s="144"/>
      <c r="D6" s="144"/>
      <c r="E6" s="133"/>
    </row>
    <row r="7" spans="1:5" ht="67.5" customHeight="1" x14ac:dyDescent="0.25">
      <c r="A7" s="139"/>
      <c r="B7" s="140"/>
      <c r="C7" s="145"/>
      <c r="D7" s="145"/>
      <c r="E7" s="133"/>
    </row>
    <row r="8" spans="1:5" x14ac:dyDescent="0.25">
      <c r="A8" s="141">
        <v>1</v>
      </c>
      <c r="B8" s="142"/>
      <c r="C8" s="21">
        <v>2</v>
      </c>
      <c r="D8" s="21">
        <v>3</v>
      </c>
      <c r="E8" s="21">
        <v>4</v>
      </c>
    </row>
    <row r="9" spans="1:5" x14ac:dyDescent="0.25">
      <c r="A9" s="134" t="s">
        <v>21</v>
      </c>
      <c r="B9" s="134"/>
      <c r="C9" s="134"/>
      <c r="D9" s="134"/>
      <c r="E9" s="134"/>
    </row>
    <row r="10" spans="1:5" ht="126" customHeight="1" x14ac:dyDescent="0.25">
      <c r="A10" s="131" t="s">
        <v>105</v>
      </c>
      <c r="B10" s="131"/>
      <c r="C10" s="131"/>
      <c r="D10" s="131"/>
      <c r="E10" s="131"/>
    </row>
    <row r="11" spans="1:5" ht="36" customHeight="1" x14ac:dyDescent="0.25">
      <c r="A11" s="134" t="s">
        <v>31</v>
      </c>
      <c r="B11" s="134"/>
      <c r="C11" s="134"/>
      <c r="D11" s="134"/>
      <c r="E11" s="134"/>
    </row>
    <row r="12" spans="1:5" ht="147.75" customHeight="1" x14ac:dyDescent="0.25">
      <c r="A12" s="127" t="s">
        <v>2</v>
      </c>
      <c r="B12" s="128"/>
      <c r="C12" s="27" t="s">
        <v>74</v>
      </c>
      <c r="D12" s="28" t="s">
        <v>125</v>
      </c>
      <c r="E12" s="22"/>
    </row>
    <row r="13" spans="1:5" ht="147.75" customHeight="1" x14ac:dyDescent="0.25">
      <c r="A13" s="127" t="s">
        <v>3</v>
      </c>
      <c r="B13" s="128"/>
      <c r="C13" s="14" t="s">
        <v>90</v>
      </c>
      <c r="D13" s="36" t="s">
        <v>66</v>
      </c>
      <c r="E13" s="14"/>
    </row>
    <row r="14" spans="1:5" ht="147.75" customHeight="1" x14ac:dyDescent="0.25">
      <c r="A14" s="127" t="s">
        <v>20</v>
      </c>
      <c r="B14" s="128"/>
      <c r="C14" s="14" t="s">
        <v>91</v>
      </c>
      <c r="D14" s="23" t="s">
        <v>126</v>
      </c>
      <c r="E14" s="14"/>
    </row>
    <row r="15" spans="1:5" ht="202.5" customHeight="1" x14ac:dyDescent="0.25">
      <c r="A15" s="127" t="s">
        <v>22</v>
      </c>
      <c r="B15" s="128"/>
      <c r="C15" s="14" t="s">
        <v>92</v>
      </c>
      <c r="D15" s="23" t="s">
        <v>127</v>
      </c>
      <c r="E15" s="14"/>
    </row>
    <row r="16" spans="1:5" ht="111.75" customHeight="1" x14ac:dyDescent="0.25">
      <c r="A16" s="127" t="s">
        <v>23</v>
      </c>
      <c r="B16" s="128"/>
      <c r="C16" s="14" t="s">
        <v>93</v>
      </c>
      <c r="D16" s="14" t="s">
        <v>124</v>
      </c>
      <c r="E16" s="14"/>
    </row>
    <row r="17" spans="1:5" ht="240" customHeight="1" x14ac:dyDescent="0.25">
      <c r="A17" s="127" t="s">
        <v>25</v>
      </c>
      <c r="B17" s="128"/>
      <c r="C17" s="14" t="s">
        <v>94</v>
      </c>
      <c r="D17" s="36" t="s">
        <v>128</v>
      </c>
      <c r="E17" s="14"/>
    </row>
    <row r="18" spans="1:5" ht="261" customHeight="1" x14ac:dyDescent="0.25">
      <c r="A18" s="127" t="s">
        <v>26</v>
      </c>
      <c r="B18" s="128"/>
      <c r="C18" s="14" t="s">
        <v>95</v>
      </c>
      <c r="D18" s="36" t="s">
        <v>129</v>
      </c>
      <c r="E18" s="14" t="s">
        <v>73</v>
      </c>
    </row>
    <row r="19" spans="1:5" ht="117" customHeight="1" x14ac:dyDescent="0.25">
      <c r="A19" s="129" t="s">
        <v>27</v>
      </c>
      <c r="B19" s="130"/>
      <c r="C19" s="14" t="s">
        <v>96</v>
      </c>
      <c r="D19" s="14" t="s">
        <v>60</v>
      </c>
      <c r="E19" s="14"/>
    </row>
    <row r="20" spans="1:5" ht="117" customHeight="1" x14ac:dyDescent="0.25">
      <c r="A20" s="129" t="s">
        <v>28</v>
      </c>
      <c r="B20" s="130"/>
      <c r="C20" s="14" t="s">
        <v>97</v>
      </c>
      <c r="D20" s="14" t="s">
        <v>60</v>
      </c>
      <c r="E20" s="14"/>
    </row>
    <row r="21" spans="1:5" ht="117" customHeight="1" x14ac:dyDescent="0.25">
      <c r="A21" s="154" t="s">
        <v>33</v>
      </c>
      <c r="B21" s="155"/>
      <c r="C21" s="36" t="s">
        <v>98</v>
      </c>
      <c r="D21" s="36" t="s">
        <v>65</v>
      </c>
      <c r="E21" s="14"/>
    </row>
    <row r="22" spans="1:5" ht="90" customHeight="1" x14ac:dyDescent="0.25">
      <c r="A22" s="127" t="s">
        <v>39</v>
      </c>
      <c r="B22" s="128"/>
      <c r="C22" s="14" t="s">
        <v>99</v>
      </c>
      <c r="D22" s="14" t="s">
        <v>61</v>
      </c>
      <c r="E22" s="14"/>
    </row>
    <row r="23" spans="1:5" ht="90" customHeight="1" x14ac:dyDescent="0.25">
      <c r="A23" s="127" t="s">
        <v>40</v>
      </c>
      <c r="B23" s="128"/>
      <c r="C23" s="14" t="s">
        <v>100</v>
      </c>
      <c r="D23" s="14" t="s">
        <v>134</v>
      </c>
      <c r="E23" s="14"/>
    </row>
    <row r="24" spans="1:5" ht="56.25" customHeight="1" x14ac:dyDescent="0.25">
      <c r="A24" s="134" t="s">
        <v>104</v>
      </c>
      <c r="B24" s="147"/>
      <c r="C24" s="147"/>
      <c r="D24" s="147"/>
      <c r="E24" s="147"/>
    </row>
    <row r="25" spans="1:5" ht="34.5" customHeight="1" x14ac:dyDescent="0.25">
      <c r="A25" s="134" t="s">
        <v>32</v>
      </c>
      <c r="B25" s="147"/>
      <c r="C25" s="147"/>
      <c r="D25" s="147"/>
      <c r="E25" s="147"/>
    </row>
    <row r="26" spans="1:5" ht="147" customHeight="1" x14ac:dyDescent="0.25">
      <c r="A26" s="150" t="s">
        <v>24</v>
      </c>
      <c r="B26" s="151"/>
      <c r="C26" s="14" t="s">
        <v>101</v>
      </c>
      <c r="D26" s="14" t="s">
        <v>130</v>
      </c>
      <c r="E26" s="14"/>
    </row>
    <row r="27" spans="1:5" ht="147" customHeight="1" x14ac:dyDescent="0.25">
      <c r="A27" s="148" t="s">
        <v>29</v>
      </c>
      <c r="B27" s="149"/>
      <c r="C27" s="28" t="s">
        <v>102</v>
      </c>
      <c r="D27" s="28" t="s">
        <v>131</v>
      </c>
      <c r="E27" s="28"/>
    </row>
    <row r="28" spans="1:5" ht="231" customHeight="1" x14ac:dyDescent="0.25">
      <c r="A28" s="152" t="s">
        <v>30</v>
      </c>
      <c r="B28" s="153"/>
      <c r="C28" s="43" t="s">
        <v>103</v>
      </c>
      <c r="D28" s="43" t="s">
        <v>132</v>
      </c>
      <c r="E28" s="43"/>
    </row>
    <row r="29" spans="1:5" ht="22.5" customHeight="1" x14ac:dyDescent="0.25">
      <c r="A29" s="146" t="s">
        <v>10</v>
      </c>
      <c r="B29" s="146"/>
      <c r="C29" s="146"/>
      <c r="D29" s="146"/>
      <c r="E29" s="146"/>
    </row>
    <row r="30" spans="1:5" ht="24" customHeight="1" x14ac:dyDescent="0.25">
      <c r="A30" s="146" t="s">
        <v>11</v>
      </c>
      <c r="B30" s="146"/>
      <c r="C30" s="146"/>
      <c r="D30" s="146"/>
      <c r="E30" s="146"/>
    </row>
    <row r="31" spans="1:5" x14ac:dyDescent="0.25">
      <c r="A31" s="146" t="s">
        <v>12</v>
      </c>
      <c r="B31" s="146"/>
      <c r="C31" s="146"/>
      <c r="D31" s="146"/>
      <c r="E31" s="146"/>
    </row>
    <row r="32" spans="1:5" x14ac:dyDescent="0.25">
      <c r="A32" s="146" t="s">
        <v>42</v>
      </c>
      <c r="B32" s="146"/>
      <c r="C32" s="146"/>
      <c r="D32" s="146"/>
      <c r="E32" s="146"/>
    </row>
  </sheetData>
  <mergeCells count="30">
    <mergeCell ref="A29:E29"/>
    <mergeCell ref="A30:E30"/>
    <mergeCell ref="A31:E31"/>
    <mergeCell ref="A32:E32"/>
    <mergeCell ref="A11:E11"/>
    <mergeCell ref="A24:E24"/>
    <mergeCell ref="A25:E25"/>
    <mergeCell ref="A12:B12"/>
    <mergeCell ref="A13:B13"/>
    <mergeCell ref="A14:B14"/>
    <mergeCell ref="A27:B27"/>
    <mergeCell ref="A26:B26"/>
    <mergeCell ref="A28:B28"/>
    <mergeCell ref="A15:B15"/>
    <mergeCell ref="A21:B21"/>
    <mergeCell ref="A22:B22"/>
    <mergeCell ref="A10:E10"/>
    <mergeCell ref="A3:E3"/>
    <mergeCell ref="E5:E7"/>
    <mergeCell ref="A9:E9"/>
    <mergeCell ref="A5:B7"/>
    <mergeCell ref="A8:B8"/>
    <mergeCell ref="C5:C7"/>
    <mergeCell ref="D5:D7"/>
    <mergeCell ref="A23:B23"/>
    <mergeCell ref="A16:B16"/>
    <mergeCell ref="A17:B17"/>
    <mergeCell ref="A18:B18"/>
    <mergeCell ref="A19:B19"/>
    <mergeCell ref="A20:B20"/>
  </mergeCells>
  <pageMargins left="0.70866141732283472" right="0.70866141732283472" top="0.35433070866141736" bottom="0" header="0.31496062992125984" footer="0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2</vt:lpstr>
      <vt:lpstr>Таблица 3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2023-12-25T18:28:15Z</dcterms:modified>
</cp:coreProperties>
</file>