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15480" windowHeight="114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Лист1!$A$1:$L$200</definedName>
  </definedNames>
  <calcPr calcId="145621"/>
</workbook>
</file>

<file path=xl/calcChain.xml><?xml version="1.0" encoding="utf-8"?>
<calcChain xmlns="http://schemas.openxmlformats.org/spreadsheetml/2006/main">
  <c r="H165" i="1" l="1"/>
  <c r="H146" i="1"/>
  <c r="H53" i="1"/>
  <c r="E47" i="1"/>
  <c r="H44" i="1"/>
  <c r="E44" i="1" s="1"/>
  <c r="G146" i="1" l="1"/>
  <c r="G195" i="1" l="1"/>
  <c r="E195" i="1" s="1"/>
  <c r="E197" i="1"/>
  <c r="E194" i="1"/>
  <c r="E196" i="1"/>
  <c r="E193" i="1"/>
  <c r="F192" i="1"/>
  <c r="H192" i="1"/>
  <c r="I192" i="1"/>
  <c r="J192" i="1"/>
  <c r="K192" i="1"/>
  <c r="L192" i="1"/>
  <c r="G192" i="1" l="1"/>
  <c r="E192" i="1"/>
  <c r="G53" i="1"/>
  <c r="I53" i="1"/>
  <c r="J53" i="1"/>
  <c r="K53" i="1"/>
  <c r="L53" i="1"/>
  <c r="F53" i="1"/>
  <c r="F38" i="1"/>
  <c r="G38" i="1"/>
  <c r="H38" i="1"/>
  <c r="I38" i="1"/>
  <c r="J38" i="1"/>
  <c r="K38" i="1"/>
  <c r="L38" i="1"/>
  <c r="E40" i="1"/>
  <c r="E41" i="1"/>
  <c r="E42" i="1"/>
  <c r="E43" i="1"/>
  <c r="E39" i="1"/>
  <c r="E38" i="1" l="1"/>
  <c r="H140" i="1" l="1"/>
  <c r="E128" i="1"/>
  <c r="J85" i="1"/>
  <c r="G189" i="1" l="1"/>
  <c r="E61" i="1"/>
  <c r="E67" i="1"/>
  <c r="E73" i="1"/>
  <c r="E79" i="1"/>
  <c r="E86" i="1"/>
  <c r="E134" i="1"/>
  <c r="E140" i="1"/>
  <c r="E147" i="1"/>
  <c r="E153" i="1"/>
  <c r="E166" i="1"/>
  <c r="E172" i="1"/>
  <c r="E178" i="1"/>
  <c r="E184" i="1"/>
  <c r="E190" i="1"/>
  <c r="F32" i="1"/>
  <c r="G32" i="1"/>
  <c r="H32" i="1"/>
  <c r="I32" i="1"/>
  <c r="J32" i="1"/>
  <c r="K32" i="1"/>
  <c r="L32" i="1"/>
  <c r="E33" i="1"/>
  <c r="E34" i="1"/>
  <c r="E35" i="1"/>
  <c r="E36" i="1"/>
  <c r="E37" i="1"/>
  <c r="E54" i="1"/>
  <c r="E30" i="1"/>
  <c r="E24" i="1"/>
  <c r="E18" i="1"/>
  <c r="E12" i="1"/>
  <c r="E32" i="1" l="1"/>
  <c r="F8" i="1" l="1"/>
  <c r="G148" i="1" l="1"/>
  <c r="H148" i="1"/>
  <c r="I148" i="1"/>
  <c r="J148" i="1"/>
  <c r="K148" i="1"/>
  <c r="L148" i="1"/>
  <c r="F148" i="1"/>
  <c r="F20" i="1"/>
  <c r="I146" i="1" l="1"/>
  <c r="J146" i="1"/>
  <c r="K146" i="1"/>
  <c r="L146" i="1"/>
  <c r="G145" i="1"/>
  <c r="H145" i="1"/>
  <c r="I145" i="1"/>
  <c r="J145" i="1"/>
  <c r="K145" i="1"/>
  <c r="L145" i="1"/>
  <c r="G144" i="1"/>
  <c r="H144" i="1"/>
  <c r="I144" i="1"/>
  <c r="J144" i="1"/>
  <c r="K144" i="1"/>
  <c r="L144" i="1"/>
  <c r="F145" i="1"/>
  <c r="F146" i="1"/>
  <c r="F144" i="1"/>
  <c r="E146" i="1" l="1"/>
  <c r="L143" i="1"/>
  <c r="H143" i="1"/>
  <c r="K143" i="1"/>
  <c r="G143" i="1"/>
  <c r="E144" i="1"/>
  <c r="J143" i="1"/>
  <c r="I143" i="1"/>
  <c r="F143" i="1"/>
  <c r="E148" i="1"/>
  <c r="E145" i="1"/>
  <c r="H118" i="1"/>
  <c r="E143" i="1" l="1"/>
  <c r="G191" i="1"/>
  <c r="H191" i="1"/>
  <c r="I191" i="1"/>
  <c r="J191" i="1"/>
  <c r="K191" i="1"/>
  <c r="L191" i="1"/>
  <c r="H189" i="1"/>
  <c r="I189" i="1"/>
  <c r="J189" i="1"/>
  <c r="K189" i="1"/>
  <c r="L189" i="1"/>
  <c r="G188" i="1"/>
  <c r="H188" i="1"/>
  <c r="I188" i="1"/>
  <c r="J188" i="1"/>
  <c r="K188" i="1"/>
  <c r="L188" i="1"/>
  <c r="G187" i="1"/>
  <c r="H187" i="1"/>
  <c r="I187" i="1"/>
  <c r="J187" i="1"/>
  <c r="K187" i="1"/>
  <c r="L187" i="1"/>
  <c r="F188" i="1"/>
  <c r="F191" i="1"/>
  <c r="F187" i="1"/>
  <c r="G179" i="1"/>
  <c r="H179" i="1"/>
  <c r="I179" i="1"/>
  <c r="J179" i="1"/>
  <c r="K179" i="1"/>
  <c r="L179" i="1"/>
  <c r="G177" i="1"/>
  <c r="H177" i="1"/>
  <c r="I177" i="1"/>
  <c r="J177" i="1"/>
  <c r="K177" i="1"/>
  <c r="L177" i="1"/>
  <c r="G176" i="1"/>
  <c r="H176" i="1"/>
  <c r="I176" i="1"/>
  <c r="J176" i="1"/>
  <c r="K176" i="1"/>
  <c r="L176" i="1"/>
  <c r="G175" i="1"/>
  <c r="H175" i="1"/>
  <c r="I175" i="1"/>
  <c r="J175" i="1"/>
  <c r="K175" i="1"/>
  <c r="L175" i="1"/>
  <c r="F176" i="1"/>
  <c r="F177" i="1"/>
  <c r="F179" i="1"/>
  <c r="F175" i="1"/>
  <c r="G173" i="1"/>
  <c r="H173" i="1"/>
  <c r="I173" i="1"/>
  <c r="J173" i="1"/>
  <c r="K173" i="1"/>
  <c r="L173" i="1"/>
  <c r="G171" i="1"/>
  <c r="H171" i="1"/>
  <c r="I171" i="1"/>
  <c r="J171" i="1"/>
  <c r="K171" i="1"/>
  <c r="L171" i="1"/>
  <c r="G170" i="1"/>
  <c r="H170" i="1"/>
  <c r="I170" i="1"/>
  <c r="J170" i="1"/>
  <c r="K170" i="1"/>
  <c r="L170" i="1"/>
  <c r="G169" i="1"/>
  <c r="H169" i="1"/>
  <c r="I169" i="1"/>
  <c r="J169" i="1"/>
  <c r="K169" i="1"/>
  <c r="L169" i="1"/>
  <c r="F170" i="1"/>
  <c r="F171" i="1"/>
  <c r="F173" i="1"/>
  <c r="F169" i="1"/>
  <c r="G167" i="1"/>
  <c r="H167" i="1"/>
  <c r="I167" i="1"/>
  <c r="J167" i="1"/>
  <c r="K167" i="1"/>
  <c r="L167" i="1"/>
  <c r="G165" i="1"/>
  <c r="I165" i="1"/>
  <c r="J165" i="1"/>
  <c r="K165" i="1"/>
  <c r="L165" i="1"/>
  <c r="G164" i="1"/>
  <c r="H164" i="1"/>
  <c r="I164" i="1"/>
  <c r="J164" i="1"/>
  <c r="K164" i="1"/>
  <c r="L164" i="1"/>
  <c r="F164" i="1"/>
  <c r="F165" i="1"/>
  <c r="F167" i="1"/>
  <c r="G163" i="1"/>
  <c r="H163" i="1"/>
  <c r="I163" i="1"/>
  <c r="J163" i="1"/>
  <c r="K163" i="1"/>
  <c r="L163" i="1"/>
  <c r="F163" i="1"/>
  <c r="F92" i="1"/>
  <c r="E92" i="1" s="1"/>
  <c r="F102" i="1"/>
  <c r="F99" i="1" s="1"/>
  <c r="G87" i="1"/>
  <c r="G154" i="1" s="1"/>
  <c r="H154" i="1"/>
  <c r="I87" i="1"/>
  <c r="I154" i="1" s="1"/>
  <c r="J154" i="1"/>
  <c r="K87" i="1"/>
  <c r="K154" i="1" s="1"/>
  <c r="L87" i="1"/>
  <c r="L154" i="1" s="1"/>
  <c r="G85" i="1"/>
  <c r="K85" i="1"/>
  <c r="L85" i="1"/>
  <c r="G84" i="1"/>
  <c r="H84" i="1"/>
  <c r="I84" i="1"/>
  <c r="J84" i="1"/>
  <c r="K84" i="1"/>
  <c r="L84" i="1"/>
  <c r="G83" i="1"/>
  <c r="H83" i="1"/>
  <c r="I83" i="1"/>
  <c r="J83" i="1"/>
  <c r="K83" i="1"/>
  <c r="L83" i="1"/>
  <c r="F84" i="1"/>
  <c r="F87" i="1"/>
  <c r="F154" i="1" s="1"/>
  <c r="E126" i="1"/>
  <c r="E127" i="1"/>
  <c r="E129" i="1"/>
  <c r="E125" i="1"/>
  <c r="F124" i="1"/>
  <c r="G124" i="1"/>
  <c r="H124" i="1"/>
  <c r="I124" i="1"/>
  <c r="J124" i="1"/>
  <c r="K124" i="1"/>
  <c r="L124" i="1"/>
  <c r="E121" i="1"/>
  <c r="E122" i="1"/>
  <c r="E123" i="1"/>
  <c r="E120" i="1"/>
  <c r="F119" i="1"/>
  <c r="G119" i="1"/>
  <c r="H119" i="1"/>
  <c r="I119" i="1"/>
  <c r="J119" i="1"/>
  <c r="K119" i="1"/>
  <c r="L119" i="1"/>
  <c r="E116" i="1"/>
  <c r="E117" i="1"/>
  <c r="E118" i="1"/>
  <c r="E115" i="1"/>
  <c r="F114" i="1"/>
  <c r="G114" i="1"/>
  <c r="H114" i="1"/>
  <c r="I114" i="1"/>
  <c r="J114" i="1"/>
  <c r="K114" i="1"/>
  <c r="L114" i="1"/>
  <c r="E111" i="1"/>
  <c r="E112" i="1"/>
  <c r="E113" i="1"/>
  <c r="E110" i="1"/>
  <c r="F109" i="1"/>
  <c r="G109" i="1"/>
  <c r="H109" i="1"/>
  <c r="I109" i="1"/>
  <c r="J109" i="1"/>
  <c r="K109" i="1"/>
  <c r="L109" i="1"/>
  <c r="E106" i="1"/>
  <c r="E107" i="1"/>
  <c r="E108" i="1"/>
  <c r="E105" i="1"/>
  <c r="F104" i="1"/>
  <c r="G104" i="1"/>
  <c r="H104" i="1"/>
  <c r="I104" i="1"/>
  <c r="J104" i="1"/>
  <c r="K104" i="1"/>
  <c r="L104" i="1"/>
  <c r="E101" i="1"/>
  <c r="E103" i="1"/>
  <c r="E100" i="1"/>
  <c r="G99" i="1"/>
  <c r="H99" i="1"/>
  <c r="I99" i="1"/>
  <c r="J99" i="1"/>
  <c r="K99" i="1"/>
  <c r="L99" i="1"/>
  <c r="E96" i="1"/>
  <c r="E97" i="1"/>
  <c r="E98" i="1"/>
  <c r="E95" i="1"/>
  <c r="F94" i="1"/>
  <c r="G94" i="1"/>
  <c r="H94" i="1"/>
  <c r="I94" i="1"/>
  <c r="J94" i="1"/>
  <c r="K94" i="1"/>
  <c r="L94" i="1"/>
  <c r="E91" i="1"/>
  <c r="E93" i="1"/>
  <c r="E90" i="1"/>
  <c r="G89" i="1"/>
  <c r="H89" i="1"/>
  <c r="I89" i="1"/>
  <c r="J89" i="1"/>
  <c r="K89" i="1"/>
  <c r="L89" i="1"/>
  <c r="F83" i="1"/>
  <c r="G80" i="1"/>
  <c r="H80" i="1"/>
  <c r="I80" i="1"/>
  <c r="J80" i="1"/>
  <c r="K80" i="1"/>
  <c r="L80" i="1"/>
  <c r="G78" i="1"/>
  <c r="H78" i="1"/>
  <c r="I78" i="1"/>
  <c r="J78" i="1"/>
  <c r="K78" i="1"/>
  <c r="L78" i="1"/>
  <c r="G77" i="1"/>
  <c r="H77" i="1"/>
  <c r="I77" i="1"/>
  <c r="J77" i="1"/>
  <c r="K77" i="1"/>
  <c r="L77" i="1"/>
  <c r="F77" i="1"/>
  <c r="F78" i="1"/>
  <c r="F80" i="1"/>
  <c r="G76" i="1"/>
  <c r="H76" i="1"/>
  <c r="I76" i="1"/>
  <c r="J76" i="1"/>
  <c r="K76" i="1"/>
  <c r="L76" i="1"/>
  <c r="F76" i="1"/>
  <c r="E71" i="1"/>
  <c r="E72" i="1"/>
  <c r="E74" i="1"/>
  <c r="E70" i="1"/>
  <c r="F69" i="1"/>
  <c r="G69" i="1"/>
  <c r="H69" i="1"/>
  <c r="I69" i="1"/>
  <c r="J69" i="1"/>
  <c r="K69" i="1"/>
  <c r="L69" i="1"/>
  <c r="E65" i="1"/>
  <c r="E66" i="1"/>
  <c r="E68" i="1"/>
  <c r="E64" i="1"/>
  <c r="F63" i="1"/>
  <c r="G63" i="1"/>
  <c r="H63" i="1"/>
  <c r="I63" i="1"/>
  <c r="J63" i="1"/>
  <c r="K63" i="1"/>
  <c r="L63" i="1"/>
  <c r="E59" i="1"/>
  <c r="E60" i="1"/>
  <c r="E62" i="1"/>
  <c r="E58" i="1"/>
  <c r="F57" i="1"/>
  <c r="G57" i="1"/>
  <c r="H57" i="1"/>
  <c r="I57" i="1"/>
  <c r="J57" i="1"/>
  <c r="K57" i="1"/>
  <c r="L57" i="1"/>
  <c r="G55" i="1"/>
  <c r="H55" i="1"/>
  <c r="I55" i="1"/>
  <c r="J55" i="1"/>
  <c r="K55" i="1"/>
  <c r="L55" i="1"/>
  <c r="G52" i="1"/>
  <c r="H52" i="1"/>
  <c r="I52" i="1"/>
  <c r="J52" i="1"/>
  <c r="K52" i="1"/>
  <c r="L52" i="1"/>
  <c r="F55" i="1"/>
  <c r="F52" i="1"/>
  <c r="G51" i="1"/>
  <c r="H51" i="1"/>
  <c r="I51" i="1"/>
  <c r="J51" i="1"/>
  <c r="K51" i="1"/>
  <c r="L51" i="1"/>
  <c r="F51" i="1"/>
  <c r="E28" i="1"/>
  <c r="E29" i="1"/>
  <c r="E31" i="1"/>
  <c r="E27" i="1"/>
  <c r="F26" i="1"/>
  <c r="G26" i="1"/>
  <c r="H26" i="1"/>
  <c r="I26" i="1"/>
  <c r="J26" i="1"/>
  <c r="K26" i="1"/>
  <c r="L26" i="1"/>
  <c r="E22" i="1"/>
  <c r="E25" i="1"/>
  <c r="E21" i="1"/>
  <c r="G20" i="1"/>
  <c r="H20" i="1"/>
  <c r="I20" i="1"/>
  <c r="J20" i="1"/>
  <c r="K20" i="1"/>
  <c r="L20" i="1"/>
  <c r="G14" i="1"/>
  <c r="H14" i="1"/>
  <c r="I14" i="1"/>
  <c r="J14" i="1"/>
  <c r="K14" i="1"/>
  <c r="L14" i="1"/>
  <c r="F14" i="1"/>
  <c r="E16" i="1"/>
  <c r="E17" i="1"/>
  <c r="E19" i="1"/>
  <c r="E15" i="1"/>
  <c r="E9" i="1"/>
  <c r="E10" i="1"/>
  <c r="E11" i="1"/>
  <c r="E13" i="1"/>
  <c r="G8" i="1"/>
  <c r="H8" i="1"/>
  <c r="I8" i="1"/>
  <c r="J8" i="1"/>
  <c r="K8" i="1"/>
  <c r="L8" i="1"/>
  <c r="G168" i="1" l="1"/>
  <c r="G174" i="1"/>
  <c r="K168" i="1"/>
  <c r="G186" i="1"/>
  <c r="F89" i="1"/>
  <c r="E20" i="1"/>
  <c r="F186" i="1"/>
  <c r="F135" i="1"/>
  <c r="F141" i="1" s="1"/>
  <c r="J131" i="1"/>
  <c r="J150" i="1"/>
  <c r="L132" i="1"/>
  <c r="L138" i="1" s="1"/>
  <c r="L151" i="1"/>
  <c r="H132" i="1"/>
  <c r="H138" i="1" s="1"/>
  <c r="H151" i="1"/>
  <c r="J133" i="1"/>
  <c r="J139" i="1" s="1"/>
  <c r="J152" i="1"/>
  <c r="L135" i="1"/>
  <c r="L141" i="1" s="1"/>
  <c r="H185" i="1"/>
  <c r="F132" i="1"/>
  <c r="F138" i="1" s="1"/>
  <c r="F151" i="1"/>
  <c r="I131" i="1"/>
  <c r="I137" i="1" s="1"/>
  <c r="I150" i="1"/>
  <c r="K132" i="1"/>
  <c r="K138" i="1" s="1"/>
  <c r="K151" i="1"/>
  <c r="G182" i="1"/>
  <c r="G151" i="1"/>
  <c r="I133" i="1"/>
  <c r="I139" i="1" s="1"/>
  <c r="I152" i="1"/>
  <c r="K135" i="1"/>
  <c r="G135" i="1"/>
  <c r="G141" i="1" s="1"/>
  <c r="F181" i="1"/>
  <c r="F150" i="1"/>
  <c r="L131" i="1"/>
  <c r="L137" i="1" s="1"/>
  <c r="L150" i="1"/>
  <c r="H131" i="1"/>
  <c r="H137" i="1" s="1"/>
  <c r="H150" i="1"/>
  <c r="J132" i="1"/>
  <c r="J138" i="1" s="1"/>
  <c r="J151" i="1"/>
  <c r="L133" i="1"/>
  <c r="L139" i="1" s="1"/>
  <c r="L152" i="1"/>
  <c r="H133" i="1"/>
  <c r="H139" i="1" s="1"/>
  <c r="H152" i="1"/>
  <c r="J135" i="1"/>
  <c r="J141" i="1" s="1"/>
  <c r="K181" i="1"/>
  <c r="K150" i="1"/>
  <c r="G181" i="1"/>
  <c r="G150" i="1"/>
  <c r="I132" i="1"/>
  <c r="I138" i="1" s="1"/>
  <c r="I151" i="1"/>
  <c r="K133" i="1"/>
  <c r="K139" i="1" s="1"/>
  <c r="K152" i="1"/>
  <c r="G133" i="1"/>
  <c r="G139" i="1" s="1"/>
  <c r="G152" i="1"/>
  <c r="I135" i="1"/>
  <c r="H162" i="1"/>
  <c r="K50" i="1"/>
  <c r="L186" i="1"/>
  <c r="H186" i="1"/>
  <c r="L182" i="1"/>
  <c r="K182" i="1"/>
  <c r="E188" i="1"/>
  <c r="L168" i="1"/>
  <c r="H168" i="1"/>
  <c r="H174" i="1"/>
  <c r="H182" i="1"/>
  <c r="J137" i="1"/>
  <c r="L162" i="1"/>
  <c r="L174" i="1"/>
  <c r="J182" i="1"/>
  <c r="E8" i="1"/>
  <c r="H75" i="1"/>
  <c r="E164" i="1"/>
  <c r="E165" i="1"/>
  <c r="F168" i="1"/>
  <c r="E170" i="1"/>
  <c r="F174" i="1"/>
  <c r="E176" i="1"/>
  <c r="F182" i="1"/>
  <c r="I182" i="1"/>
  <c r="E171" i="1"/>
  <c r="L75" i="1"/>
  <c r="E177" i="1"/>
  <c r="K174" i="1"/>
  <c r="E179" i="1"/>
  <c r="F185" i="1"/>
  <c r="J181" i="1"/>
  <c r="I181" i="1"/>
  <c r="L181" i="1"/>
  <c r="H181" i="1"/>
  <c r="H135" i="1"/>
  <c r="H141" i="1" s="1"/>
  <c r="G185" i="1"/>
  <c r="L185" i="1"/>
  <c r="K141" i="1"/>
  <c r="K185" i="1"/>
  <c r="I185" i="1"/>
  <c r="E78" i="1"/>
  <c r="E114" i="1"/>
  <c r="I183" i="1"/>
  <c r="J183" i="1"/>
  <c r="J185" i="1"/>
  <c r="L183" i="1"/>
  <c r="K183" i="1"/>
  <c r="H183" i="1"/>
  <c r="G183" i="1"/>
  <c r="E173" i="1"/>
  <c r="K162" i="1"/>
  <c r="K186" i="1"/>
  <c r="L50" i="1"/>
  <c r="H50" i="1"/>
  <c r="E55" i="1"/>
  <c r="E191" i="1"/>
  <c r="J186" i="1"/>
  <c r="I186" i="1"/>
  <c r="E187" i="1"/>
  <c r="J174" i="1"/>
  <c r="I174" i="1"/>
  <c r="E175" i="1"/>
  <c r="J168" i="1"/>
  <c r="I168" i="1"/>
  <c r="E169" i="1"/>
  <c r="E167" i="1"/>
  <c r="G162" i="1"/>
  <c r="I162" i="1"/>
  <c r="J162" i="1"/>
  <c r="F162" i="1"/>
  <c r="E163" i="1"/>
  <c r="E53" i="1"/>
  <c r="G50" i="1"/>
  <c r="F50" i="1"/>
  <c r="E51" i="1"/>
  <c r="E102" i="1"/>
  <c r="E99" i="1" s="1"/>
  <c r="F85" i="1"/>
  <c r="F152" i="1" s="1"/>
  <c r="E124" i="1"/>
  <c r="E119" i="1"/>
  <c r="E109" i="1"/>
  <c r="E104" i="1"/>
  <c r="E94" i="1"/>
  <c r="H82" i="1"/>
  <c r="L82" i="1"/>
  <c r="E84" i="1"/>
  <c r="F131" i="1"/>
  <c r="E89" i="1"/>
  <c r="E87" i="1"/>
  <c r="G132" i="1"/>
  <c r="J82" i="1"/>
  <c r="K82" i="1"/>
  <c r="G82" i="1"/>
  <c r="I82" i="1"/>
  <c r="E83" i="1"/>
  <c r="K131" i="1"/>
  <c r="G131" i="1"/>
  <c r="G137" i="1" s="1"/>
  <c r="E69" i="1"/>
  <c r="E63" i="1"/>
  <c r="E77" i="1"/>
  <c r="K75" i="1"/>
  <c r="G75" i="1"/>
  <c r="E76" i="1"/>
  <c r="E80" i="1"/>
  <c r="I75" i="1"/>
  <c r="F75" i="1"/>
  <c r="J75" i="1"/>
  <c r="E57" i="1"/>
  <c r="I50" i="1"/>
  <c r="J50" i="1"/>
  <c r="E52" i="1"/>
  <c r="E26" i="1"/>
  <c r="E14" i="1"/>
  <c r="K130" i="1" l="1"/>
  <c r="L130" i="1"/>
  <c r="E186" i="1"/>
  <c r="I130" i="1"/>
  <c r="I141" i="1"/>
  <c r="E141" i="1" s="1"/>
  <c r="G180" i="1"/>
  <c r="E152" i="1"/>
  <c r="K149" i="1"/>
  <c r="J130" i="1"/>
  <c r="G149" i="1"/>
  <c r="J149" i="1"/>
  <c r="H149" i="1"/>
  <c r="F149" i="1"/>
  <c r="E150" i="1"/>
  <c r="I149" i="1"/>
  <c r="E154" i="1"/>
  <c r="L149" i="1"/>
  <c r="E151" i="1"/>
  <c r="H180" i="1"/>
  <c r="E50" i="1"/>
  <c r="E182" i="1"/>
  <c r="F133" i="1"/>
  <c r="F139" i="1" s="1"/>
  <c r="F183" i="1"/>
  <c r="E183" i="1" s="1"/>
  <c r="E85" i="1"/>
  <c r="E82" i="1" s="1"/>
  <c r="F82" i="1"/>
  <c r="J136" i="1"/>
  <c r="E174" i="1"/>
  <c r="H130" i="1"/>
  <c r="E181" i="1"/>
  <c r="I180" i="1"/>
  <c r="K180" i="1"/>
  <c r="E135" i="1"/>
  <c r="L180" i="1"/>
  <c r="L136" i="1"/>
  <c r="J180" i="1"/>
  <c r="E185" i="1"/>
  <c r="E168" i="1"/>
  <c r="H136" i="1"/>
  <c r="E162" i="1"/>
  <c r="F137" i="1"/>
  <c r="E132" i="1"/>
  <c r="G138" i="1"/>
  <c r="K137" i="1"/>
  <c r="K136" i="1" s="1"/>
  <c r="G130" i="1"/>
  <c r="E131" i="1"/>
  <c r="E75" i="1"/>
  <c r="F130" i="1" l="1"/>
  <c r="I136" i="1"/>
  <c r="E149" i="1"/>
  <c r="E138" i="1"/>
  <c r="E139" i="1"/>
  <c r="F180" i="1"/>
  <c r="E133" i="1"/>
  <c r="E130" i="1" s="1"/>
  <c r="G136" i="1"/>
  <c r="E180" i="1"/>
  <c r="E137" i="1"/>
  <c r="F136" i="1"/>
  <c r="E136" i="1" l="1"/>
</calcChain>
</file>

<file path=xl/sharedStrings.xml><?xml version="1.0" encoding="utf-8"?>
<sst xmlns="http://schemas.openxmlformats.org/spreadsheetml/2006/main" count="283" uniqueCount="90">
  <si>
    <t>Таблица 2</t>
  </si>
  <si>
    <t>Перечень программных мероприятий</t>
  </si>
  <si>
    <t>№ п/п</t>
  </si>
  <si>
    <t>Мероприятия муниципальной программы</t>
  </si>
  <si>
    <t>Ответственный исполнитель/соисполнитель</t>
  </si>
  <si>
    <t>Источник финансирования</t>
  </si>
  <si>
    <t>Финансовые затраты на реализацию (тыс. руб.)</t>
  </si>
  <si>
    <t>всего</t>
  </si>
  <si>
    <t>в том числе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</si>
  <si>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</si>
  <si>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</si>
  <si>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</si>
  <si>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</si>
  <si>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</si>
  <si>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</si>
  <si>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</si>
  <si>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Цель: Создание условий для обеспечения доступности к приоритетным объектам и услугам в приоритетных сферах жизнедеятельности инвалидов и других маломобильных групп населения</t>
  </si>
  <si>
    <t>1.1</t>
  </si>
  <si>
    <t>федеральный бюджет</t>
  </si>
  <si>
    <t>бюджет автономного округа</t>
  </si>
  <si>
    <t>местный бюджет</t>
  </si>
  <si>
    <t>иные внебюджетные источники</t>
  </si>
  <si>
    <t>1.2</t>
  </si>
  <si>
    <t xml:space="preserve">Устройство пандусов на пешеходных переходах </t>
  </si>
  <si>
    <t>Администрация гп. Пойковский</t>
  </si>
  <si>
    <t>Оборудование салонов муниципального транспорта общего пользования электронными маршрутными указателями и автоматическими информаторами</t>
  </si>
  <si>
    <t>Департамент имущественных отношений Нефтеюганского района</t>
  </si>
  <si>
    <t>итого по задаче 1</t>
  </si>
  <si>
    <t>2.1</t>
  </si>
  <si>
    <t>Департамент образования и молодежной политики Нефтеюганского района</t>
  </si>
  <si>
    <t>2.2</t>
  </si>
  <si>
    <t>2.3</t>
  </si>
  <si>
    <t>Повышение квалификации педагогических работников по вопросам обучения и воспитания детей с ограниченными возможностями</t>
  </si>
  <si>
    <t>итого по задаче 2</t>
  </si>
  <si>
    <t>Задача 3. Создание условий для участия инвалидов в культурной, спортивной жизни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</si>
  <si>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</si>
  <si>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</si>
  <si>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</si>
  <si>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</si>
  <si>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</si>
  <si>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</si>
  <si>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</si>
  <si>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</si>
  <si>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3.2</t>
  </si>
  <si>
    <t>итого по задаче 3</t>
  </si>
  <si>
    <t>Проведение районных фестивалей, организация участия в окружных спортивных и творческих мероприятиях</t>
  </si>
  <si>
    <t>Департамент культуры и спорта Нефтеюганского района</t>
  </si>
  <si>
    <t>в том числе:</t>
  </si>
  <si>
    <t>Проведение районного фестиваля самодеятельности творчества "Струны сердца"</t>
  </si>
  <si>
    <t>Проведение районного фестиваля ДПИ "Острова вдохновения"</t>
  </si>
  <si>
    <t>Проведение районного этапа Окружного конкурса для людей с ограниченными возможностями "Я радость нахожу в друзьях"</t>
  </si>
  <si>
    <t>Спартакиада Нефтеюганского района среди лиц с ограниченными возможностями здоровья</t>
  </si>
  <si>
    <t>Приобретение спортивного оборудования, инвентаря и мягкого инвентаря для проведения тренировочного процесса спортсменов - параолимпийцев</t>
  </si>
  <si>
    <t>Участие сборных команд Нефтеюганского района в окружных сревнованиях</t>
  </si>
  <si>
    <t>Спартакиада среди детей - инвалидов</t>
  </si>
  <si>
    <t>бюджет автномного округа</t>
  </si>
  <si>
    <t>инвестиции в объекты муниципальной собственности</t>
  </si>
  <si>
    <t>прочие расходы</t>
  </si>
  <si>
    <t>Предоставление детям - инвалидам обучения в дистанционной форме на базе общеобразовательных организаций</t>
  </si>
  <si>
    <t>1.4</t>
  </si>
  <si>
    <t>1.3*</t>
  </si>
  <si>
    <t>953,0079*</t>
  </si>
  <si>
    <t>1.5</t>
  </si>
  <si>
    <t>Обеспечение беспрепятственного доступа маломобильных групп в жилые помещения</t>
  </si>
  <si>
    <t>средства по Соглашениям по передаче полномочий</t>
  </si>
  <si>
    <t>2141,01*</t>
  </si>
  <si>
    <t>* - в т.ч.средства гп. Пойковский. Работы выполнены в 2014 году по программе "Содержание, ремонт и капитальный ремонт автомобильных дорог, предназначенных для решения вопросов местного значения гп. Пойковский на 2014-2015 годы".</t>
  </si>
  <si>
    <t>953,01</t>
  </si>
  <si>
    <t>1.6</t>
  </si>
  <si>
    <t>Администрация сп. Лемпино</t>
  </si>
  <si>
    <t>Обеспечение приспособленными для перевозки инвалидов и маломобильных групп населения транспортными средствами</t>
  </si>
  <si>
    <t>Задача 1. Адаптация приоритетных объектов социальной инфраструктуры для обеспечения комфортных условий жизнедеятельности инвалидов и других маломобильных групп населения</t>
  </si>
  <si>
    <t>Задача 2. Создание безбарьерной среды в образовательных организациях, позволяющей обеспечить совместное обучение детей-инвалидов и лиц, не имеющих нарушений в развитии</t>
  </si>
  <si>
    <t>Оснащение образовательных организаций современным специальным оборудованием (реабилитационным, учебным, программным, компьютерным) в соответствии с индивидуальными особенностями ребенка с ОВЗ</t>
  </si>
  <si>
    <t>Внестационарное библиотечное обслуживание инвалидов и других маломобильных групп населения методом книгоношества</t>
  </si>
  <si>
    <t>Всего по муниципальной программе</t>
  </si>
  <si>
    <t>Отдел социально-трудовых отношений администрации Нефтеюганского района</t>
  </si>
  <si>
    <t>Департамент строительства и жилищно-коммунального комплекса Нефтеюганского района</t>
  </si>
  <si>
    <t>Администрация городского поселения Пойковский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</si>
  <si>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Оснащение светофоров на перекрестках дороги и пешеходных переходах звукосигнальными приставками</t>
  </si>
  <si>
    <t>Администрация                                       гп. Пойковский</t>
  </si>
  <si>
    <t>Администрация сельского поселения Лемпино</t>
  </si>
  <si>
    <t>Депарамент строительства и жилищно - коммунального комплекса Нефтеюганского района (МКУ "УКС и ЖКК НР")</t>
  </si>
  <si>
    <t>иные  источники</t>
  </si>
  <si>
    <t>иные источники</t>
  </si>
  <si>
    <t>Департамент культуры и спорта Нефтеюганского района (НРБУ ТО "Культура")</t>
  </si>
  <si>
    <t>Обеспечение условий инвалидам и другим маломобильным группам населения 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</t>
  </si>
  <si>
    <t>1.7</t>
  </si>
  <si>
    <t>Изготовление проекта перепланировки жилого помещения, расположенного по адресу: пгт. Пойковский, мкр.3, д. 109, кв. 4</t>
  </si>
  <si>
    <t>Департамент культуры и спорта                                                                                                                                                                                                                                                                                                                                                                                                                                                                                                                                                                                                                                                    Нефтеюганского района (НРБУ ТО "Культура", БУНР ФСО "Атлант")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</si>
</sst>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[$-F400]h:mm:ss\ AM/PM"/>
    <numFmt numFmtId="166" formatCode="#,##0.00&quot;р.&quot;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vertical="center" wrapText="1"/>
    </xf>
    <xf numFmtId="0" fontId="0" fillId="2" borderId="0" xfId="0" applyFill="1"/>
    <xf numFmtId="0" fontId="2" fillId="2" borderId="0" xfId="0" applyFont="1" applyFill="1"/>
    <xf numFmtId="0" fontId="0" fillId="2" borderId="0" xfId="0" applyFill="1" applyBorder="1"/>
    <xf numFmtId="0" fontId="1" fillId="2" borderId="0" xfId="0" applyFont="1" applyFill="1" applyAlignment="1">
      <alignment vertical="center" wrapText="1"/>
    </xf>
    <xf numFmtId="49" fontId="0" fillId="2" borderId="0" xfId="0" applyNumberFormat="1" applyFill="1"/>
    <xf numFmtId="164" fontId="3" fillId="0" borderId="0" xfId="0" applyNumberFormat="1" applyFont="1" applyAlignment="1">
      <alignment vertical="center" wrapText="1"/>
    </xf>
    <xf numFmtId="164" fontId="3" fillId="2" borderId="0" xfId="0" applyNumberFormat="1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horizontal="right" vertical="center" wrapText="1"/>
    </xf>
    <xf numFmtId="43" fontId="4" fillId="2" borderId="2" xfId="0" applyNumberFormat="1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horizontal="center" vertical="center" wrapText="1"/>
    </xf>
    <xf numFmtId="43" fontId="4" fillId="2" borderId="3" xfId="0" applyNumberFormat="1" applyFont="1" applyFill="1" applyBorder="1" applyAlignment="1">
      <alignment horizontal="left" vertical="center" wrapText="1"/>
    </xf>
    <xf numFmtId="43" fontId="4" fillId="2" borderId="9" xfId="0" applyNumberFormat="1" applyFont="1" applyFill="1" applyBorder="1" applyAlignment="1">
      <alignment horizontal="center" vertical="center" wrapText="1"/>
    </xf>
    <xf numFmtId="43" fontId="4" fillId="2" borderId="12" xfId="0" applyNumberFormat="1" applyFont="1" applyFill="1" applyBorder="1" applyAlignment="1">
      <alignment horizontal="right" vertical="center" wrapText="1"/>
    </xf>
    <xf numFmtId="43" fontId="4" fillId="2" borderId="2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left" vertical="center" wrapText="1"/>
    </xf>
    <xf numFmtId="43" fontId="6" fillId="2" borderId="1" xfId="0" applyNumberFormat="1" applyFont="1" applyFill="1" applyBorder="1" applyAlignment="1">
      <alignment horizontal="right" vertical="center" wrapText="1"/>
    </xf>
    <xf numFmtId="43" fontId="6" fillId="2" borderId="13" xfId="0" applyNumberFormat="1" applyFont="1" applyFill="1" applyBorder="1" applyAlignment="1">
      <alignment horizontal="left" vertical="top" wrapText="1"/>
    </xf>
    <xf numFmtId="43" fontId="6" fillId="2" borderId="14" xfId="0" applyNumberFormat="1" applyFont="1" applyFill="1" applyBorder="1" applyAlignment="1">
      <alignment horizontal="right" vertical="top" wrapText="1"/>
    </xf>
    <xf numFmtId="43" fontId="6" fillId="2" borderId="4" xfId="0" applyNumberFormat="1" applyFont="1" applyFill="1" applyBorder="1" applyAlignment="1">
      <alignment horizontal="center" vertical="top" wrapText="1"/>
    </xf>
    <xf numFmtId="43" fontId="4" fillId="2" borderId="1" xfId="0" applyNumberFormat="1" applyFont="1" applyFill="1" applyBorder="1" applyAlignment="1">
      <alignment horizontal="center" vertical="center" wrapText="1"/>
    </xf>
    <xf numFmtId="43" fontId="4" fillId="2" borderId="2" xfId="0" applyNumberFormat="1" applyFont="1" applyFill="1" applyBorder="1" applyAlignment="1">
      <alignment horizontal="left" vertical="center" wrapText="1"/>
    </xf>
    <xf numFmtId="43" fontId="4" fillId="2" borderId="3" xfId="0" applyNumberFormat="1" applyFont="1" applyFill="1" applyBorder="1" applyAlignment="1">
      <alignment horizontal="left" vertical="center" wrapText="1"/>
    </xf>
    <xf numFmtId="43" fontId="4" fillId="2" borderId="4" xfId="0" applyNumberFormat="1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3" fontId="4" fillId="2" borderId="2" xfId="0" applyNumberFormat="1" applyFont="1" applyFill="1" applyBorder="1" applyAlignment="1">
      <alignment horizontal="center" vertical="center" wrapText="1"/>
    </xf>
    <xf numFmtId="43" fontId="4" fillId="2" borderId="3" xfId="0" applyNumberFormat="1" applyFont="1" applyFill="1" applyBorder="1" applyAlignment="1">
      <alignment horizontal="center" vertical="center" wrapText="1"/>
    </xf>
    <xf numFmtId="43" fontId="4" fillId="2" borderId="4" xfId="0" applyNumberFormat="1" applyFont="1" applyFill="1" applyBorder="1" applyAlignment="1">
      <alignment horizontal="center" vertical="center" wrapText="1"/>
    </xf>
    <xf numFmtId="43" fontId="5" fillId="2" borderId="6" xfId="0" applyNumberFormat="1" applyFont="1" applyFill="1" applyBorder="1" applyAlignment="1">
      <alignment horizontal="center" vertical="center" wrapText="1"/>
    </xf>
    <xf numFmtId="43" fontId="5" fillId="2" borderId="7" xfId="0" applyNumberFormat="1" applyFont="1" applyFill="1" applyBorder="1" applyAlignment="1">
      <alignment horizontal="center" vertical="center" wrapText="1"/>
    </xf>
    <xf numFmtId="43" fontId="5" fillId="2" borderId="8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left" vertical="center" wrapText="1"/>
    </xf>
    <xf numFmtId="166" fontId="4" fillId="2" borderId="3" xfId="0" applyNumberFormat="1" applyFont="1" applyFill="1" applyBorder="1" applyAlignment="1">
      <alignment horizontal="left" vertical="center" wrapText="1"/>
    </xf>
    <xf numFmtId="166" fontId="4" fillId="2" borderId="4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left" vertical="center" wrapText="1"/>
    </xf>
    <xf numFmtId="164" fontId="3" fillId="2" borderId="0" xfId="0" applyNumberFormat="1" applyFont="1" applyFill="1" applyAlignment="1">
      <alignment horizontal="left" vertical="center" wrapText="1"/>
    </xf>
    <xf numFmtId="43" fontId="6" fillId="2" borderId="9" xfId="0" applyNumberFormat="1" applyFont="1" applyFill="1" applyBorder="1" applyAlignment="1">
      <alignment horizontal="left" vertical="top" wrapText="1"/>
    </xf>
    <xf numFmtId="43" fontId="6" fillId="2" borderId="10" xfId="0" applyNumberFormat="1" applyFont="1" applyFill="1" applyBorder="1" applyAlignment="1">
      <alignment horizontal="left" vertical="top" wrapText="1"/>
    </xf>
    <xf numFmtId="43" fontId="6" fillId="2" borderId="11" xfId="0" applyNumberFormat="1" applyFont="1" applyFill="1" applyBorder="1" applyAlignment="1">
      <alignment horizontal="left" vertical="top" wrapText="1"/>
    </xf>
    <xf numFmtId="43" fontId="6" fillId="2" borderId="12" xfId="0" applyNumberFormat="1" applyFont="1" applyFill="1" applyBorder="1" applyAlignment="1">
      <alignment horizontal="left" vertical="top" wrapText="1"/>
    </xf>
    <xf numFmtId="43" fontId="6" fillId="2" borderId="13" xfId="0" applyNumberFormat="1" applyFont="1" applyFill="1" applyBorder="1" applyAlignment="1">
      <alignment horizontal="left" vertical="top" wrapText="1"/>
    </xf>
    <xf numFmtId="43" fontId="6" fillId="2" borderId="14" xfId="0" applyNumberFormat="1" applyFont="1" applyFill="1" applyBorder="1" applyAlignment="1">
      <alignment horizontal="left" vertical="top" wrapText="1"/>
    </xf>
    <xf numFmtId="43" fontId="6" fillId="2" borderId="2" xfId="0" applyNumberFormat="1" applyFont="1" applyFill="1" applyBorder="1" applyAlignment="1">
      <alignment horizontal="center" vertical="top" wrapText="1"/>
    </xf>
    <xf numFmtId="43" fontId="6" fillId="2" borderId="3" xfId="0" applyNumberFormat="1" applyFont="1" applyFill="1" applyBorder="1" applyAlignment="1">
      <alignment horizontal="center" vertical="top" wrapText="1"/>
    </xf>
    <xf numFmtId="43" fontId="6" fillId="2" borderId="4" xfId="0" applyNumberFormat="1" applyFont="1" applyFill="1" applyBorder="1" applyAlignment="1">
      <alignment horizontal="center" vertical="top" wrapText="1"/>
    </xf>
    <xf numFmtId="43" fontId="4" fillId="2" borderId="9" xfId="0" applyNumberFormat="1" applyFont="1" applyFill="1" applyBorder="1" applyAlignment="1">
      <alignment horizontal="center" vertical="center" wrapText="1"/>
    </xf>
    <xf numFmtId="43" fontId="4" fillId="2" borderId="10" xfId="0" applyNumberFormat="1" applyFont="1" applyFill="1" applyBorder="1" applyAlignment="1">
      <alignment horizontal="center" vertical="center" wrapText="1"/>
    </xf>
    <xf numFmtId="43" fontId="4" fillId="2" borderId="11" xfId="0" applyNumberFormat="1" applyFont="1" applyFill="1" applyBorder="1" applyAlignment="1">
      <alignment horizontal="center" vertical="center" wrapText="1"/>
    </xf>
    <xf numFmtId="43" fontId="4" fillId="2" borderId="12" xfId="0" applyNumberFormat="1" applyFont="1" applyFill="1" applyBorder="1" applyAlignment="1">
      <alignment horizontal="center" vertical="center" wrapText="1"/>
    </xf>
    <xf numFmtId="43" fontId="4" fillId="2" borderId="13" xfId="0" applyNumberFormat="1" applyFont="1" applyFill="1" applyBorder="1" applyAlignment="1">
      <alignment horizontal="center" vertical="center" wrapText="1"/>
    </xf>
    <xf numFmtId="43" fontId="4" fillId="2" borderId="14" xfId="0" applyNumberFormat="1" applyFont="1" applyFill="1" applyBorder="1" applyAlignment="1">
      <alignment horizontal="center" vertical="center" wrapText="1"/>
    </xf>
    <xf numFmtId="43" fontId="6" fillId="2" borderId="9" xfId="0" applyNumberFormat="1" applyFont="1" applyFill="1" applyBorder="1" applyAlignment="1">
      <alignment horizontal="center" vertical="top" wrapText="1"/>
    </xf>
    <xf numFmtId="43" fontId="6" fillId="2" borderId="10" xfId="0" applyNumberFormat="1" applyFont="1" applyFill="1" applyBorder="1" applyAlignment="1">
      <alignment horizontal="center" vertical="top" wrapText="1"/>
    </xf>
    <xf numFmtId="43" fontId="6" fillId="2" borderId="11" xfId="0" applyNumberFormat="1" applyFont="1" applyFill="1" applyBorder="1" applyAlignment="1">
      <alignment horizontal="center" vertical="top" wrapText="1"/>
    </xf>
    <xf numFmtId="43" fontId="6" fillId="2" borderId="12" xfId="0" applyNumberFormat="1" applyFont="1" applyFill="1" applyBorder="1" applyAlignment="1">
      <alignment horizontal="center" vertical="top" wrapText="1"/>
    </xf>
    <xf numFmtId="43" fontId="6" fillId="2" borderId="13" xfId="0" applyNumberFormat="1" applyFont="1" applyFill="1" applyBorder="1" applyAlignment="1">
      <alignment horizontal="center" vertical="top" wrapText="1"/>
    </xf>
    <xf numFmtId="43" fontId="6" fillId="2" borderId="14" xfId="0" applyNumberFormat="1" applyFont="1" applyFill="1" applyBorder="1" applyAlignment="1">
      <alignment horizontal="center" vertical="top" wrapText="1"/>
    </xf>
    <xf numFmtId="43" fontId="5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3"/>
  <sheetViews>
    <sheetView tabSelected="1" view="pageBreakPreview" zoomScale="50" zoomScaleNormal="100" zoomScaleSheetLayoutView="50" workbookViewId="0">
      <selection activeCell="C20" sqref="C20:C25"/>
    </sheetView>
  </sheetViews>
  <sheetFormatPr defaultRowHeight="15" x14ac:dyDescent="0.25"/>
  <cols>
    <col min="1" max="1" width="8.28515625" customWidth="1"/>
    <col min="2" max="2" width="52.42578125" customWidth="1"/>
    <col min="3" max="3" width="38.5703125" customWidth="1"/>
    <col min="4" max="4" width="19.140625" customWidth="1"/>
    <col min="5" max="5" width="15.42578125" style="2" bestFit="1" customWidth="1"/>
    <col min="6" max="6" width="14" customWidth="1"/>
    <col min="7" max="7" width="13.7109375" customWidth="1"/>
    <col min="8" max="11" width="13.85546875" bestFit="1" customWidth="1"/>
    <col min="12" max="12" width="13.42578125" customWidth="1"/>
  </cols>
  <sheetData>
    <row r="1" spans="1:14" s="2" customFormat="1" ht="18.75" x14ac:dyDescent="0.3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4" s="2" customFormat="1" ht="18.75" x14ac:dyDescent="0.3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4" s="2" customFormat="1" ht="18.75" x14ac:dyDescent="0.3">
      <c r="A3" s="36" t="s">
        <v>2</v>
      </c>
      <c r="B3" s="36" t="s">
        <v>3</v>
      </c>
      <c r="C3" s="36" t="s">
        <v>4</v>
      </c>
      <c r="D3" s="36" t="s">
        <v>5</v>
      </c>
      <c r="E3" s="35" t="s">
        <v>6</v>
      </c>
      <c r="F3" s="35"/>
      <c r="G3" s="35"/>
      <c r="H3" s="35"/>
      <c r="I3" s="35"/>
      <c r="J3" s="35"/>
      <c r="K3" s="35"/>
      <c r="L3" s="35"/>
    </row>
    <row r="4" spans="1:14" s="2" customFormat="1" ht="18.75" x14ac:dyDescent="0.25">
      <c r="A4" s="36"/>
      <c r="B4" s="36"/>
      <c r="C4" s="36"/>
      <c r="D4" s="36"/>
      <c r="E4" s="36" t="s">
        <v>7</v>
      </c>
      <c r="F4" s="36" t="s">
        <v>8</v>
      </c>
      <c r="G4" s="36"/>
      <c r="H4" s="36"/>
      <c r="I4" s="36"/>
      <c r="J4" s="36"/>
      <c r="K4" s="36"/>
      <c r="L4" s="36"/>
    </row>
    <row r="5" spans="1:14" s="2" customFormat="1" ht="18.75" x14ac:dyDescent="0.25">
      <c r="A5" s="36"/>
      <c r="B5" s="36"/>
      <c r="C5" s="36"/>
      <c r="D5" s="36"/>
      <c r="E5" s="36"/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</row>
    <row r="6" spans="1:14" s="2" customFormat="1" ht="40.5" customHeight="1" x14ac:dyDescent="0.25">
      <c r="A6" s="40" t="s">
        <v>16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1:14" s="2" customFormat="1" ht="39.75" customHeight="1" x14ac:dyDescent="0.25">
      <c r="A7" s="41" t="s">
        <v>71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4" s="2" customFormat="1" ht="24.75" customHeight="1" x14ac:dyDescent="0.35">
      <c r="A8" s="23" t="s">
        <v>17</v>
      </c>
      <c r="B8" s="24" t="s">
        <v>86</v>
      </c>
      <c r="C8" s="23" t="s">
        <v>82</v>
      </c>
      <c r="D8" s="10" t="s">
        <v>7</v>
      </c>
      <c r="E8" s="10">
        <f>E9+E10+E11+E13</f>
        <v>9891.92</v>
      </c>
      <c r="F8" s="10">
        <f>F9+F10+F11+F13</f>
        <v>4676.37</v>
      </c>
      <c r="G8" s="10">
        <f t="shared" ref="G8:L8" si="0">G9+G10+G11+G13</f>
        <v>4010.15</v>
      </c>
      <c r="H8" s="10">
        <f t="shared" si="0"/>
        <v>1205.4000000000001</v>
      </c>
      <c r="I8" s="10">
        <f t="shared" si="0"/>
        <v>0</v>
      </c>
      <c r="J8" s="10">
        <f t="shared" si="0"/>
        <v>0</v>
      </c>
      <c r="K8" s="10">
        <f t="shared" si="0"/>
        <v>0</v>
      </c>
      <c r="L8" s="10">
        <f t="shared" si="0"/>
        <v>0</v>
      </c>
      <c r="N8" s="3"/>
    </row>
    <row r="9" spans="1:14" s="2" customFormat="1" ht="39.75" customHeight="1" x14ac:dyDescent="0.25">
      <c r="A9" s="23"/>
      <c r="B9" s="25"/>
      <c r="C9" s="23"/>
      <c r="D9" s="10" t="s">
        <v>18</v>
      </c>
      <c r="E9" s="10">
        <f t="shared" ref="E9:E13" si="1">F9+G9+H9+I9+J9+K9+L9</f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</row>
    <row r="10" spans="1:14" s="2" customFormat="1" ht="53.25" customHeight="1" x14ac:dyDescent="0.25">
      <c r="A10" s="23"/>
      <c r="B10" s="25"/>
      <c r="C10" s="23"/>
      <c r="D10" s="10" t="s">
        <v>19</v>
      </c>
      <c r="E10" s="10">
        <f t="shared" si="1"/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</row>
    <row r="11" spans="1:14" s="2" customFormat="1" ht="37.5" customHeight="1" x14ac:dyDescent="0.25">
      <c r="A11" s="23"/>
      <c r="B11" s="25"/>
      <c r="C11" s="23"/>
      <c r="D11" s="10" t="s">
        <v>20</v>
      </c>
      <c r="E11" s="10">
        <f t="shared" si="1"/>
        <v>1205.4000000000001</v>
      </c>
      <c r="F11" s="10">
        <v>0</v>
      </c>
      <c r="G11" s="10">
        <v>0</v>
      </c>
      <c r="H11" s="10">
        <v>1205.4000000000001</v>
      </c>
      <c r="I11" s="10">
        <v>0</v>
      </c>
      <c r="J11" s="10">
        <v>0</v>
      </c>
      <c r="K11" s="10">
        <v>0</v>
      </c>
      <c r="L11" s="10">
        <v>0</v>
      </c>
    </row>
    <row r="12" spans="1:14" s="2" customFormat="1" ht="79.5" customHeight="1" x14ac:dyDescent="0.25">
      <c r="A12" s="23"/>
      <c r="B12" s="25"/>
      <c r="C12" s="23"/>
      <c r="D12" s="10" t="s">
        <v>64</v>
      </c>
      <c r="E12" s="10">
        <f t="shared" si="1"/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</row>
    <row r="13" spans="1:14" s="2" customFormat="1" ht="34.5" customHeight="1" x14ac:dyDescent="0.25">
      <c r="A13" s="23"/>
      <c r="B13" s="26"/>
      <c r="C13" s="23"/>
      <c r="D13" s="10" t="s">
        <v>83</v>
      </c>
      <c r="E13" s="10">
        <f t="shared" si="1"/>
        <v>8686.52</v>
      </c>
      <c r="F13" s="10">
        <v>4676.37</v>
      </c>
      <c r="G13" s="10">
        <v>4010.15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N13" s="6"/>
    </row>
    <row r="14" spans="1:14" s="2" customFormat="1" ht="30" customHeight="1" x14ac:dyDescent="0.25">
      <c r="A14" s="23" t="s">
        <v>22</v>
      </c>
      <c r="B14" s="24" t="s">
        <v>23</v>
      </c>
      <c r="C14" s="23" t="s">
        <v>24</v>
      </c>
      <c r="D14" s="10" t="s">
        <v>7</v>
      </c>
      <c r="E14" s="10">
        <f>E15+E16+E17+E19</f>
        <v>849.7</v>
      </c>
      <c r="F14" s="10">
        <f>F15+F16+F17+F19</f>
        <v>240</v>
      </c>
      <c r="G14" s="10">
        <f t="shared" ref="G14:L14" si="2">G15+G16+G17+G19</f>
        <v>240</v>
      </c>
      <c r="H14" s="10">
        <f t="shared" si="2"/>
        <v>0</v>
      </c>
      <c r="I14" s="10">
        <f t="shared" si="2"/>
        <v>369.7</v>
      </c>
      <c r="J14" s="10">
        <f t="shared" si="2"/>
        <v>0</v>
      </c>
      <c r="K14" s="10">
        <f t="shared" si="2"/>
        <v>0</v>
      </c>
      <c r="L14" s="10">
        <f t="shared" si="2"/>
        <v>0</v>
      </c>
    </row>
    <row r="15" spans="1:14" s="2" customFormat="1" ht="37.5" x14ac:dyDescent="0.25">
      <c r="A15" s="23"/>
      <c r="B15" s="25"/>
      <c r="C15" s="23"/>
      <c r="D15" s="10" t="s">
        <v>18</v>
      </c>
      <c r="E15" s="10">
        <f>F15+G15+H15+I15+J15+K15+L15</f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</row>
    <row r="16" spans="1:14" s="2" customFormat="1" ht="56.25" x14ac:dyDescent="0.25">
      <c r="A16" s="23"/>
      <c r="B16" s="25"/>
      <c r="C16" s="23"/>
      <c r="D16" s="10" t="s">
        <v>19</v>
      </c>
      <c r="E16" s="10">
        <f t="shared" ref="E16:E19" si="3">F16+G16+H16+I16+J16+K16+L16</f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</row>
    <row r="17" spans="1:14" s="2" customFormat="1" ht="37.5" x14ac:dyDescent="0.25">
      <c r="A17" s="23"/>
      <c r="B17" s="25"/>
      <c r="C17" s="23"/>
      <c r="D17" s="10" t="s">
        <v>20</v>
      </c>
      <c r="E17" s="10">
        <f t="shared" si="3"/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</row>
    <row r="18" spans="1:14" s="2" customFormat="1" ht="75" x14ac:dyDescent="0.25">
      <c r="A18" s="23"/>
      <c r="B18" s="25"/>
      <c r="C18" s="23"/>
      <c r="D18" s="10" t="s">
        <v>64</v>
      </c>
      <c r="E18" s="10">
        <f t="shared" si="3"/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</row>
    <row r="19" spans="1:14" s="2" customFormat="1" ht="37.5" x14ac:dyDescent="0.25">
      <c r="A19" s="23"/>
      <c r="B19" s="26"/>
      <c r="C19" s="23"/>
      <c r="D19" s="10" t="s">
        <v>83</v>
      </c>
      <c r="E19" s="10">
        <f t="shared" si="3"/>
        <v>849.7</v>
      </c>
      <c r="F19" s="10">
        <v>240</v>
      </c>
      <c r="G19" s="10">
        <v>240</v>
      </c>
      <c r="H19" s="10">
        <v>0</v>
      </c>
      <c r="I19" s="10">
        <v>369.7</v>
      </c>
      <c r="J19" s="10">
        <v>0</v>
      </c>
      <c r="K19" s="10">
        <v>0</v>
      </c>
      <c r="L19" s="10">
        <v>0</v>
      </c>
    </row>
    <row r="20" spans="1:14" s="2" customFormat="1" ht="22.5" customHeight="1" x14ac:dyDescent="0.25">
      <c r="A20" s="28" t="s">
        <v>60</v>
      </c>
      <c r="B20" s="37" t="s">
        <v>79</v>
      </c>
      <c r="C20" s="28" t="s">
        <v>80</v>
      </c>
      <c r="D20" s="10" t="s">
        <v>7</v>
      </c>
      <c r="E20" s="11">
        <f>E21+E22+E25</f>
        <v>489.5</v>
      </c>
      <c r="F20" s="11">
        <f>F21+F22+F25</f>
        <v>237.6</v>
      </c>
      <c r="G20" s="10">
        <f t="shared" ref="G20:L20" si="4">G21+G22+G23+G25</f>
        <v>251.9</v>
      </c>
      <c r="H20" s="10">
        <f t="shared" si="4"/>
        <v>110</v>
      </c>
      <c r="I20" s="10">
        <f t="shared" si="4"/>
        <v>0</v>
      </c>
      <c r="J20" s="10">
        <f t="shared" si="4"/>
        <v>0</v>
      </c>
      <c r="K20" s="10">
        <f t="shared" si="4"/>
        <v>0</v>
      </c>
      <c r="L20" s="10">
        <f t="shared" si="4"/>
        <v>0</v>
      </c>
    </row>
    <row r="21" spans="1:14" s="2" customFormat="1" ht="37.5" customHeight="1" x14ac:dyDescent="0.25">
      <c r="A21" s="29"/>
      <c r="B21" s="38"/>
      <c r="C21" s="29"/>
      <c r="D21" s="10" t="s">
        <v>18</v>
      </c>
      <c r="E21" s="10">
        <f>F21+G21+H21+I21+J21+K21+L21</f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</row>
    <row r="22" spans="1:14" s="2" customFormat="1" ht="61.5" customHeight="1" x14ac:dyDescent="0.25">
      <c r="A22" s="29"/>
      <c r="B22" s="38"/>
      <c r="C22" s="29"/>
      <c r="D22" s="10" t="s">
        <v>19</v>
      </c>
      <c r="E22" s="10">
        <f t="shared" ref="E22:E25" si="5">F22+G22+H22+I22+J22+K22+L22</f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</row>
    <row r="23" spans="1:14" s="2" customFormat="1" ht="37.5" customHeight="1" x14ac:dyDescent="0.25">
      <c r="A23" s="29"/>
      <c r="B23" s="38"/>
      <c r="C23" s="29"/>
      <c r="D23" s="10" t="s">
        <v>20</v>
      </c>
      <c r="E23" s="11" t="s">
        <v>67</v>
      </c>
      <c r="F23" s="11" t="s">
        <v>67</v>
      </c>
      <c r="G23" s="10">
        <v>0</v>
      </c>
      <c r="H23" s="10">
        <v>110</v>
      </c>
      <c r="I23" s="10">
        <v>0</v>
      </c>
      <c r="J23" s="10">
        <v>0</v>
      </c>
      <c r="K23" s="10">
        <v>0</v>
      </c>
      <c r="L23" s="10">
        <v>0</v>
      </c>
    </row>
    <row r="24" spans="1:14" s="2" customFormat="1" ht="76.5" customHeight="1" x14ac:dyDescent="0.25">
      <c r="A24" s="29"/>
      <c r="B24" s="38"/>
      <c r="C24" s="29"/>
      <c r="D24" s="10" t="s">
        <v>64</v>
      </c>
      <c r="E24" s="10">
        <f t="shared" si="5"/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</row>
    <row r="25" spans="1:14" s="2" customFormat="1" ht="33.75" customHeight="1" x14ac:dyDescent="0.25">
      <c r="A25" s="30"/>
      <c r="B25" s="39"/>
      <c r="C25" s="30"/>
      <c r="D25" s="10" t="s">
        <v>83</v>
      </c>
      <c r="E25" s="10">
        <f t="shared" si="5"/>
        <v>489.5</v>
      </c>
      <c r="F25" s="10">
        <v>237.6</v>
      </c>
      <c r="G25" s="10">
        <v>251.9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N25" s="6"/>
    </row>
    <row r="26" spans="1:14" s="2" customFormat="1" ht="30.75" customHeight="1" x14ac:dyDescent="0.25">
      <c r="A26" s="23" t="s">
        <v>59</v>
      </c>
      <c r="B26" s="24" t="s">
        <v>25</v>
      </c>
      <c r="C26" s="23" t="s">
        <v>26</v>
      </c>
      <c r="D26" s="10" t="s">
        <v>7</v>
      </c>
      <c r="E26" s="10">
        <f>E27+E28+E29+E31</f>
        <v>478</v>
      </c>
      <c r="F26" s="10">
        <f t="shared" ref="F26:L26" si="6">F27+F28+F29+F31</f>
        <v>150</v>
      </c>
      <c r="G26" s="10">
        <f t="shared" si="6"/>
        <v>159</v>
      </c>
      <c r="H26" s="10">
        <f t="shared" si="6"/>
        <v>169</v>
      </c>
      <c r="I26" s="10">
        <f t="shared" si="6"/>
        <v>0</v>
      </c>
      <c r="J26" s="10">
        <f t="shared" si="6"/>
        <v>0</v>
      </c>
      <c r="K26" s="10">
        <f t="shared" si="6"/>
        <v>0</v>
      </c>
      <c r="L26" s="10">
        <f t="shared" si="6"/>
        <v>0</v>
      </c>
    </row>
    <row r="27" spans="1:14" s="2" customFormat="1" ht="37.5" x14ac:dyDescent="0.25">
      <c r="A27" s="23"/>
      <c r="B27" s="25"/>
      <c r="C27" s="23"/>
      <c r="D27" s="10" t="s">
        <v>18</v>
      </c>
      <c r="E27" s="10">
        <f>F27+G27+H27+I27+J27+K27+L27</f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</row>
    <row r="28" spans="1:14" s="2" customFormat="1" ht="56.25" x14ac:dyDescent="0.25">
      <c r="A28" s="23"/>
      <c r="B28" s="25"/>
      <c r="C28" s="23"/>
      <c r="D28" s="10" t="s">
        <v>19</v>
      </c>
      <c r="E28" s="10">
        <f t="shared" ref="E28:E36" si="7">F28+G28+H28+I28+J28+K28+L28</f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</row>
    <row r="29" spans="1:14" s="2" customFormat="1" ht="37.5" x14ac:dyDescent="0.25">
      <c r="A29" s="23"/>
      <c r="B29" s="25"/>
      <c r="C29" s="23"/>
      <c r="D29" s="10" t="s">
        <v>20</v>
      </c>
      <c r="E29" s="10">
        <f t="shared" si="7"/>
        <v>269</v>
      </c>
      <c r="F29" s="10">
        <v>100</v>
      </c>
      <c r="G29" s="10">
        <v>0</v>
      </c>
      <c r="H29" s="10">
        <v>169</v>
      </c>
      <c r="I29" s="10">
        <v>0</v>
      </c>
      <c r="J29" s="10">
        <v>0</v>
      </c>
      <c r="K29" s="10">
        <v>0</v>
      </c>
      <c r="L29" s="10">
        <v>0</v>
      </c>
    </row>
    <row r="30" spans="1:14" s="2" customFormat="1" ht="75" x14ac:dyDescent="0.25">
      <c r="A30" s="23"/>
      <c r="B30" s="25"/>
      <c r="C30" s="23"/>
      <c r="D30" s="10" t="s">
        <v>64</v>
      </c>
      <c r="E30" s="10">
        <f t="shared" si="7"/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</row>
    <row r="31" spans="1:14" s="2" customFormat="1" ht="37.5" x14ac:dyDescent="0.25">
      <c r="A31" s="23"/>
      <c r="B31" s="26"/>
      <c r="C31" s="23"/>
      <c r="D31" s="10" t="s">
        <v>83</v>
      </c>
      <c r="E31" s="10">
        <f t="shared" si="7"/>
        <v>209</v>
      </c>
      <c r="F31" s="10">
        <v>50</v>
      </c>
      <c r="G31" s="10">
        <v>159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</row>
    <row r="32" spans="1:14" s="2" customFormat="1" ht="18.75" x14ac:dyDescent="0.25">
      <c r="A32" s="28" t="s">
        <v>62</v>
      </c>
      <c r="B32" s="28" t="s">
        <v>63</v>
      </c>
      <c r="C32" s="28" t="s">
        <v>24</v>
      </c>
      <c r="D32" s="10" t="s">
        <v>7</v>
      </c>
      <c r="E32" s="10">
        <f>E33+E34+E35+E36+E37</f>
        <v>1188</v>
      </c>
      <c r="F32" s="10">
        <f t="shared" ref="F32:L32" si="8">F33+F34+F35+F36+F37</f>
        <v>0</v>
      </c>
      <c r="G32" s="10">
        <f t="shared" si="8"/>
        <v>1188</v>
      </c>
      <c r="H32" s="10">
        <f t="shared" si="8"/>
        <v>0</v>
      </c>
      <c r="I32" s="10">
        <f t="shared" si="8"/>
        <v>0</v>
      </c>
      <c r="J32" s="10">
        <f t="shared" si="8"/>
        <v>0</v>
      </c>
      <c r="K32" s="10">
        <f t="shared" si="8"/>
        <v>0</v>
      </c>
      <c r="L32" s="10">
        <f t="shared" si="8"/>
        <v>0</v>
      </c>
    </row>
    <row r="33" spans="1:12" s="2" customFormat="1" ht="37.5" x14ac:dyDescent="0.25">
      <c r="A33" s="29"/>
      <c r="B33" s="29"/>
      <c r="C33" s="29"/>
      <c r="D33" s="10" t="s">
        <v>18</v>
      </c>
      <c r="E33" s="10">
        <f t="shared" si="7"/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</row>
    <row r="34" spans="1:12" s="2" customFormat="1" ht="56.25" x14ac:dyDescent="0.25">
      <c r="A34" s="29"/>
      <c r="B34" s="29"/>
      <c r="C34" s="29"/>
      <c r="D34" s="10" t="s">
        <v>19</v>
      </c>
      <c r="E34" s="10">
        <f t="shared" si="7"/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</row>
    <row r="35" spans="1:12" s="2" customFormat="1" ht="37.5" x14ac:dyDescent="0.25">
      <c r="A35" s="29"/>
      <c r="B35" s="29"/>
      <c r="C35" s="29"/>
      <c r="D35" s="10" t="s">
        <v>20</v>
      </c>
      <c r="E35" s="10">
        <f t="shared" si="7"/>
        <v>1188</v>
      </c>
      <c r="F35" s="10">
        <v>0</v>
      </c>
      <c r="G35" s="10">
        <v>1188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</row>
    <row r="36" spans="1:12" s="2" customFormat="1" ht="75" x14ac:dyDescent="0.25">
      <c r="A36" s="29"/>
      <c r="B36" s="29"/>
      <c r="C36" s="29"/>
      <c r="D36" s="10" t="s">
        <v>64</v>
      </c>
      <c r="E36" s="10">
        <f t="shared" si="7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</row>
    <row r="37" spans="1:12" s="2" customFormat="1" ht="37.5" x14ac:dyDescent="0.25">
      <c r="A37" s="30"/>
      <c r="B37" s="30"/>
      <c r="C37" s="30"/>
      <c r="D37" s="10" t="s">
        <v>83</v>
      </c>
      <c r="E37" s="10">
        <f>F37+G37+H37+I37+J37+K37+L37</f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</row>
    <row r="38" spans="1:12" s="2" customFormat="1" ht="21" customHeight="1" x14ac:dyDescent="0.25">
      <c r="A38" s="28" t="s">
        <v>68</v>
      </c>
      <c r="B38" s="28" t="s">
        <v>70</v>
      </c>
      <c r="C38" s="28" t="s">
        <v>69</v>
      </c>
      <c r="D38" s="10" t="s">
        <v>7</v>
      </c>
      <c r="E38" s="10">
        <f>E39+E40+E41+E42+E43</f>
        <v>2000</v>
      </c>
      <c r="F38" s="10">
        <f t="shared" ref="F38:L38" si="9">F39+F40+F41+F42+F43</f>
        <v>0</v>
      </c>
      <c r="G38" s="10">
        <f t="shared" si="9"/>
        <v>2000</v>
      </c>
      <c r="H38" s="10">
        <f t="shared" si="9"/>
        <v>0</v>
      </c>
      <c r="I38" s="10">
        <f t="shared" si="9"/>
        <v>0</v>
      </c>
      <c r="J38" s="10">
        <f t="shared" si="9"/>
        <v>0</v>
      </c>
      <c r="K38" s="10">
        <f t="shared" si="9"/>
        <v>0</v>
      </c>
      <c r="L38" s="10">
        <f t="shared" si="9"/>
        <v>0</v>
      </c>
    </row>
    <row r="39" spans="1:12" s="2" customFormat="1" ht="36.75" customHeight="1" x14ac:dyDescent="0.25">
      <c r="A39" s="29"/>
      <c r="B39" s="29"/>
      <c r="C39" s="29"/>
      <c r="D39" s="10" t="s">
        <v>18</v>
      </c>
      <c r="E39" s="10">
        <f>F39+G39+H39+I39+J39+K39+L39</f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</row>
    <row r="40" spans="1:12" s="2" customFormat="1" ht="54.75" customHeight="1" x14ac:dyDescent="0.25">
      <c r="A40" s="29"/>
      <c r="B40" s="29"/>
      <c r="C40" s="29"/>
      <c r="D40" s="10" t="s">
        <v>19</v>
      </c>
      <c r="E40" s="10">
        <f t="shared" ref="E40:E43" si="10">F40+G40+H40+I40+J40+K40+L40</f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</row>
    <row r="41" spans="1:12" s="2" customFormat="1" ht="37.5" customHeight="1" x14ac:dyDescent="0.25">
      <c r="A41" s="29"/>
      <c r="B41" s="29"/>
      <c r="C41" s="29"/>
      <c r="D41" s="10" t="s">
        <v>20</v>
      </c>
      <c r="E41" s="10">
        <f t="shared" si="10"/>
        <v>2000</v>
      </c>
      <c r="F41" s="10">
        <v>0</v>
      </c>
      <c r="G41" s="10">
        <v>2000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</row>
    <row r="42" spans="1:12" s="2" customFormat="1" ht="74.25" customHeight="1" x14ac:dyDescent="0.25">
      <c r="A42" s="29"/>
      <c r="B42" s="29"/>
      <c r="C42" s="29"/>
      <c r="D42" s="10" t="s">
        <v>64</v>
      </c>
      <c r="E42" s="10">
        <f t="shared" si="10"/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</row>
    <row r="43" spans="1:12" s="2" customFormat="1" ht="45.75" customHeight="1" x14ac:dyDescent="0.25">
      <c r="A43" s="30"/>
      <c r="B43" s="30"/>
      <c r="C43" s="30"/>
      <c r="D43" s="10" t="s">
        <v>83</v>
      </c>
      <c r="E43" s="10">
        <f t="shared" si="10"/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</row>
    <row r="44" spans="1:12" s="2" customFormat="1" ht="24.75" customHeight="1" x14ac:dyDescent="0.25">
      <c r="A44" s="28" t="s">
        <v>87</v>
      </c>
      <c r="B44" s="28" t="s">
        <v>88</v>
      </c>
      <c r="C44" s="28" t="s">
        <v>82</v>
      </c>
      <c r="D44" s="10" t="s">
        <v>7</v>
      </c>
      <c r="E44" s="10">
        <f>H44</f>
        <v>25</v>
      </c>
      <c r="F44" s="10">
        <v>0</v>
      </c>
      <c r="G44" s="10"/>
      <c r="H44" s="10">
        <f>H47</f>
        <v>25</v>
      </c>
      <c r="I44" s="10">
        <v>0</v>
      </c>
      <c r="J44" s="10">
        <v>0</v>
      </c>
      <c r="K44" s="10">
        <v>0</v>
      </c>
      <c r="L44" s="10">
        <v>0</v>
      </c>
    </row>
    <row r="45" spans="1:12" s="2" customFormat="1" ht="45.75" customHeight="1" x14ac:dyDescent="0.25">
      <c r="A45" s="29"/>
      <c r="B45" s="29"/>
      <c r="C45" s="29"/>
      <c r="D45" s="10" t="s">
        <v>18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</row>
    <row r="46" spans="1:12" s="2" customFormat="1" ht="60" customHeight="1" x14ac:dyDescent="0.25">
      <c r="A46" s="29"/>
      <c r="B46" s="29"/>
      <c r="C46" s="29"/>
      <c r="D46" s="10" t="s">
        <v>19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</row>
    <row r="47" spans="1:12" s="2" customFormat="1" ht="45.75" customHeight="1" x14ac:dyDescent="0.25">
      <c r="A47" s="29"/>
      <c r="B47" s="29"/>
      <c r="C47" s="29"/>
      <c r="D47" s="10" t="s">
        <v>20</v>
      </c>
      <c r="E47" s="10">
        <f>H47</f>
        <v>25</v>
      </c>
      <c r="F47" s="10">
        <v>0</v>
      </c>
      <c r="G47" s="10">
        <v>0</v>
      </c>
      <c r="H47" s="10">
        <v>25</v>
      </c>
      <c r="I47" s="10"/>
      <c r="J47" s="10">
        <v>0</v>
      </c>
      <c r="K47" s="10">
        <v>0</v>
      </c>
      <c r="L47" s="10">
        <v>0</v>
      </c>
    </row>
    <row r="48" spans="1:12" s="2" customFormat="1" ht="84" customHeight="1" x14ac:dyDescent="0.25">
      <c r="A48" s="29"/>
      <c r="B48" s="29"/>
      <c r="C48" s="29"/>
      <c r="D48" s="10" t="s">
        <v>64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</row>
    <row r="49" spans="1:13" s="2" customFormat="1" ht="45.75" customHeight="1" x14ac:dyDescent="0.25">
      <c r="A49" s="30"/>
      <c r="B49" s="30"/>
      <c r="C49" s="30"/>
      <c r="D49" s="10" t="s">
        <v>84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</row>
    <row r="50" spans="1:13" s="2" customFormat="1" ht="18.75" x14ac:dyDescent="0.25">
      <c r="A50" s="23"/>
      <c r="B50" s="23" t="s">
        <v>27</v>
      </c>
      <c r="C50" s="23"/>
      <c r="D50" s="10" t="s">
        <v>7</v>
      </c>
      <c r="E50" s="10">
        <f>E51+E52+E53+E55</f>
        <v>15032.12</v>
      </c>
      <c r="F50" s="10">
        <f t="shared" ref="F50:L50" si="11">F51+F52+F53+F55</f>
        <v>5303.97</v>
      </c>
      <c r="G50" s="10">
        <f t="shared" si="11"/>
        <v>7849.0499999999993</v>
      </c>
      <c r="H50" s="10">
        <f t="shared" si="11"/>
        <v>1509.4</v>
      </c>
      <c r="I50" s="10">
        <f t="shared" si="11"/>
        <v>369.7</v>
      </c>
      <c r="J50" s="10">
        <f t="shared" si="11"/>
        <v>0</v>
      </c>
      <c r="K50" s="10">
        <f t="shared" si="11"/>
        <v>0</v>
      </c>
      <c r="L50" s="10">
        <f t="shared" si="11"/>
        <v>0</v>
      </c>
    </row>
    <row r="51" spans="1:13" s="2" customFormat="1" ht="37.5" x14ac:dyDescent="0.25">
      <c r="A51" s="23"/>
      <c r="B51" s="23"/>
      <c r="C51" s="23"/>
      <c r="D51" s="10" t="s">
        <v>18</v>
      </c>
      <c r="E51" s="10">
        <f>F51+G51+H51+I51+J51+K51+L51</f>
        <v>0</v>
      </c>
      <c r="F51" s="10">
        <f t="shared" ref="F51:L52" si="12">F9+F15+F21+F27</f>
        <v>0</v>
      </c>
      <c r="G51" s="10">
        <f t="shared" si="12"/>
        <v>0</v>
      </c>
      <c r="H51" s="10">
        <f t="shared" si="12"/>
        <v>0</v>
      </c>
      <c r="I51" s="10">
        <f t="shared" si="12"/>
        <v>0</v>
      </c>
      <c r="J51" s="10">
        <f t="shared" si="12"/>
        <v>0</v>
      </c>
      <c r="K51" s="10">
        <f t="shared" si="12"/>
        <v>0</v>
      </c>
      <c r="L51" s="10">
        <f t="shared" si="12"/>
        <v>0</v>
      </c>
    </row>
    <row r="52" spans="1:13" s="2" customFormat="1" ht="56.25" x14ac:dyDescent="0.25">
      <c r="A52" s="23"/>
      <c r="B52" s="23"/>
      <c r="C52" s="23"/>
      <c r="D52" s="10" t="s">
        <v>19</v>
      </c>
      <c r="E52" s="10">
        <f t="shared" ref="E52:E55" si="13">F52+G52+H52+I52+J52+K52+L52</f>
        <v>0</v>
      </c>
      <c r="F52" s="10">
        <f t="shared" si="12"/>
        <v>0</v>
      </c>
      <c r="G52" s="10">
        <f t="shared" si="12"/>
        <v>0</v>
      </c>
      <c r="H52" s="10">
        <f t="shared" si="12"/>
        <v>0</v>
      </c>
      <c r="I52" s="10">
        <f t="shared" si="12"/>
        <v>0</v>
      </c>
      <c r="J52" s="10">
        <f t="shared" si="12"/>
        <v>0</v>
      </c>
      <c r="K52" s="10">
        <f t="shared" si="12"/>
        <v>0</v>
      </c>
      <c r="L52" s="10">
        <f t="shared" si="12"/>
        <v>0</v>
      </c>
    </row>
    <row r="53" spans="1:13" s="2" customFormat="1" ht="37.5" x14ac:dyDescent="0.25">
      <c r="A53" s="23"/>
      <c r="B53" s="23"/>
      <c r="C53" s="23"/>
      <c r="D53" s="10" t="s">
        <v>20</v>
      </c>
      <c r="E53" s="10">
        <f t="shared" si="13"/>
        <v>4797.3999999999996</v>
      </c>
      <c r="F53" s="10">
        <f>F11+F17+F29+F35+F41</f>
        <v>100</v>
      </c>
      <c r="G53" s="10">
        <f>G11+G17+G29+G35+G41</f>
        <v>3188</v>
      </c>
      <c r="H53" s="10">
        <f>H11+H17+H29+H35+H41+H23+H47</f>
        <v>1509.4</v>
      </c>
      <c r="I53" s="10">
        <f>I11+I17+I29+I35+I41</f>
        <v>0</v>
      </c>
      <c r="J53" s="10">
        <f>J11+J17+J29+J35+J41</f>
        <v>0</v>
      </c>
      <c r="K53" s="10">
        <f>K11+K17+K29+K35+K41</f>
        <v>0</v>
      </c>
      <c r="L53" s="10">
        <f>L11+L17+L29+L35+L41</f>
        <v>0</v>
      </c>
    </row>
    <row r="54" spans="1:13" s="2" customFormat="1" ht="75" x14ac:dyDescent="0.25">
      <c r="A54" s="23"/>
      <c r="B54" s="23"/>
      <c r="C54" s="23"/>
      <c r="D54" s="10" t="s">
        <v>64</v>
      </c>
      <c r="E54" s="10">
        <f t="shared" si="13"/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</row>
    <row r="55" spans="1:13" s="2" customFormat="1" ht="37.5" x14ac:dyDescent="0.25">
      <c r="A55" s="23"/>
      <c r="B55" s="23"/>
      <c r="C55" s="23"/>
      <c r="D55" s="10" t="s">
        <v>83</v>
      </c>
      <c r="E55" s="10">
        <f t="shared" si="13"/>
        <v>10234.720000000001</v>
      </c>
      <c r="F55" s="10">
        <f t="shared" ref="F55:L55" si="14">F13+F19+F25+F31</f>
        <v>5203.97</v>
      </c>
      <c r="G55" s="10">
        <f t="shared" si="14"/>
        <v>4661.0499999999993</v>
      </c>
      <c r="H55" s="10">
        <f t="shared" si="14"/>
        <v>0</v>
      </c>
      <c r="I55" s="10">
        <f t="shared" si="14"/>
        <v>369.7</v>
      </c>
      <c r="J55" s="10">
        <f t="shared" si="14"/>
        <v>0</v>
      </c>
      <c r="K55" s="10">
        <f t="shared" si="14"/>
        <v>0</v>
      </c>
      <c r="L55" s="10">
        <f t="shared" si="14"/>
        <v>0</v>
      </c>
    </row>
    <row r="56" spans="1:13" s="2" customFormat="1" ht="38.25" customHeight="1" x14ac:dyDescent="0.25">
      <c r="A56" s="65" t="s">
        <v>72</v>
      </c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</row>
    <row r="57" spans="1:13" s="2" customFormat="1" ht="26.25" customHeight="1" x14ac:dyDescent="0.25">
      <c r="A57" s="23" t="s">
        <v>28</v>
      </c>
      <c r="B57" s="24" t="s">
        <v>73</v>
      </c>
      <c r="C57" s="23" t="s">
        <v>29</v>
      </c>
      <c r="D57" s="10" t="s">
        <v>7</v>
      </c>
      <c r="E57" s="10">
        <f>E58+E59+E60+E62</f>
        <v>1638.5</v>
      </c>
      <c r="F57" s="10">
        <f t="shared" ref="F57:L57" si="15">F58+F59+F60+F62</f>
        <v>100</v>
      </c>
      <c r="G57" s="10">
        <f t="shared" si="15"/>
        <v>300</v>
      </c>
      <c r="H57" s="10">
        <f t="shared" si="15"/>
        <v>349.5</v>
      </c>
      <c r="I57" s="10">
        <f t="shared" si="15"/>
        <v>349</v>
      </c>
      <c r="J57" s="10">
        <f t="shared" si="15"/>
        <v>180</v>
      </c>
      <c r="K57" s="10">
        <f t="shared" si="15"/>
        <v>180</v>
      </c>
      <c r="L57" s="10">
        <f t="shared" si="15"/>
        <v>180</v>
      </c>
    </row>
    <row r="58" spans="1:13" s="2" customFormat="1" ht="37.5" x14ac:dyDescent="0.25">
      <c r="A58" s="23"/>
      <c r="B58" s="25"/>
      <c r="C58" s="23"/>
      <c r="D58" s="10" t="s">
        <v>18</v>
      </c>
      <c r="E58" s="10">
        <f>F58+G58+H58+I58+J58+K58+L58</f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</row>
    <row r="59" spans="1:13" s="2" customFormat="1" ht="56.25" x14ac:dyDescent="0.25">
      <c r="A59" s="23"/>
      <c r="B59" s="25"/>
      <c r="C59" s="23"/>
      <c r="D59" s="10" t="s">
        <v>19</v>
      </c>
      <c r="E59" s="10">
        <f t="shared" ref="E59:E62" si="16">F59+G59+H59+I59+J59+K59+L59</f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</row>
    <row r="60" spans="1:13" s="2" customFormat="1" ht="37.5" x14ac:dyDescent="0.25">
      <c r="A60" s="23"/>
      <c r="B60" s="25"/>
      <c r="C60" s="23"/>
      <c r="D60" s="10" t="s">
        <v>20</v>
      </c>
      <c r="E60" s="10">
        <f t="shared" si="16"/>
        <v>1098.5</v>
      </c>
      <c r="F60" s="10">
        <v>100</v>
      </c>
      <c r="G60" s="10">
        <v>300</v>
      </c>
      <c r="H60" s="10">
        <v>349.5</v>
      </c>
      <c r="I60" s="10">
        <v>349</v>
      </c>
      <c r="J60" s="10">
        <v>0</v>
      </c>
      <c r="K60" s="10">
        <v>0</v>
      </c>
      <c r="L60" s="10">
        <v>0</v>
      </c>
    </row>
    <row r="61" spans="1:13" s="2" customFormat="1" ht="75" x14ac:dyDescent="0.25">
      <c r="A61" s="23"/>
      <c r="B61" s="25"/>
      <c r="C61" s="23"/>
      <c r="D61" s="12" t="s">
        <v>64</v>
      </c>
      <c r="E61" s="12">
        <f t="shared" si="16"/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</row>
    <row r="62" spans="1:13" s="2" customFormat="1" ht="37.5" x14ac:dyDescent="0.25">
      <c r="A62" s="23"/>
      <c r="B62" s="26"/>
      <c r="C62" s="23"/>
      <c r="D62" s="12" t="s">
        <v>84</v>
      </c>
      <c r="E62" s="12">
        <f t="shared" si="16"/>
        <v>540</v>
      </c>
      <c r="F62" s="12">
        <v>0</v>
      </c>
      <c r="G62" s="12">
        <v>0</v>
      </c>
      <c r="H62" s="12">
        <v>0</v>
      </c>
      <c r="I62" s="12">
        <v>0</v>
      </c>
      <c r="J62" s="12">
        <v>180</v>
      </c>
      <c r="K62" s="12">
        <v>180</v>
      </c>
      <c r="L62" s="12">
        <v>180</v>
      </c>
    </row>
    <row r="63" spans="1:13" s="2" customFormat="1" ht="18.75" x14ac:dyDescent="0.25">
      <c r="A63" s="23" t="s">
        <v>30</v>
      </c>
      <c r="B63" s="24" t="s">
        <v>58</v>
      </c>
      <c r="C63" s="23" t="s">
        <v>29</v>
      </c>
      <c r="D63" s="10" t="s">
        <v>7</v>
      </c>
      <c r="E63" s="10">
        <f>E64+E65+E66+E68</f>
        <v>0</v>
      </c>
      <c r="F63" s="10">
        <f t="shared" ref="F63:L63" si="17">F64+F65+F66+F68</f>
        <v>0</v>
      </c>
      <c r="G63" s="10">
        <f t="shared" si="17"/>
        <v>0</v>
      </c>
      <c r="H63" s="10">
        <f t="shared" si="17"/>
        <v>0</v>
      </c>
      <c r="I63" s="10">
        <f t="shared" si="17"/>
        <v>0</v>
      </c>
      <c r="J63" s="10">
        <f t="shared" si="17"/>
        <v>0</v>
      </c>
      <c r="K63" s="10">
        <f t="shared" si="17"/>
        <v>0</v>
      </c>
      <c r="L63" s="10">
        <f t="shared" si="17"/>
        <v>0</v>
      </c>
      <c r="M63" s="4"/>
    </row>
    <row r="64" spans="1:13" s="2" customFormat="1" ht="37.5" x14ac:dyDescent="0.25">
      <c r="A64" s="23"/>
      <c r="B64" s="25"/>
      <c r="C64" s="23"/>
      <c r="D64" s="10" t="s">
        <v>18</v>
      </c>
      <c r="E64" s="10">
        <f>F64+G64+H64+I64+J64+K64+L64</f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4"/>
    </row>
    <row r="65" spans="1:13" s="2" customFormat="1" ht="56.25" x14ac:dyDescent="0.25">
      <c r="A65" s="23"/>
      <c r="B65" s="25"/>
      <c r="C65" s="23"/>
      <c r="D65" s="10" t="s">
        <v>19</v>
      </c>
      <c r="E65" s="10">
        <f t="shared" ref="E65:E68" si="18">F65+G65+H65+I65+J65+K65+L65</f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4"/>
    </row>
    <row r="66" spans="1:13" s="2" customFormat="1" ht="37.5" x14ac:dyDescent="0.25">
      <c r="A66" s="23"/>
      <c r="B66" s="25"/>
      <c r="C66" s="23"/>
      <c r="D66" s="10" t="s">
        <v>20</v>
      </c>
      <c r="E66" s="10">
        <f t="shared" si="18"/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4"/>
    </row>
    <row r="67" spans="1:13" s="2" customFormat="1" ht="75" x14ac:dyDescent="0.25">
      <c r="A67" s="23"/>
      <c r="B67" s="25"/>
      <c r="C67" s="23"/>
      <c r="D67" s="10" t="s">
        <v>64</v>
      </c>
      <c r="E67" s="10">
        <f t="shared" si="18"/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4"/>
    </row>
    <row r="68" spans="1:13" s="2" customFormat="1" ht="37.5" x14ac:dyDescent="0.25">
      <c r="A68" s="23"/>
      <c r="B68" s="26"/>
      <c r="C68" s="23"/>
      <c r="D68" s="10" t="s">
        <v>83</v>
      </c>
      <c r="E68" s="10">
        <f t="shared" si="18"/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4"/>
    </row>
    <row r="69" spans="1:13" s="2" customFormat="1" ht="18.75" x14ac:dyDescent="0.25">
      <c r="A69" s="23" t="s">
        <v>31</v>
      </c>
      <c r="B69" s="24" t="s">
        <v>32</v>
      </c>
      <c r="C69" s="23" t="s">
        <v>29</v>
      </c>
      <c r="D69" s="10" t="s">
        <v>7</v>
      </c>
      <c r="E69" s="10">
        <f>E70+E71+E72+E74</f>
        <v>921.5</v>
      </c>
      <c r="F69" s="10">
        <f t="shared" ref="F69:L69" si="19">F70+F71+F72+F74</f>
        <v>280</v>
      </c>
      <c r="G69" s="10">
        <f t="shared" si="19"/>
        <v>80</v>
      </c>
      <c r="H69" s="10">
        <f t="shared" si="19"/>
        <v>10.5</v>
      </c>
      <c r="I69" s="10">
        <f t="shared" si="19"/>
        <v>11</v>
      </c>
      <c r="J69" s="10">
        <f t="shared" si="19"/>
        <v>180</v>
      </c>
      <c r="K69" s="10">
        <f t="shared" si="19"/>
        <v>180</v>
      </c>
      <c r="L69" s="10">
        <f t="shared" si="19"/>
        <v>180</v>
      </c>
      <c r="M69" s="4"/>
    </row>
    <row r="70" spans="1:13" s="2" customFormat="1" ht="37.5" x14ac:dyDescent="0.25">
      <c r="A70" s="23"/>
      <c r="B70" s="25"/>
      <c r="C70" s="23"/>
      <c r="D70" s="10" t="s">
        <v>18</v>
      </c>
      <c r="E70" s="10">
        <f>F70+G70+H70+I70+J70+K70+L70</f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4"/>
    </row>
    <row r="71" spans="1:13" s="2" customFormat="1" ht="56.25" x14ac:dyDescent="0.25">
      <c r="A71" s="23"/>
      <c r="B71" s="25"/>
      <c r="C71" s="23"/>
      <c r="D71" s="10" t="s">
        <v>19</v>
      </c>
      <c r="E71" s="10">
        <f t="shared" ref="E71:E74" si="20">F71+G71+H71+I71+J71+K71+L71</f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4"/>
    </row>
    <row r="72" spans="1:13" s="2" customFormat="1" ht="37.5" x14ac:dyDescent="0.25">
      <c r="A72" s="23"/>
      <c r="B72" s="25"/>
      <c r="C72" s="23"/>
      <c r="D72" s="10" t="s">
        <v>20</v>
      </c>
      <c r="E72" s="10">
        <f t="shared" si="20"/>
        <v>381.5</v>
      </c>
      <c r="F72" s="10">
        <v>280</v>
      </c>
      <c r="G72" s="10">
        <v>80</v>
      </c>
      <c r="H72" s="10">
        <v>10.5</v>
      </c>
      <c r="I72" s="10">
        <v>11</v>
      </c>
      <c r="J72" s="10">
        <v>0</v>
      </c>
      <c r="K72" s="10">
        <v>0</v>
      </c>
      <c r="L72" s="10">
        <v>0</v>
      </c>
      <c r="M72" s="4"/>
    </row>
    <row r="73" spans="1:13" s="2" customFormat="1" ht="75" x14ac:dyDescent="0.25">
      <c r="A73" s="23"/>
      <c r="B73" s="25"/>
      <c r="C73" s="23"/>
      <c r="D73" s="10" t="s">
        <v>64</v>
      </c>
      <c r="E73" s="10">
        <f t="shared" si="20"/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4"/>
    </row>
    <row r="74" spans="1:13" s="2" customFormat="1" ht="37.5" x14ac:dyDescent="0.25">
      <c r="A74" s="23"/>
      <c r="B74" s="26"/>
      <c r="C74" s="23"/>
      <c r="D74" s="10" t="s">
        <v>83</v>
      </c>
      <c r="E74" s="10">
        <f t="shared" si="20"/>
        <v>540</v>
      </c>
      <c r="F74" s="10">
        <v>0</v>
      </c>
      <c r="G74" s="10">
        <v>0</v>
      </c>
      <c r="H74" s="10">
        <v>0</v>
      </c>
      <c r="I74" s="10">
        <v>0</v>
      </c>
      <c r="J74" s="10">
        <v>180</v>
      </c>
      <c r="K74" s="10">
        <v>180</v>
      </c>
      <c r="L74" s="10">
        <v>180</v>
      </c>
      <c r="M74" s="4"/>
    </row>
    <row r="75" spans="1:13" s="2" customFormat="1" ht="18.75" x14ac:dyDescent="0.25">
      <c r="A75" s="23"/>
      <c r="B75" s="28" t="s">
        <v>33</v>
      </c>
      <c r="C75" s="23"/>
      <c r="D75" s="10" t="s">
        <v>7</v>
      </c>
      <c r="E75" s="10">
        <f>E76+E77+E78+E80</f>
        <v>2560</v>
      </c>
      <c r="F75" s="10">
        <f t="shared" ref="F75:L75" si="21">F76+F77+F78+F80</f>
        <v>380</v>
      </c>
      <c r="G75" s="10">
        <f t="shared" si="21"/>
        <v>380</v>
      </c>
      <c r="H75" s="10">
        <f t="shared" si="21"/>
        <v>360</v>
      </c>
      <c r="I75" s="10">
        <f t="shared" si="21"/>
        <v>360</v>
      </c>
      <c r="J75" s="10">
        <f t="shared" si="21"/>
        <v>360</v>
      </c>
      <c r="K75" s="10">
        <f t="shared" si="21"/>
        <v>360</v>
      </c>
      <c r="L75" s="10">
        <f t="shared" si="21"/>
        <v>360</v>
      </c>
      <c r="M75" s="4"/>
    </row>
    <row r="76" spans="1:13" s="2" customFormat="1" ht="37.5" x14ac:dyDescent="0.25">
      <c r="A76" s="23"/>
      <c r="B76" s="29"/>
      <c r="C76" s="23"/>
      <c r="D76" s="10" t="s">
        <v>18</v>
      </c>
      <c r="E76" s="10">
        <f>F76+G76+H76+I76+J76+K76+L76</f>
        <v>0</v>
      </c>
      <c r="F76" s="10">
        <f>F58+F64+F70</f>
        <v>0</v>
      </c>
      <c r="G76" s="10">
        <f t="shared" ref="G76:L76" si="22">G58+G64+G70</f>
        <v>0</v>
      </c>
      <c r="H76" s="10">
        <f t="shared" si="22"/>
        <v>0</v>
      </c>
      <c r="I76" s="10">
        <f t="shared" si="22"/>
        <v>0</v>
      </c>
      <c r="J76" s="10">
        <f t="shared" si="22"/>
        <v>0</v>
      </c>
      <c r="K76" s="10">
        <f t="shared" si="22"/>
        <v>0</v>
      </c>
      <c r="L76" s="10">
        <f t="shared" si="22"/>
        <v>0</v>
      </c>
      <c r="M76" s="4"/>
    </row>
    <row r="77" spans="1:13" s="2" customFormat="1" ht="56.25" x14ac:dyDescent="0.25">
      <c r="A77" s="23"/>
      <c r="B77" s="29"/>
      <c r="C77" s="23"/>
      <c r="D77" s="10" t="s">
        <v>19</v>
      </c>
      <c r="E77" s="10">
        <f t="shared" ref="E77:E80" si="23">F77+G77+H77+I77+J77+K77+L77</f>
        <v>0</v>
      </c>
      <c r="F77" s="10">
        <f>F59+F65+F71</f>
        <v>0</v>
      </c>
      <c r="G77" s="10">
        <f t="shared" ref="G77:L78" si="24">G59+G65+G71</f>
        <v>0</v>
      </c>
      <c r="H77" s="10">
        <f t="shared" si="24"/>
        <v>0</v>
      </c>
      <c r="I77" s="10">
        <f t="shared" si="24"/>
        <v>0</v>
      </c>
      <c r="J77" s="10">
        <f t="shared" si="24"/>
        <v>0</v>
      </c>
      <c r="K77" s="10">
        <f t="shared" si="24"/>
        <v>0</v>
      </c>
      <c r="L77" s="10">
        <f t="shared" si="24"/>
        <v>0</v>
      </c>
      <c r="M77" s="4"/>
    </row>
    <row r="78" spans="1:13" s="2" customFormat="1" ht="37.5" x14ac:dyDescent="0.25">
      <c r="A78" s="23"/>
      <c r="B78" s="29"/>
      <c r="C78" s="23"/>
      <c r="D78" s="10" t="s">
        <v>20</v>
      </c>
      <c r="E78" s="10">
        <f t="shared" si="23"/>
        <v>1480</v>
      </c>
      <c r="F78" s="10">
        <f>F60+F66+F72</f>
        <v>380</v>
      </c>
      <c r="G78" s="10">
        <f t="shared" si="24"/>
        <v>380</v>
      </c>
      <c r="H78" s="10">
        <f t="shared" si="24"/>
        <v>360</v>
      </c>
      <c r="I78" s="10">
        <f t="shared" si="24"/>
        <v>360</v>
      </c>
      <c r="J78" s="10">
        <f t="shared" si="24"/>
        <v>0</v>
      </c>
      <c r="K78" s="10">
        <f t="shared" si="24"/>
        <v>0</v>
      </c>
      <c r="L78" s="10">
        <f t="shared" si="24"/>
        <v>0</v>
      </c>
      <c r="M78" s="4"/>
    </row>
    <row r="79" spans="1:13" s="2" customFormat="1" ht="75" x14ac:dyDescent="0.25">
      <c r="A79" s="23"/>
      <c r="B79" s="29"/>
      <c r="C79" s="23"/>
      <c r="D79" s="10" t="s">
        <v>64</v>
      </c>
      <c r="E79" s="10">
        <f t="shared" si="23"/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4"/>
    </row>
    <row r="80" spans="1:13" s="2" customFormat="1" ht="37.5" x14ac:dyDescent="0.25">
      <c r="A80" s="23"/>
      <c r="B80" s="30"/>
      <c r="C80" s="23"/>
      <c r="D80" s="10" t="s">
        <v>84</v>
      </c>
      <c r="E80" s="10">
        <f t="shared" si="23"/>
        <v>1080</v>
      </c>
      <c r="F80" s="10">
        <f t="shared" ref="F80:L80" si="25">F62+F68+F74</f>
        <v>0</v>
      </c>
      <c r="G80" s="10">
        <f t="shared" si="25"/>
        <v>0</v>
      </c>
      <c r="H80" s="10">
        <f t="shared" si="25"/>
        <v>0</v>
      </c>
      <c r="I80" s="10">
        <f t="shared" si="25"/>
        <v>0</v>
      </c>
      <c r="J80" s="10">
        <f t="shared" si="25"/>
        <v>360</v>
      </c>
      <c r="K80" s="10">
        <f t="shared" si="25"/>
        <v>360</v>
      </c>
      <c r="L80" s="10">
        <f t="shared" si="25"/>
        <v>360</v>
      </c>
      <c r="M80" s="4"/>
    </row>
    <row r="81" spans="1:13" s="2" customFormat="1" ht="27.75" customHeight="1" x14ac:dyDescent="0.25">
      <c r="A81" s="31" t="s">
        <v>34</v>
      </c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3"/>
      <c r="M81" s="4"/>
    </row>
    <row r="82" spans="1:13" s="2" customFormat="1" ht="18.75" x14ac:dyDescent="0.25">
      <c r="A82" s="23" t="s">
        <v>35</v>
      </c>
      <c r="B82" s="24" t="s">
        <v>45</v>
      </c>
      <c r="C82" s="27" t="s">
        <v>89</v>
      </c>
      <c r="D82" s="10" t="s">
        <v>7</v>
      </c>
      <c r="E82" s="10">
        <f>E83+E84+E85+E87</f>
        <v>5178.2</v>
      </c>
      <c r="F82" s="10">
        <f t="shared" ref="F82:L82" si="26">F83+F84+F85+F87</f>
        <v>555.79999999999995</v>
      </c>
      <c r="G82" s="10">
        <f t="shared" si="26"/>
        <v>794.59999999999991</v>
      </c>
      <c r="H82" s="10">
        <f t="shared" si="26"/>
        <v>794.6</v>
      </c>
      <c r="I82" s="10">
        <f t="shared" si="26"/>
        <v>684.1</v>
      </c>
      <c r="J82" s="10">
        <f t="shared" si="26"/>
        <v>832.5</v>
      </c>
      <c r="K82" s="10">
        <f t="shared" si="26"/>
        <v>684.1</v>
      </c>
      <c r="L82" s="10">
        <f t="shared" si="26"/>
        <v>832.49999999999989</v>
      </c>
      <c r="M82" s="4"/>
    </row>
    <row r="83" spans="1:13" s="2" customFormat="1" ht="37.5" x14ac:dyDescent="0.25">
      <c r="A83" s="23"/>
      <c r="B83" s="25"/>
      <c r="C83" s="27"/>
      <c r="D83" s="10" t="s">
        <v>18</v>
      </c>
      <c r="E83" s="10">
        <f>F83+G83+H83+I83+J83+K83+L83</f>
        <v>0</v>
      </c>
      <c r="F83" s="10">
        <f>F90+F95+F100+F105+F110+F115+F120</f>
        <v>0</v>
      </c>
      <c r="G83" s="10">
        <f t="shared" ref="G83:L83" si="27">G90+G95+G100+G105+G110+G115+G120</f>
        <v>0</v>
      </c>
      <c r="H83" s="10">
        <f t="shared" si="27"/>
        <v>0</v>
      </c>
      <c r="I83" s="10">
        <f t="shared" si="27"/>
        <v>0</v>
      </c>
      <c r="J83" s="10">
        <f t="shared" si="27"/>
        <v>0</v>
      </c>
      <c r="K83" s="10">
        <f t="shared" si="27"/>
        <v>0</v>
      </c>
      <c r="L83" s="10">
        <f t="shared" si="27"/>
        <v>0</v>
      </c>
      <c r="M83" s="4"/>
    </row>
    <row r="84" spans="1:13" s="2" customFormat="1" ht="56.25" x14ac:dyDescent="0.25">
      <c r="A84" s="23"/>
      <c r="B84" s="25"/>
      <c r="C84" s="27"/>
      <c r="D84" s="10" t="s">
        <v>19</v>
      </c>
      <c r="E84" s="10">
        <f t="shared" ref="E84:E87" si="28">F84+G84+H84+I84+J84+K84+L84</f>
        <v>0</v>
      </c>
      <c r="F84" s="10">
        <f>F91+F96+F101+F106+F111+F116+F121</f>
        <v>0</v>
      </c>
      <c r="G84" s="10">
        <f t="shared" ref="G84:L85" si="29">G91+G96+G101+G106+G111+G116+G121</f>
        <v>0</v>
      </c>
      <c r="H84" s="10">
        <f t="shared" si="29"/>
        <v>0</v>
      </c>
      <c r="I84" s="10">
        <f t="shared" si="29"/>
        <v>0</v>
      </c>
      <c r="J84" s="10">
        <f t="shared" si="29"/>
        <v>0</v>
      </c>
      <c r="K84" s="10">
        <f t="shared" si="29"/>
        <v>0</v>
      </c>
      <c r="L84" s="10">
        <f t="shared" si="29"/>
        <v>0</v>
      </c>
      <c r="M84" s="4"/>
    </row>
    <row r="85" spans="1:13" s="2" customFormat="1" ht="37.5" x14ac:dyDescent="0.25">
      <c r="A85" s="23"/>
      <c r="B85" s="25"/>
      <c r="C85" s="27"/>
      <c r="D85" s="10" t="s">
        <v>20</v>
      </c>
      <c r="E85" s="10">
        <f t="shared" si="28"/>
        <v>1810.4</v>
      </c>
      <c r="F85" s="10">
        <f>F92+F97+F102+F107+F112+F117+F122</f>
        <v>555.79999999999995</v>
      </c>
      <c r="G85" s="10">
        <f t="shared" si="29"/>
        <v>230</v>
      </c>
      <c r="H85" s="10">
        <v>794.6</v>
      </c>
      <c r="I85" s="10">
        <v>230</v>
      </c>
      <c r="J85" s="10">
        <f t="shared" si="29"/>
        <v>0</v>
      </c>
      <c r="K85" s="10">
        <f t="shared" si="29"/>
        <v>0</v>
      </c>
      <c r="L85" s="10">
        <f t="shared" si="29"/>
        <v>0</v>
      </c>
      <c r="M85" s="4"/>
    </row>
    <row r="86" spans="1:13" s="2" customFormat="1" ht="75" x14ac:dyDescent="0.25">
      <c r="A86" s="23"/>
      <c r="B86" s="25"/>
      <c r="C86" s="27"/>
      <c r="D86" s="10" t="s">
        <v>64</v>
      </c>
      <c r="E86" s="10">
        <f t="shared" si="28"/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4"/>
    </row>
    <row r="87" spans="1:13" s="2" customFormat="1" ht="60" customHeight="1" x14ac:dyDescent="0.25">
      <c r="A87" s="23"/>
      <c r="B87" s="26"/>
      <c r="C87" s="27"/>
      <c r="D87" s="10" t="s">
        <v>84</v>
      </c>
      <c r="E87" s="10">
        <f t="shared" si="28"/>
        <v>3367.7999999999997</v>
      </c>
      <c r="F87" s="10">
        <f t="shared" ref="F87:L87" si="30">F93+F98+F103+F108+F113+F118+F123</f>
        <v>0</v>
      </c>
      <c r="G87" s="10">
        <f t="shared" si="30"/>
        <v>564.59999999999991</v>
      </c>
      <c r="H87" s="10">
        <v>0</v>
      </c>
      <c r="I87" s="10">
        <f t="shared" si="30"/>
        <v>454.1</v>
      </c>
      <c r="J87" s="10">
        <v>832.5</v>
      </c>
      <c r="K87" s="10">
        <f t="shared" si="30"/>
        <v>684.1</v>
      </c>
      <c r="L87" s="10">
        <f t="shared" si="30"/>
        <v>832.49999999999989</v>
      </c>
      <c r="M87" s="4"/>
    </row>
    <row r="88" spans="1:13" s="2" customFormat="1" ht="18.75" hidden="1" x14ac:dyDescent="0.25">
      <c r="A88" s="13"/>
      <c r="B88" s="14" t="s">
        <v>47</v>
      </c>
      <c r="C88" s="13"/>
      <c r="D88" s="10"/>
      <c r="E88" s="10"/>
      <c r="F88" s="10"/>
      <c r="G88" s="10"/>
      <c r="H88" s="10"/>
      <c r="I88" s="10"/>
      <c r="J88" s="10"/>
      <c r="K88" s="10"/>
      <c r="L88" s="10"/>
      <c r="M88" s="4"/>
    </row>
    <row r="89" spans="1:13" s="2" customFormat="1" ht="18.75" hidden="1" x14ac:dyDescent="0.25">
      <c r="A89" s="23" t="s">
        <v>36</v>
      </c>
      <c r="B89" s="24" t="s">
        <v>48</v>
      </c>
      <c r="C89" s="23" t="s">
        <v>46</v>
      </c>
      <c r="D89" s="10" t="s">
        <v>7</v>
      </c>
      <c r="E89" s="10">
        <f>E90+E91+E92+E93</f>
        <v>1296.97</v>
      </c>
      <c r="F89" s="10">
        <f t="shared" ref="F89:L89" si="31">F90+F91+F92+F93</f>
        <v>161.97</v>
      </c>
      <c r="G89" s="10">
        <f t="shared" si="31"/>
        <v>240</v>
      </c>
      <c r="H89" s="10">
        <f t="shared" si="31"/>
        <v>179</v>
      </c>
      <c r="I89" s="10">
        <f t="shared" si="31"/>
        <v>179</v>
      </c>
      <c r="J89" s="10">
        <f t="shared" si="31"/>
        <v>179</v>
      </c>
      <c r="K89" s="10">
        <f t="shared" si="31"/>
        <v>179</v>
      </c>
      <c r="L89" s="10">
        <f t="shared" si="31"/>
        <v>179</v>
      </c>
      <c r="M89" s="4"/>
    </row>
    <row r="90" spans="1:13" s="2" customFormat="1" ht="37.5" hidden="1" x14ac:dyDescent="0.25">
      <c r="A90" s="23"/>
      <c r="B90" s="25"/>
      <c r="C90" s="23"/>
      <c r="D90" s="10" t="s">
        <v>18</v>
      </c>
      <c r="E90" s="10">
        <f>F90+G90+H90+I90+J90+K90+L90</f>
        <v>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4"/>
    </row>
    <row r="91" spans="1:13" s="2" customFormat="1" ht="56.25" hidden="1" x14ac:dyDescent="0.25">
      <c r="A91" s="23"/>
      <c r="B91" s="25"/>
      <c r="C91" s="23"/>
      <c r="D91" s="10" t="s">
        <v>19</v>
      </c>
      <c r="E91" s="10">
        <f t="shared" ref="E91:E93" si="32">F91+G91+H91+I91+J91+K91+L91</f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4"/>
    </row>
    <row r="92" spans="1:13" s="2" customFormat="1" ht="37.5" hidden="1" x14ac:dyDescent="0.25">
      <c r="A92" s="23"/>
      <c r="B92" s="25"/>
      <c r="C92" s="23"/>
      <c r="D92" s="10" t="s">
        <v>20</v>
      </c>
      <c r="E92" s="10">
        <f t="shared" si="32"/>
        <v>401.97</v>
      </c>
      <c r="F92" s="10">
        <f>120+41.97</f>
        <v>161.97</v>
      </c>
      <c r="G92" s="10">
        <v>80</v>
      </c>
      <c r="H92" s="10">
        <v>80</v>
      </c>
      <c r="I92" s="10">
        <v>80</v>
      </c>
      <c r="J92" s="10">
        <v>0</v>
      </c>
      <c r="K92" s="10">
        <v>0</v>
      </c>
      <c r="L92" s="10">
        <v>0</v>
      </c>
      <c r="M92" s="4"/>
    </row>
    <row r="93" spans="1:13" s="2" customFormat="1" ht="56.25" hidden="1" x14ac:dyDescent="0.25">
      <c r="A93" s="23"/>
      <c r="B93" s="26"/>
      <c r="C93" s="23"/>
      <c r="D93" s="10" t="s">
        <v>21</v>
      </c>
      <c r="E93" s="10">
        <f t="shared" si="32"/>
        <v>895</v>
      </c>
      <c r="F93" s="10">
        <v>0</v>
      </c>
      <c r="G93" s="10">
        <v>160</v>
      </c>
      <c r="H93" s="10">
        <v>99</v>
      </c>
      <c r="I93" s="10">
        <v>99</v>
      </c>
      <c r="J93" s="10">
        <v>179</v>
      </c>
      <c r="K93" s="10">
        <v>179</v>
      </c>
      <c r="L93" s="10">
        <v>179</v>
      </c>
      <c r="M93" s="4"/>
    </row>
    <row r="94" spans="1:13" s="2" customFormat="1" ht="18.75" hidden="1" x14ac:dyDescent="0.25">
      <c r="A94" s="23" t="s">
        <v>37</v>
      </c>
      <c r="B94" s="24" t="s">
        <v>49</v>
      </c>
      <c r="C94" s="23" t="s">
        <v>46</v>
      </c>
      <c r="D94" s="10" t="s">
        <v>7</v>
      </c>
      <c r="E94" s="10">
        <f>E95+E96+E97+E98</f>
        <v>560.20000000000005</v>
      </c>
      <c r="F94" s="10">
        <f t="shared" ref="F94:L94" si="33">F95+F96+F97+F98</f>
        <v>115</v>
      </c>
      <c r="G94" s="10">
        <f t="shared" si="33"/>
        <v>0</v>
      </c>
      <c r="H94" s="10">
        <f t="shared" si="33"/>
        <v>148.4</v>
      </c>
      <c r="I94" s="10">
        <f t="shared" si="33"/>
        <v>0</v>
      </c>
      <c r="J94" s="10">
        <f t="shared" si="33"/>
        <v>148.4</v>
      </c>
      <c r="K94" s="10">
        <f t="shared" si="33"/>
        <v>0</v>
      </c>
      <c r="L94" s="10">
        <f t="shared" si="33"/>
        <v>148.4</v>
      </c>
      <c r="M94" s="4"/>
    </row>
    <row r="95" spans="1:13" s="2" customFormat="1" ht="37.5" hidden="1" x14ac:dyDescent="0.25">
      <c r="A95" s="23"/>
      <c r="B95" s="25"/>
      <c r="C95" s="23"/>
      <c r="D95" s="10" t="s">
        <v>18</v>
      </c>
      <c r="E95" s="10">
        <f>F95+G95+H95+I95+J95+K95+L95</f>
        <v>0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4"/>
    </row>
    <row r="96" spans="1:13" s="2" customFormat="1" ht="56.25" hidden="1" x14ac:dyDescent="0.25">
      <c r="A96" s="23"/>
      <c r="B96" s="25"/>
      <c r="C96" s="23"/>
      <c r="D96" s="10" t="s">
        <v>19</v>
      </c>
      <c r="E96" s="10">
        <f t="shared" ref="E96:E98" si="34">F96+G96+H96+I96+J96+K96+L96</f>
        <v>0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4"/>
    </row>
    <row r="97" spans="1:13" s="2" customFormat="1" ht="37.5" hidden="1" x14ac:dyDescent="0.25">
      <c r="A97" s="23"/>
      <c r="B97" s="25"/>
      <c r="C97" s="23"/>
      <c r="D97" s="10" t="s">
        <v>20</v>
      </c>
      <c r="E97" s="10">
        <f t="shared" si="34"/>
        <v>115</v>
      </c>
      <c r="F97" s="10">
        <v>115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4"/>
    </row>
    <row r="98" spans="1:13" s="2" customFormat="1" ht="56.25" hidden="1" x14ac:dyDescent="0.25">
      <c r="A98" s="23"/>
      <c r="B98" s="26"/>
      <c r="C98" s="23"/>
      <c r="D98" s="10" t="s">
        <v>21</v>
      </c>
      <c r="E98" s="10">
        <f t="shared" si="34"/>
        <v>445.20000000000005</v>
      </c>
      <c r="F98" s="10">
        <v>0</v>
      </c>
      <c r="G98" s="10">
        <v>0</v>
      </c>
      <c r="H98" s="10">
        <v>148.4</v>
      </c>
      <c r="I98" s="10">
        <v>0</v>
      </c>
      <c r="J98" s="10">
        <v>148.4</v>
      </c>
      <c r="K98" s="10">
        <v>0</v>
      </c>
      <c r="L98" s="10">
        <v>148.4</v>
      </c>
      <c r="M98" s="4"/>
    </row>
    <row r="99" spans="1:13" s="2" customFormat="1" ht="11.25" hidden="1" customHeight="1" x14ac:dyDescent="0.25">
      <c r="A99" s="23" t="s">
        <v>38</v>
      </c>
      <c r="B99" s="24" t="s">
        <v>50</v>
      </c>
      <c r="C99" s="23" t="s">
        <v>46</v>
      </c>
      <c r="D99" s="10" t="s">
        <v>7</v>
      </c>
      <c r="E99" s="10">
        <f>E100+E101+E102+E103</f>
        <v>1186.23</v>
      </c>
      <c r="F99" s="10">
        <f t="shared" ref="F99:L99" si="35">F100+F101+F102+F103</f>
        <v>63.83</v>
      </c>
      <c r="G99" s="10">
        <f t="shared" si="35"/>
        <v>246.9</v>
      </c>
      <c r="H99" s="10">
        <f t="shared" si="35"/>
        <v>159.5</v>
      </c>
      <c r="I99" s="10">
        <f t="shared" si="35"/>
        <v>179</v>
      </c>
      <c r="J99" s="10">
        <f t="shared" si="35"/>
        <v>179</v>
      </c>
      <c r="K99" s="10">
        <f t="shared" si="35"/>
        <v>179</v>
      </c>
      <c r="L99" s="10">
        <f t="shared" si="35"/>
        <v>179</v>
      </c>
      <c r="M99" s="4"/>
    </row>
    <row r="100" spans="1:13" s="2" customFormat="1" ht="37.5" hidden="1" x14ac:dyDescent="0.25">
      <c r="A100" s="23"/>
      <c r="B100" s="25"/>
      <c r="C100" s="23"/>
      <c r="D100" s="10" t="s">
        <v>18</v>
      </c>
      <c r="E100" s="10">
        <f>F100+G100+H100+I100+J100+K100+L100</f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4"/>
    </row>
    <row r="101" spans="1:13" s="2" customFormat="1" ht="56.25" hidden="1" x14ac:dyDescent="0.25">
      <c r="A101" s="23"/>
      <c r="B101" s="25"/>
      <c r="C101" s="23"/>
      <c r="D101" s="10" t="s">
        <v>19</v>
      </c>
      <c r="E101" s="10">
        <f t="shared" ref="E101:E103" si="36">F101+G101+H101+I101+J101+K101+L101</f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4"/>
    </row>
    <row r="102" spans="1:13" s="2" customFormat="1" ht="37.5" hidden="1" x14ac:dyDescent="0.25">
      <c r="A102" s="23"/>
      <c r="B102" s="25"/>
      <c r="C102" s="23"/>
      <c r="D102" s="10" t="s">
        <v>20</v>
      </c>
      <c r="E102" s="10">
        <f t="shared" si="36"/>
        <v>213.82999999999998</v>
      </c>
      <c r="F102" s="10">
        <f>105.8-41.97</f>
        <v>63.83</v>
      </c>
      <c r="G102" s="10">
        <v>50</v>
      </c>
      <c r="H102" s="10">
        <v>50</v>
      </c>
      <c r="I102" s="10">
        <v>50</v>
      </c>
      <c r="J102" s="10">
        <v>0</v>
      </c>
      <c r="K102" s="10">
        <v>0</v>
      </c>
      <c r="L102" s="10">
        <v>0</v>
      </c>
      <c r="M102" s="4"/>
    </row>
    <row r="103" spans="1:13" s="2" customFormat="1" ht="56.25" hidden="1" x14ac:dyDescent="0.25">
      <c r="A103" s="23"/>
      <c r="B103" s="26"/>
      <c r="C103" s="23"/>
      <c r="D103" s="10" t="s">
        <v>21</v>
      </c>
      <c r="E103" s="10">
        <f t="shared" si="36"/>
        <v>972.4</v>
      </c>
      <c r="F103" s="10">
        <v>0</v>
      </c>
      <c r="G103" s="10">
        <v>196.9</v>
      </c>
      <c r="H103" s="10">
        <v>109.5</v>
      </c>
      <c r="I103" s="10">
        <v>129</v>
      </c>
      <c r="J103" s="10">
        <v>179</v>
      </c>
      <c r="K103" s="10">
        <v>179</v>
      </c>
      <c r="L103" s="10">
        <v>179</v>
      </c>
      <c r="M103" s="4"/>
    </row>
    <row r="104" spans="1:13" s="2" customFormat="1" ht="18.75" hidden="1" x14ac:dyDescent="0.25">
      <c r="A104" s="23" t="s">
        <v>39</v>
      </c>
      <c r="B104" s="24" t="s">
        <v>51</v>
      </c>
      <c r="C104" s="23" t="s">
        <v>46</v>
      </c>
      <c r="D104" s="10" t="s">
        <v>7</v>
      </c>
      <c r="E104" s="10">
        <f>E105+E106+E107+E108</f>
        <v>604.6</v>
      </c>
      <c r="F104" s="10">
        <f t="shared" ref="F104:L104" si="37">F105+F106+F107+F108</f>
        <v>50</v>
      </c>
      <c r="G104" s="10">
        <f t="shared" si="37"/>
        <v>78.2</v>
      </c>
      <c r="H104" s="10">
        <f t="shared" si="37"/>
        <v>90</v>
      </c>
      <c r="I104" s="10">
        <f t="shared" si="37"/>
        <v>96.6</v>
      </c>
      <c r="J104" s="10">
        <f t="shared" si="37"/>
        <v>96.6</v>
      </c>
      <c r="K104" s="10">
        <f t="shared" si="37"/>
        <v>96.6</v>
      </c>
      <c r="L104" s="10">
        <f t="shared" si="37"/>
        <v>96.6</v>
      </c>
      <c r="M104" s="4"/>
    </row>
    <row r="105" spans="1:13" s="2" customFormat="1" ht="8.25" hidden="1" customHeight="1" x14ac:dyDescent="0.25">
      <c r="A105" s="23"/>
      <c r="B105" s="25"/>
      <c r="C105" s="23"/>
      <c r="D105" s="10" t="s">
        <v>18</v>
      </c>
      <c r="E105" s="10">
        <f>F105+G105+H105+I105+J105+K105+L105</f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4"/>
    </row>
    <row r="106" spans="1:13" s="2" customFormat="1" ht="56.25" hidden="1" x14ac:dyDescent="0.25">
      <c r="A106" s="23"/>
      <c r="B106" s="25"/>
      <c r="C106" s="23"/>
      <c r="D106" s="10" t="s">
        <v>19</v>
      </c>
      <c r="E106" s="10">
        <f t="shared" ref="E106:E108" si="38">F106+G106+H106+I106+J106+K106+L106</f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4"/>
    </row>
    <row r="107" spans="1:13" s="2" customFormat="1" ht="37.5" hidden="1" x14ac:dyDescent="0.25">
      <c r="A107" s="23"/>
      <c r="B107" s="25"/>
      <c r="C107" s="23"/>
      <c r="D107" s="10" t="s">
        <v>20</v>
      </c>
      <c r="E107" s="10">
        <f t="shared" si="38"/>
        <v>200</v>
      </c>
      <c r="F107" s="10">
        <v>50</v>
      </c>
      <c r="G107" s="10">
        <v>50</v>
      </c>
      <c r="H107" s="10">
        <v>50</v>
      </c>
      <c r="I107" s="10">
        <v>50</v>
      </c>
      <c r="J107" s="10">
        <v>0</v>
      </c>
      <c r="K107" s="10">
        <v>0</v>
      </c>
      <c r="L107" s="10">
        <v>0</v>
      </c>
      <c r="M107" s="4"/>
    </row>
    <row r="108" spans="1:13" s="2" customFormat="1" ht="43.5" hidden="1" customHeight="1" x14ac:dyDescent="0.25">
      <c r="A108" s="23"/>
      <c r="B108" s="26"/>
      <c r="C108" s="23"/>
      <c r="D108" s="10" t="s">
        <v>21</v>
      </c>
      <c r="E108" s="10">
        <f t="shared" si="38"/>
        <v>404.6</v>
      </c>
      <c r="F108" s="10">
        <v>0</v>
      </c>
      <c r="G108" s="10">
        <v>28.2</v>
      </c>
      <c r="H108" s="10">
        <v>40</v>
      </c>
      <c r="I108" s="10">
        <v>46.6</v>
      </c>
      <c r="J108" s="10">
        <v>96.6</v>
      </c>
      <c r="K108" s="10">
        <v>96.6</v>
      </c>
      <c r="L108" s="10">
        <v>96.6</v>
      </c>
      <c r="M108" s="4"/>
    </row>
    <row r="109" spans="1:13" s="2" customFormat="1" ht="18.75" hidden="1" x14ac:dyDescent="0.25">
      <c r="A109" s="23" t="s">
        <v>40</v>
      </c>
      <c r="B109" s="24" t="s">
        <v>54</v>
      </c>
      <c r="C109" s="23" t="s">
        <v>46</v>
      </c>
      <c r="D109" s="10" t="s">
        <v>7</v>
      </c>
      <c r="E109" s="10">
        <f>E110+E111+E112+E113</f>
        <v>314.8</v>
      </c>
      <c r="F109" s="10">
        <f t="shared" ref="F109:L109" si="39">F110+F111+F112+F113</f>
        <v>25</v>
      </c>
      <c r="G109" s="10">
        <f t="shared" si="39"/>
        <v>48.3</v>
      </c>
      <c r="H109" s="10">
        <f t="shared" si="39"/>
        <v>48.3</v>
      </c>
      <c r="I109" s="10">
        <f t="shared" si="39"/>
        <v>48.3</v>
      </c>
      <c r="J109" s="10">
        <f t="shared" si="39"/>
        <v>48.3</v>
      </c>
      <c r="K109" s="10">
        <f t="shared" si="39"/>
        <v>48.3</v>
      </c>
      <c r="L109" s="10">
        <f t="shared" si="39"/>
        <v>48.3</v>
      </c>
      <c r="M109" s="4"/>
    </row>
    <row r="110" spans="1:13" s="2" customFormat="1" ht="37.5" hidden="1" x14ac:dyDescent="0.25">
      <c r="A110" s="23"/>
      <c r="B110" s="25"/>
      <c r="C110" s="23"/>
      <c r="D110" s="10" t="s">
        <v>18</v>
      </c>
      <c r="E110" s="10">
        <f>F110+G110+H110+I110+J110+K110+L110</f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4"/>
    </row>
    <row r="111" spans="1:13" s="2" customFormat="1" ht="56.25" hidden="1" x14ac:dyDescent="0.25">
      <c r="A111" s="23"/>
      <c r="B111" s="25"/>
      <c r="C111" s="23"/>
      <c r="D111" s="10" t="s">
        <v>19</v>
      </c>
      <c r="E111" s="10">
        <f t="shared" ref="E111:E113" si="40">F111+G111+H111+I111+J111+K111+L111</f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4"/>
    </row>
    <row r="112" spans="1:13" s="2" customFormat="1" ht="37.5" hidden="1" x14ac:dyDescent="0.25">
      <c r="A112" s="23"/>
      <c r="B112" s="25"/>
      <c r="C112" s="23"/>
      <c r="D112" s="10" t="s">
        <v>20</v>
      </c>
      <c r="E112" s="10">
        <f t="shared" si="40"/>
        <v>25</v>
      </c>
      <c r="F112" s="10">
        <v>25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4"/>
    </row>
    <row r="113" spans="1:13" s="2" customFormat="1" ht="56.25" hidden="1" x14ac:dyDescent="0.25">
      <c r="A113" s="23"/>
      <c r="B113" s="26"/>
      <c r="C113" s="23"/>
      <c r="D113" s="10" t="s">
        <v>21</v>
      </c>
      <c r="E113" s="10">
        <f t="shared" si="40"/>
        <v>289.8</v>
      </c>
      <c r="F113" s="10">
        <v>0</v>
      </c>
      <c r="G113" s="10">
        <v>48.3</v>
      </c>
      <c r="H113" s="10">
        <v>48.3</v>
      </c>
      <c r="I113" s="10">
        <v>48.3</v>
      </c>
      <c r="J113" s="10">
        <v>48.3</v>
      </c>
      <c r="K113" s="10">
        <v>48.3</v>
      </c>
      <c r="L113" s="10">
        <v>48.3</v>
      </c>
      <c r="M113" s="4"/>
    </row>
    <row r="114" spans="1:13" s="2" customFormat="1" ht="18.75" hidden="1" x14ac:dyDescent="0.25">
      <c r="A114" s="23" t="s">
        <v>41</v>
      </c>
      <c r="B114" s="24" t="s">
        <v>52</v>
      </c>
      <c r="C114" s="23" t="s">
        <v>46</v>
      </c>
      <c r="D114" s="10" t="s">
        <v>7</v>
      </c>
      <c r="E114" s="10">
        <f>E115+E116+E117+E118</f>
        <v>813.4</v>
      </c>
      <c r="F114" s="10">
        <f t="shared" ref="F114:L114" si="41">F115+F116+F117+F118</f>
        <v>90</v>
      </c>
      <c r="G114" s="10">
        <f t="shared" si="41"/>
        <v>120.8</v>
      </c>
      <c r="H114" s="10">
        <f t="shared" si="41"/>
        <v>119.39999999999999</v>
      </c>
      <c r="I114" s="10">
        <f t="shared" si="41"/>
        <v>120.8</v>
      </c>
      <c r="J114" s="10">
        <f t="shared" si="41"/>
        <v>120.8</v>
      </c>
      <c r="K114" s="10">
        <f t="shared" si="41"/>
        <v>120.8</v>
      </c>
      <c r="L114" s="10">
        <f t="shared" si="41"/>
        <v>120.8</v>
      </c>
      <c r="M114" s="4"/>
    </row>
    <row r="115" spans="1:13" s="2" customFormat="1" ht="0.75" hidden="1" customHeight="1" x14ac:dyDescent="0.25">
      <c r="A115" s="23"/>
      <c r="B115" s="25"/>
      <c r="C115" s="23"/>
      <c r="D115" s="10" t="s">
        <v>18</v>
      </c>
      <c r="E115" s="10">
        <f>F115+G115+H115+I115+J115+K115+L115</f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4"/>
    </row>
    <row r="116" spans="1:13" s="2" customFormat="1" ht="56.25" hidden="1" x14ac:dyDescent="0.25">
      <c r="A116" s="23"/>
      <c r="B116" s="25"/>
      <c r="C116" s="23"/>
      <c r="D116" s="10" t="s">
        <v>19</v>
      </c>
      <c r="E116" s="10">
        <f t="shared" ref="E116:E118" si="42">F116+G116+H116+I116+J116+K116+L116</f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4"/>
    </row>
    <row r="117" spans="1:13" s="2" customFormat="1" ht="37.5" hidden="1" x14ac:dyDescent="0.25">
      <c r="A117" s="23"/>
      <c r="B117" s="25"/>
      <c r="C117" s="23"/>
      <c r="D117" s="10" t="s">
        <v>20</v>
      </c>
      <c r="E117" s="10">
        <f t="shared" si="42"/>
        <v>90</v>
      </c>
      <c r="F117" s="10">
        <v>90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4"/>
    </row>
    <row r="118" spans="1:13" s="2" customFormat="1" ht="56.25" hidden="1" x14ac:dyDescent="0.25">
      <c r="A118" s="23"/>
      <c r="B118" s="26"/>
      <c r="C118" s="23"/>
      <c r="D118" s="10" t="s">
        <v>21</v>
      </c>
      <c r="E118" s="10">
        <f t="shared" si="42"/>
        <v>723.4</v>
      </c>
      <c r="F118" s="10">
        <v>0</v>
      </c>
      <c r="G118" s="10">
        <v>120.8</v>
      </c>
      <c r="H118" s="10">
        <f>120.8-1.4</f>
        <v>119.39999999999999</v>
      </c>
      <c r="I118" s="10">
        <v>120.8</v>
      </c>
      <c r="J118" s="10">
        <v>120.8</v>
      </c>
      <c r="K118" s="10">
        <v>120.8</v>
      </c>
      <c r="L118" s="10">
        <v>120.8</v>
      </c>
      <c r="M118" s="4"/>
    </row>
    <row r="119" spans="1:13" s="2" customFormat="1" ht="18.75" hidden="1" x14ac:dyDescent="0.25">
      <c r="A119" s="23" t="s">
        <v>42</v>
      </c>
      <c r="B119" s="24" t="s">
        <v>53</v>
      </c>
      <c r="C119" s="23" t="s">
        <v>46</v>
      </c>
      <c r="D119" s="10" t="s">
        <v>7</v>
      </c>
      <c r="E119" s="10">
        <f>E120+E121+E122+E123</f>
        <v>402</v>
      </c>
      <c r="F119" s="10">
        <f t="shared" ref="F119:L119" si="43">F120+F121+F122+F123</f>
        <v>50</v>
      </c>
      <c r="G119" s="10">
        <f t="shared" si="43"/>
        <v>60.4</v>
      </c>
      <c r="H119" s="10">
        <f t="shared" si="43"/>
        <v>50</v>
      </c>
      <c r="I119" s="10">
        <f t="shared" si="43"/>
        <v>60.4</v>
      </c>
      <c r="J119" s="10">
        <f t="shared" si="43"/>
        <v>60.4</v>
      </c>
      <c r="K119" s="10">
        <f t="shared" si="43"/>
        <v>60.4</v>
      </c>
      <c r="L119" s="10">
        <f t="shared" si="43"/>
        <v>60.4</v>
      </c>
      <c r="M119" s="4"/>
    </row>
    <row r="120" spans="1:13" s="2" customFormat="1" ht="37.5" hidden="1" x14ac:dyDescent="0.25">
      <c r="A120" s="23"/>
      <c r="B120" s="25"/>
      <c r="C120" s="23"/>
      <c r="D120" s="10" t="s">
        <v>18</v>
      </c>
      <c r="E120" s="10">
        <f>F120+G120+H120+I120+J120+K120+L120</f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4"/>
    </row>
    <row r="121" spans="1:13" s="2" customFormat="1" ht="56.25" hidden="1" x14ac:dyDescent="0.25">
      <c r="A121" s="23"/>
      <c r="B121" s="25"/>
      <c r="C121" s="23"/>
      <c r="D121" s="10" t="s">
        <v>19</v>
      </c>
      <c r="E121" s="10">
        <f t="shared" ref="E121:E123" si="44">F121+G121+H121+I121+J121+K121+L121</f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4"/>
    </row>
    <row r="122" spans="1:13" s="2" customFormat="1" ht="37.5" hidden="1" x14ac:dyDescent="0.25">
      <c r="A122" s="23"/>
      <c r="B122" s="25"/>
      <c r="C122" s="23"/>
      <c r="D122" s="10" t="s">
        <v>20</v>
      </c>
      <c r="E122" s="10">
        <f t="shared" si="44"/>
        <v>200</v>
      </c>
      <c r="F122" s="10">
        <v>50</v>
      </c>
      <c r="G122" s="10">
        <v>50</v>
      </c>
      <c r="H122" s="10">
        <v>50</v>
      </c>
      <c r="I122" s="10">
        <v>50</v>
      </c>
      <c r="J122" s="10">
        <v>0</v>
      </c>
      <c r="K122" s="10">
        <v>0</v>
      </c>
      <c r="L122" s="10">
        <v>0</v>
      </c>
      <c r="M122" s="4"/>
    </row>
    <row r="123" spans="1:13" s="2" customFormat="1" ht="54" hidden="1" customHeight="1" x14ac:dyDescent="0.25">
      <c r="A123" s="23"/>
      <c r="B123" s="26"/>
      <c r="C123" s="23"/>
      <c r="D123" s="10" t="s">
        <v>21</v>
      </c>
      <c r="E123" s="10">
        <f t="shared" si="44"/>
        <v>202</v>
      </c>
      <c r="F123" s="10">
        <v>0</v>
      </c>
      <c r="G123" s="10">
        <v>10.4</v>
      </c>
      <c r="H123" s="10">
        <v>0</v>
      </c>
      <c r="I123" s="10">
        <v>10.4</v>
      </c>
      <c r="J123" s="10">
        <v>60.4</v>
      </c>
      <c r="K123" s="10">
        <v>60.4</v>
      </c>
      <c r="L123" s="10">
        <v>60.4</v>
      </c>
      <c r="M123" s="4"/>
    </row>
    <row r="124" spans="1:13" s="2" customFormat="1" ht="18.75" x14ac:dyDescent="0.25">
      <c r="A124" s="23" t="s">
        <v>43</v>
      </c>
      <c r="B124" s="24" t="s">
        <v>74</v>
      </c>
      <c r="C124" s="23" t="s">
        <v>85</v>
      </c>
      <c r="D124" s="10" t="s">
        <v>7</v>
      </c>
      <c r="E124" s="10">
        <f>E125+E126+E127+E129</f>
        <v>0</v>
      </c>
      <c r="F124" s="10">
        <f t="shared" ref="F124:L124" si="45">F125+F126+F127+F129</f>
        <v>0</v>
      </c>
      <c r="G124" s="10">
        <f t="shared" si="45"/>
        <v>0</v>
      </c>
      <c r="H124" s="10">
        <f t="shared" si="45"/>
        <v>0</v>
      </c>
      <c r="I124" s="10">
        <f t="shared" si="45"/>
        <v>0</v>
      </c>
      <c r="J124" s="10">
        <f t="shared" si="45"/>
        <v>0</v>
      </c>
      <c r="K124" s="10">
        <f t="shared" si="45"/>
        <v>0</v>
      </c>
      <c r="L124" s="10">
        <f t="shared" si="45"/>
        <v>0</v>
      </c>
      <c r="M124" s="4"/>
    </row>
    <row r="125" spans="1:13" s="2" customFormat="1" ht="37.5" x14ac:dyDescent="0.25">
      <c r="A125" s="23"/>
      <c r="B125" s="25"/>
      <c r="C125" s="23"/>
      <c r="D125" s="10" t="s">
        <v>18</v>
      </c>
      <c r="E125" s="10">
        <f>F125+G125+H125+I125+J125+K125+L125</f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4"/>
    </row>
    <row r="126" spans="1:13" s="2" customFormat="1" ht="56.25" x14ac:dyDescent="0.25">
      <c r="A126" s="23"/>
      <c r="B126" s="25"/>
      <c r="C126" s="23"/>
      <c r="D126" s="10" t="s">
        <v>19</v>
      </c>
      <c r="E126" s="10">
        <f t="shared" ref="E126:E129" si="46">F126+G126+H126+I126+J126+K126+L126</f>
        <v>0</v>
      </c>
      <c r="F126" s="10">
        <v>0</v>
      </c>
      <c r="G126" s="10">
        <v>0</v>
      </c>
      <c r="H126" s="10">
        <v>0</v>
      </c>
      <c r="I126" s="10">
        <v>0</v>
      </c>
      <c r="J126" s="10">
        <v>0</v>
      </c>
      <c r="K126" s="10">
        <v>0</v>
      </c>
      <c r="L126" s="10">
        <v>0</v>
      </c>
      <c r="M126" s="4"/>
    </row>
    <row r="127" spans="1:13" s="2" customFormat="1" ht="37.5" x14ac:dyDescent="0.25">
      <c r="A127" s="23"/>
      <c r="B127" s="25"/>
      <c r="C127" s="23"/>
      <c r="D127" s="10" t="s">
        <v>20</v>
      </c>
      <c r="E127" s="10">
        <f t="shared" si="46"/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4"/>
    </row>
    <row r="128" spans="1:13" s="2" customFormat="1" ht="75" x14ac:dyDescent="0.25">
      <c r="A128" s="23"/>
      <c r="B128" s="25"/>
      <c r="C128" s="23"/>
      <c r="D128" s="10" t="s">
        <v>64</v>
      </c>
      <c r="E128" s="10">
        <f t="shared" si="46"/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0</v>
      </c>
      <c r="L128" s="10">
        <v>0</v>
      </c>
      <c r="M128" s="4"/>
    </row>
    <row r="129" spans="1:13" s="2" customFormat="1" ht="37.5" x14ac:dyDescent="0.25">
      <c r="A129" s="23"/>
      <c r="B129" s="26"/>
      <c r="C129" s="23"/>
      <c r="D129" s="10" t="s">
        <v>84</v>
      </c>
      <c r="E129" s="10">
        <f t="shared" si="46"/>
        <v>0</v>
      </c>
      <c r="F129" s="10">
        <v>0</v>
      </c>
      <c r="G129" s="10">
        <v>0</v>
      </c>
      <c r="H129" s="10">
        <v>0</v>
      </c>
      <c r="I129" s="10">
        <v>0</v>
      </c>
      <c r="J129" s="10">
        <v>0</v>
      </c>
      <c r="K129" s="10">
        <v>0</v>
      </c>
      <c r="L129" s="10">
        <v>0</v>
      </c>
      <c r="M129" s="4"/>
    </row>
    <row r="130" spans="1:13" s="2" customFormat="1" ht="18.75" x14ac:dyDescent="0.25">
      <c r="A130" s="23"/>
      <c r="B130" s="24" t="s">
        <v>44</v>
      </c>
      <c r="C130" s="23"/>
      <c r="D130" s="10" t="s">
        <v>7</v>
      </c>
      <c r="E130" s="10">
        <f>E131+E132+E133+E135</f>
        <v>5178.2</v>
      </c>
      <c r="F130" s="10">
        <f t="shared" ref="F130:L130" si="47">F131+F132+F133+F135</f>
        <v>555.79999999999995</v>
      </c>
      <c r="G130" s="10">
        <f t="shared" si="47"/>
        <v>794.59999999999991</v>
      </c>
      <c r="H130" s="10">
        <f t="shared" si="47"/>
        <v>794.6</v>
      </c>
      <c r="I130" s="10">
        <f t="shared" si="47"/>
        <v>684.1</v>
      </c>
      <c r="J130" s="10">
        <f t="shared" si="47"/>
        <v>832.5</v>
      </c>
      <c r="K130" s="10">
        <f t="shared" si="47"/>
        <v>684.1</v>
      </c>
      <c r="L130" s="10">
        <f t="shared" si="47"/>
        <v>832.49999999999989</v>
      </c>
      <c r="M130" s="4"/>
    </row>
    <row r="131" spans="1:13" s="2" customFormat="1" ht="37.5" x14ac:dyDescent="0.25">
      <c r="A131" s="23"/>
      <c r="B131" s="25"/>
      <c r="C131" s="23"/>
      <c r="D131" s="10" t="s">
        <v>18</v>
      </c>
      <c r="E131" s="10">
        <f>F131+G131+H131+I131+J131+K131+L131</f>
        <v>0</v>
      </c>
      <c r="F131" s="10">
        <f>F83+F125</f>
        <v>0</v>
      </c>
      <c r="G131" s="10">
        <f t="shared" ref="G131:L131" si="48">G83+G125</f>
        <v>0</v>
      </c>
      <c r="H131" s="10">
        <f t="shared" si="48"/>
        <v>0</v>
      </c>
      <c r="I131" s="10">
        <f t="shared" si="48"/>
        <v>0</v>
      </c>
      <c r="J131" s="10">
        <f t="shared" si="48"/>
        <v>0</v>
      </c>
      <c r="K131" s="10">
        <f t="shared" si="48"/>
        <v>0</v>
      </c>
      <c r="L131" s="10">
        <f t="shared" si="48"/>
        <v>0</v>
      </c>
      <c r="M131" s="4"/>
    </row>
    <row r="132" spans="1:13" s="2" customFormat="1" ht="56.25" x14ac:dyDescent="0.25">
      <c r="A132" s="23"/>
      <c r="B132" s="25"/>
      <c r="C132" s="23"/>
      <c r="D132" s="10" t="s">
        <v>19</v>
      </c>
      <c r="E132" s="10">
        <f t="shared" ref="E132:E135" si="49">F132+G132+H132+I132+J132+K132+L132</f>
        <v>0</v>
      </c>
      <c r="F132" s="10">
        <f>F84+F126</f>
        <v>0</v>
      </c>
      <c r="G132" s="10">
        <f t="shared" ref="G132:L133" si="50">G84+G126</f>
        <v>0</v>
      </c>
      <c r="H132" s="10">
        <f t="shared" si="50"/>
        <v>0</v>
      </c>
      <c r="I132" s="10">
        <f t="shared" si="50"/>
        <v>0</v>
      </c>
      <c r="J132" s="10">
        <f t="shared" si="50"/>
        <v>0</v>
      </c>
      <c r="K132" s="10">
        <f t="shared" si="50"/>
        <v>0</v>
      </c>
      <c r="L132" s="10">
        <f t="shared" si="50"/>
        <v>0</v>
      </c>
      <c r="M132" s="4"/>
    </row>
    <row r="133" spans="1:13" s="2" customFormat="1" ht="37.5" x14ac:dyDescent="0.25">
      <c r="A133" s="23"/>
      <c r="B133" s="25"/>
      <c r="C133" s="23"/>
      <c r="D133" s="10" t="s">
        <v>20</v>
      </c>
      <c r="E133" s="10">
        <f t="shared" si="49"/>
        <v>1810.4</v>
      </c>
      <c r="F133" s="10">
        <f>F85+F127</f>
        <v>555.79999999999995</v>
      </c>
      <c r="G133" s="10">
        <f t="shared" si="50"/>
        <v>230</v>
      </c>
      <c r="H133" s="10">
        <f t="shared" si="50"/>
        <v>794.6</v>
      </c>
      <c r="I133" s="10">
        <f t="shared" si="50"/>
        <v>230</v>
      </c>
      <c r="J133" s="10">
        <f t="shared" si="50"/>
        <v>0</v>
      </c>
      <c r="K133" s="10">
        <f t="shared" si="50"/>
        <v>0</v>
      </c>
      <c r="L133" s="10">
        <f t="shared" si="50"/>
        <v>0</v>
      </c>
      <c r="M133" s="4"/>
    </row>
    <row r="134" spans="1:13" s="2" customFormat="1" ht="75" x14ac:dyDescent="0.25">
      <c r="A134" s="23"/>
      <c r="B134" s="25"/>
      <c r="C134" s="23"/>
      <c r="D134" s="10" t="s">
        <v>64</v>
      </c>
      <c r="E134" s="10">
        <f t="shared" si="49"/>
        <v>0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4"/>
    </row>
    <row r="135" spans="1:13" s="2" customFormat="1" ht="37.5" x14ac:dyDescent="0.25">
      <c r="A135" s="23"/>
      <c r="B135" s="26"/>
      <c r="C135" s="23"/>
      <c r="D135" s="10" t="s">
        <v>84</v>
      </c>
      <c r="E135" s="10">
        <f t="shared" si="49"/>
        <v>3367.7999999999997</v>
      </c>
      <c r="F135" s="10">
        <f t="shared" ref="F135:L135" si="51">F87+F129</f>
        <v>0</v>
      </c>
      <c r="G135" s="10">
        <f t="shared" si="51"/>
        <v>564.59999999999991</v>
      </c>
      <c r="H135" s="10">
        <f t="shared" si="51"/>
        <v>0</v>
      </c>
      <c r="I135" s="10">
        <f t="shared" si="51"/>
        <v>454.1</v>
      </c>
      <c r="J135" s="10">
        <f t="shared" si="51"/>
        <v>832.5</v>
      </c>
      <c r="K135" s="10">
        <f t="shared" si="51"/>
        <v>684.1</v>
      </c>
      <c r="L135" s="10">
        <f t="shared" si="51"/>
        <v>832.49999999999989</v>
      </c>
      <c r="M135" s="4"/>
    </row>
    <row r="136" spans="1:13" s="2" customFormat="1" ht="18.75" x14ac:dyDescent="0.25">
      <c r="A136" s="23"/>
      <c r="B136" s="24" t="s">
        <v>75</v>
      </c>
      <c r="C136" s="23"/>
      <c r="D136" s="10" t="s">
        <v>7</v>
      </c>
      <c r="E136" s="10">
        <f>E137+E138+E139+E141</f>
        <v>22770.32</v>
      </c>
      <c r="F136" s="10">
        <f t="shared" ref="F136:L136" si="52">F137+F138+F139+F141</f>
        <v>6239.77</v>
      </c>
      <c r="G136" s="10">
        <f t="shared" si="52"/>
        <v>9023.65</v>
      </c>
      <c r="H136" s="10">
        <f t="shared" si="52"/>
        <v>2664</v>
      </c>
      <c r="I136" s="10">
        <f t="shared" si="52"/>
        <v>1413.8</v>
      </c>
      <c r="J136" s="10">
        <f t="shared" si="52"/>
        <v>1192.5</v>
      </c>
      <c r="K136" s="10">
        <f t="shared" si="52"/>
        <v>1044.0999999999999</v>
      </c>
      <c r="L136" s="10">
        <f t="shared" si="52"/>
        <v>1192.5</v>
      </c>
      <c r="M136" s="4"/>
    </row>
    <row r="137" spans="1:13" s="2" customFormat="1" ht="37.5" x14ac:dyDescent="0.25">
      <c r="A137" s="23"/>
      <c r="B137" s="25"/>
      <c r="C137" s="23"/>
      <c r="D137" s="10" t="s">
        <v>18</v>
      </c>
      <c r="E137" s="10">
        <f>F137+G137+H137+I137+J137+K137+L137</f>
        <v>0</v>
      </c>
      <c r="F137" s="10">
        <f>F51+F76+F131</f>
        <v>0</v>
      </c>
      <c r="G137" s="10">
        <f t="shared" ref="G137:L137" si="53">G51+G76+G131</f>
        <v>0</v>
      </c>
      <c r="H137" s="10">
        <f t="shared" si="53"/>
        <v>0</v>
      </c>
      <c r="I137" s="10">
        <f t="shared" si="53"/>
        <v>0</v>
      </c>
      <c r="J137" s="10">
        <f t="shared" si="53"/>
        <v>0</v>
      </c>
      <c r="K137" s="10">
        <f t="shared" si="53"/>
        <v>0</v>
      </c>
      <c r="L137" s="10">
        <f t="shared" si="53"/>
        <v>0</v>
      </c>
      <c r="M137" s="4"/>
    </row>
    <row r="138" spans="1:13" s="2" customFormat="1" ht="56.25" x14ac:dyDescent="0.25">
      <c r="A138" s="23"/>
      <c r="B138" s="25"/>
      <c r="C138" s="23"/>
      <c r="D138" s="10" t="s">
        <v>19</v>
      </c>
      <c r="E138" s="10">
        <f t="shared" ref="E138:E141" si="54">F138+G138+H138+I138+J138+K138+L138</f>
        <v>0</v>
      </c>
      <c r="F138" s="10">
        <f>F52+F77+F132</f>
        <v>0</v>
      </c>
      <c r="G138" s="10">
        <f t="shared" ref="G138:L139" si="55">G52+G77+G132</f>
        <v>0</v>
      </c>
      <c r="H138" s="10">
        <f t="shared" si="55"/>
        <v>0</v>
      </c>
      <c r="I138" s="10">
        <f t="shared" si="55"/>
        <v>0</v>
      </c>
      <c r="J138" s="10">
        <f t="shared" si="55"/>
        <v>0</v>
      </c>
      <c r="K138" s="10">
        <f t="shared" si="55"/>
        <v>0</v>
      </c>
      <c r="L138" s="10">
        <f t="shared" si="55"/>
        <v>0</v>
      </c>
      <c r="M138" s="4"/>
    </row>
    <row r="139" spans="1:13" s="2" customFormat="1" ht="37.5" x14ac:dyDescent="0.25">
      <c r="A139" s="23"/>
      <c r="B139" s="25"/>
      <c r="C139" s="23"/>
      <c r="D139" s="10" t="s">
        <v>20</v>
      </c>
      <c r="E139" s="10">
        <f t="shared" si="54"/>
        <v>8087.8</v>
      </c>
      <c r="F139" s="10">
        <f>F53+F78+F133</f>
        <v>1035.8</v>
      </c>
      <c r="G139" s="10">
        <f t="shared" si="55"/>
        <v>3798</v>
      </c>
      <c r="H139" s="10">
        <f t="shared" si="55"/>
        <v>2664</v>
      </c>
      <c r="I139" s="10">
        <f t="shared" si="55"/>
        <v>590</v>
      </c>
      <c r="J139" s="10">
        <f t="shared" si="55"/>
        <v>0</v>
      </c>
      <c r="K139" s="10">
        <f t="shared" si="55"/>
        <v>0</v>
      </c>
      <c r="L139" s="10">
        <f t="shared" si="55"/>
        <v>0</v>
      </c>
      <c r="M139" s="4"/>
    </row>
    <row r="140" spans="1:13" s="2" customFormat="1" ht="75" x14ac:dyDescent="0.25">
      <c r="A140" s="23"/>
      <c r="B140" s="25"/>
      <c r="C140" s="23"/>
      <c r="D140" s="10" t="s">
        <v>64</v>
      </c>
      <c r="E140" s="10">
        <f t="shared" si="54"/>
        <v>0</v>
      </c>
      <c r="F140" s="10">
        <v>0</v>
      </c>
      <c r="G140" s="10">
        <v>0</v>
      </c>
      <c r="H140" s="10">
        <f t="shared" ref="H140" si="56">H54+H79+H134</f>
        <v>0</v>
      </c>
      <c r="I140" s="10">
        <v>0</v>
      </c>
      <c r="J140" s="10">
        <v>0</v>
      </c>
      <c r="K140" s="10">
        <v>0</v>
      </c>
      <c r="L140" s="10">
        <v>0</v>
      </c>
      <c r="M140" s="4"/>
    </row>
    <row r="141" spans="1:13" s="2" customFormat="1" ht="37.5" x14ac:dyDescent="0.25">
      <c r="A141" s="23"/>
      <c r="B141" s="26"/>
      <c r="C141" s="23"/>
      <c r="D141" s="10" t="s">
        <v>84</v>
      </c>
      <c r="E141" s="10">
        <f t="shared" si="54"/>
        <v>14682.519999999999</v>
      </c>
      <c r="F141" s="10">
        <f t="shared" ref="F141:L141" si="57">F55+F80+F135</f>
        <v>5203.97</v>
      </c>
      <c r="G141" s="10">
        <f t="shared" si="57"/>
        <v>5225.6499999999996</v>
      </c>
      <c r="H141" s="10">
        <f>H55+H80+H135</f>
        <v>0</v>
      </c>
      <c r="I141" s="10">
        <f t="shared" si="57"/>
        <v>823.8</v>
      </c>
      <c r="J141" s="10">
        <f t="shared" si="57"/>
        <v>1192.5</v>
      </c>
      <c r="K141" s="10">
        <f t="shared" si="57"/>
        <v>1044.0999999999999</v>
      </c>
      <c r="L141" s="10">
        <f t="shared" si="57"/>
        <v>1192.5</v>
      </c>
      <c r="M141" s="4"/>
    </row>
    <row r="142" spans="1:13" s="2" customFormat="1" ht="18.75" x14ac:dyDescent="0.25">
      <c r="A142" s="15"/>
      <c r="B142" s="16" t="s">
        <v>47</v>
      </c>
      <c r="C142" s="17"/>
      <c r="D142" s="10"/>
      <c r="E142" s="10"/>
      <c r="F142" s="10"/>
      <c r="G142" s="10"/>
      <c r="H142" s="10"/>
      <c r="I142" s="10"/>
      <c r="J142" s="10"/>
      <c r="K142" s="10"/>
      <c r="L142" s="10"/>
      <c r="M142" s="4"/>
    </row>
    <row r="143" spans="1:13" ht="15" customHeight="1" x14ac:dyDescent="0.25">
      <c r="A143" s="44" t="s">
        <v>56</v>
      </c>
      <c r="B143" s="45"/>
      <c r="C143" s="50"/>
      <c r="D143" s="18" t="s">
        <v>7</v>
      </c>
      <c r="E143" s="19">
        <f>E145+E145+E146+E148</f>
        <v>15032.12</v>
      </c>
      <c r="F143" s="19">
        <f>F145+F146+F148</f>
        <v>5303.97</v>
      </c>
      <c r="G143" s="19">
        <f t="shared" ref="G143:L143" si="58">G145+G146+G148</f>
        <v>7849.0499999999993</v>
      </c>
      <c r="H143" s="19">
        <f t="shared" si="58"/>
        <v>1509.4</v>
      </c>
      <c r="I143" s="19">
        <f t="shared" si="58"/>
        <v>369.7</v>
      </c>
      <c r="J143" s="19">
        <f t="shared" si="58"/>
        <v>0</v>
      </c>
      <c r="K143" s="19">
        <f t="shared" si="58"/>
        <v>0</v>
      </c>
      <c r="L143" s="19">
        <f t="shared" si="58"/>
        <v>0</v>
      </c>
    </row>
    <row r="144" spans="1:13" ht="37.5" x14ac:dyDescent="0.25">
      <c r="A144" s="46"/>
      <c r="B144" s="47"/>
      <c r="C144" s="51"/>
      <c r="D144" s="18" t="s">
        <v>18</v>
      </c>
      <c r="E144" s="19">
        <f>F144+G144+H144+I144+J144+K144+L144</f>
        <v>0</v>
      </c>
      <c r="F144" s="19">
        <f t="shared" ref="F144:L145" si="59">F9+F15+F27</f>
        <v>0</v>
      </c>
      <c r="G144" s="19">
        <f t="shared" si="59"/>
        <v>0</v>
      </c>
      <c r="H144" s="19">
        <f t="shared" si="59"/>
        <v>0</v>
      </c>
      <c r="I144" s="19">
        <f t="shared" si="59"/>
        <v>0</v>
      </c>
      <c r="J144" s="19">
        <f t="shared" si="59"/>
        <v>0</v>
      </c>
      <c r="K144" s="19">
        <f t="shared" si="59"/>
        <v>0</v>
      </c>
      <c r="L144" s="19">
        <f t="shared" si="59"/>
        <v>0</v>
      </c>
    </row>
    <row r="145" spans="1:12" ht="56.25" x14ac:dyDescent="0.25">
      <c r="A145" s="46"/>
      <c r="B145" s="47"/>
      <c r="C145" s="51"/>
      <c r="D145" s="18" t="s">
        <v>19</v>
      </c>
      <c r="E145" s="19">
        <f t="shared" ref="E145:E148" si="60">F145+G145+H145+I145+J145+K145+L145</f>
        <v>0</v>
      </c>
      <c r="F145" s="19">
        <f t="shared" si="59"/>
        <v>0</v>
      </c>
      <c r="G145" s="19">
        <f t="shared" si="59"/>
        <v>0</v>
      </c>
      <c r="H145" s="19">
        <f t="shared" si="59"/>
        <v>0</v>
      </c>
      <c r="I145" s="19">
        <f t="shared" si="59"/>
        <v>0</v>
      </c>
      <c r="J145" s="19">
        <f t="shared" si="59"/>
        <v>0</v>
      </c>
      <c r="K145" s="19">
        <f t="shared" si="59"/>
        <v>0</v>
      </c>
      <c r="L145" s="19">
        <f t="shared" si="59"/>
        <v>0</v>
      </c>
    </row>
    <row r="146" spans="1:12" ht="37.5" x14ac:dyDescent="0.25">
      <c r="A146" s="46"/>
      <c r="B146" s="47"/>
      <c r="C146" s="51"/>
      <c r="D146" s="18" t="s">
        <v>20</v>
      </c>
      <c r="E146" s="19">
        <f t="shared" si="60"/>
        <v>4797.3999999999996</v>
      </c>
      <c r="F146" s="19">
        <f>F11+F17+F29</f>
        <v>100</v>
      </c>
      <c r="G146" s="19">
        <f>G35+G41</f>
        <v>3188</v>
      </c>
      <c r="H146" s="19">
        <f>H11+H17+H29+H23+H47</f>
        <v>1509.4</v>
      </c>
      <c r="I146" s="19">
        <f>I11+I17+I29</f>
        <v>0</v>
      </c>
      <c r="J146" s="19">
        <f>J11+J17+J29</f>
        <v>0</v>
      </c>
      <c r="K146" s="19">
        <f>K11+K17+K29</f>
        <v>0</v>
      </c>
      <c r="L146" s="19">
        <f>L11+L17+L29</f>
        <v>0</v>
      </c>
    </row>
    <row r="147" spans="1:12" ht="75" x14ac:dyDescent="0.25">
      <c r="A147" s="46"/>
      <c r="B147" s="47"/>
      <c r="C147" s="51"/>
      <c r="D147" s="18" t="s">
        <v>64</v>
      </c>
      <c r="E147" s="19">
        <f t="shared" si="60"/>
        <v>0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</row>
    <row r="148" spans="1:12" ht="37.5" x14ac:dyDescent="0.25">
      <c r="A148" s="48"/>
      <c r="B148" s="49"/>
      <c r="C148" s="52"/>
      <c r="D148" s="18" t="s">
        <v>84</v>
      </c>
      <c r="E148" s="19">
        <f t="shared" si="60"/>
        <v>10234.720000000001</v>
      </c>
      <c r="F148" s="19">
        <f t="shared" ref="F148:L148" si="61">F13+F19+F25+F31</f>
        <v>5203.97</v>
      </c>
      <c r="G148" s="19">
        <f t="shared" si="61"/>
        <v>4661.0499999999993</v>
      </c>
      <c r="H148" s="19">
        <f t="shared" si="61"/>
        <v>0</v>
      </c>
      <c r="I148" s="19">
        <f t="shared" si="61"/>
        <v>369.7</v>
      </c>
      <c r="J148" s="19">
        <f t="shared" si="61"/>
        <v>0</v>
      </c>
      <c r="K148" s="19">
        <f t="shared" si="61"/>
        <v>0</v>
      </c>
      <c r="L148" s="19">
        <f t="shared" si="61"/>
        <v>0</v>
      </c>
    </row>
    <row r="149" spans="1:12" ht="17.25" customHeight="1" x14ac:dyDescent="0.25">
      <c r="A149" s="44" t="s">
        <v>57</v>
      </c>
      <c r="B149" s="45"/>
      <c r="C149" s="50"/>
      <c r="D149" s="18" t="s">
        <v>7</v>
      </c>
      <c r="E149" s="19">
        <f>E150+E151+E152+E154</f>
        <v>7738.1999999999989</v>
      </c>
      <c r="F149" s="19">
        <f t="shared" ref="F149:L149" si="62">F150+F151+F152+F154</f>
        <v>935.8</v>
      </c>
      <c r="G149" s="19">
        <f t="shared" si="62"/>
        <v>1174.5999999999999</v>
      </c>
      <c r="H149" s="19">
        <f t="shared" si="62"/>
        <v>1154.5999999999999</v>
      </c>
      <c r="I149" s="19">
        <f t="shared" si="62"/>
        <v>1044.0999999999999</v>
      </c>
      <c r="J149" s="19">
        <f t="shared" si="62"/>
        <v>1192.5</v>
      </c>
      <c r="K149" s="19">
        <f t="shared" si="62"/>
        <v>1044.0999999999999</v>
      </c>
      <c r="L149" s="19">
        <f t="shared" si="62"/>
        <v>1192.5</v>
      </c>
    </row>
    <row r="150" spans="1:12" ht="37.5" x14ac:dyDescent="0.25">
      <c r="A150" s="46"/>
      <c r="B150" s="47"/>
      <c r="C150" s="51"/>
      <c r="D150" s="18" t="s">
        <v>18</v>
      </c>
      <c r="E150" s="19">
        <f>F150+G150+H150+I150+J150+K150+L150</f>
        <v>0</v>
      </c>
      <c r="F150" s="19">
        <f>F58+F64+F70+F83+F125</f>
        <v>0</v>
      </c>
      <c r="G150" s="19">
        <f t="shared" ref="G150:L150" si="63">G58+G64+G70+G83+G125</f>
        <v>0</v>
      </c>
      <c r="H150" s="19">
        <f t="shared" si="63"/>
        <v>0</v>
      </c>
      <c r="I150" s="19">
        <f t="shared" si="63"/>
        <v>0</v>
      </c>
      <c r="J150" s="19">
        <f t="shared" si="63"/>
        <v>0</v>
      </c>
      <c r="K150" s="19">
        <f t="shared" si="63"/>
        <v>0</v>
      </c>
      <c r="L150" s="19">
        <f t="shared" si="63"/>
        <v>0</v>
      </c>
    </row>
    <row r="151" spans="1:12" ht="56.25" x14ac:dyDescent="0.25">
      <c r="A151" s="46"/>
      <c r="B151" s="47"/>
      <c r="C151" s="51"/>
      <c r="D151" s="18" t="s">
        <v>19</v>
      </c>
      <c r="E151" s="19">
        <f t="shared" ref="E151:E154" si="64">F151+G151+H151+I151+J151+K151+L151</f>
        <v>0</v>
      </c>
      <c r="F151" s="19">
        <f>F59+F65+F71+F84+F126</f>
        <v>0</v>
      </c>
      <c r="G151" s="19">
        <f t="shared" ref="G151:L152" si="65">G59+G65+G71+G84+G126</f>
        <v>0</v>
      </c>
      <c r="H151" s="19">
        <f t="shared" si="65"/>
        <v>0</v>
      </c>
      <c r="I151" s="19">
        <f t="shared" si="65"/>
        <v>0</v>
      </c>
      <c r="J151" s="19">
        <f t="shared" si="65"/>
        <v>0</v>
      </c>
      <c r="K151" s="19">
        <f t="shared" si="65"/>
        <v>0</v>
      </c>
      <c r="L151" s="19">
        <f t="shared" si="65"/>
        <v>0</v>
      </c>
    </row>
    <row r="152" spans="1:12" ht="37.5" x14ac:dyDescent="0.25">
      <c r="A152" s="46"/>
      <c r="B152" s="47"/>
      <c r="C152" s="51"/>
      <c r="D152" s="18" t="s">
        <v>20</v>
      </c>
      <c r="E152" s="19">
        <f t="shared" si="64"/>
        <v>3290.3999999999996</v>
      </c>
      <c r="F152" s="19">
        <f>F60+F66+F72+F85+F127</f>
        <v>935.8</v>
      </c>
      <c r="G152" s="19">
        <f t="shared" si="65"/>
        <v>610</v>
      </c>
      <c r="H152" s="19">
        <f t="shared" si="65"/>
        <v>1154.5999999999999</v>
      </c>
      <c r="I152" s="19">
        <f t="shared" si="65"/>
        <v>590</v>
      </c>
      <c r="J152" s="19">
        <f t="shared" si="65"/>
        <v>0</v>
      </c>
      <c r="K152" s="19">
        <f t="shared" si="65"/>
        <v>0</v>
      </c>
      <c r="L152" s="19">
        <f t="shared" si="65"/>
        <v>0</v>
      </c>
    </row>
    <row r="153" spans="1:12" ht="75" x14ac:dyDescent="0.25">
      <c r="A153" s="46"/>
      <c r="B153" s="47"/>
      <c r="C153" s="51"/>
      <c r="D153" s="18" t="s">
        <v>64</v>
      </c>
      <c r="E153" s="19">
        <f t="shared" si="64"/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</row>
    <row r="154" spans="1:12" ht="37.5" x14ac:dyDescent="0.25">
      <c r="A154" s="48"/>
      <c r="B154" s="49"/>
      <c r="C154" s="52"/>
      <c r="D154" s="18" t="s">
        <v>84</v>
      </c>
      <c r="E154" s="19">
        <f t="shared" si="64"/>
        <v>4447.7999999999993</v>
      </c>
      <c r="F154" s="19">
        <f>F62+F68+F74+F87+F129</f>
        <v>0</v>
      </c>
      <c r="G154" s="19">
        <f t="shared" ref="G154:L154" si="66">G62+G68+G74+G87+G129</f>
        <v>564.59999999999991</v>
      </c>
      <c r="H154" s="19">
        <f t="shared" si="66"/>
        <v>0</v>
      </c>
      <c r="I154" s="19">
        <f t="shared" si="66"/>
        <v>454.1</v>
      </c>
      <c r="J154" s="19">
        <f t="shared" si="66"/>
        <v>1192.5</v>
      </c>
      <c r="K154" s="19">
        <f t="shared" si="66"/>
        <v>1044.0999999999999</v>
      </c>
      <c r="L154" s="19">
        <f t="shared" si="66"/>
        <v>1192.5</v>
      </c>
    </row>
    <row r="155" spans="1:12" ht="18.75" x14ac:dyDescent="0.25">
      <c r="A155" s="20"/>
      <c r="B155" s="21" t="s">
        <v>47</v>
      </c>
      <c r="C155" s="22"/>
      <c r="D155" s="18"/>
      <c r="E155" s="19"/>
      <c r="F155" s="19"/>
      <c r="G155" s="19"/>
      <c r="H155" s="19"/>
      <c r="I155" s="19"/>
      <c r="J155" s="19"/>
      <c r="K155" s="19"/>
      <c r="L155" s="19"/>
    </row>
    <row r="156" spans="1:12" ht="18.75" x14ac:dyDescent="0.25">
      <c r="A156" s="59" t="s">
        <v>76</v>
      </c>
      <c r="B156" s="60"/>
      <c r="C156" s="50"/>
      <c r="D156" s="18" t="s">
        <v>7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</row>
    <row r="157" spans="1:12" ht="37.5" x14ac:dyDescent="0.25">
      <c r="A157" s="61"/>
      <c r="B157" s="62"/>
      <c r="C157" s="51"/>
      <c r="D157" s="18" t="s">
        <v>18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</row>
    <row r="158" spans="1:12" ht="56.25" x14ac:dyDescent="0.25">
      <c r="A158" s="61"/>
      <c r="B158" s="62"/>
      <c r="C158" s="51"/>
      <c r="D158" s="18" t="s">
        <v>19</v>
      </c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</row>
    <row r="159" spans="1:12" ht="37.5" x14ac:dyDescent="0.25">
      <c r="A159" s="61"/>
      <c r="B159" s="62"/>
      <c r="C159" s="51"/>
      <c r="D159" s="18" t="s">
        <v>20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</row>
    <row r="160" spans="1:12" ht="75" x14ac:dyDescent="0.25">
      <c r="A160" s="61"/>
      <c r="B160" s="62"/>
      <c r="C160" s="51"/>
      <c r="D160" s="18" t="s">
        <v>64</v>
      </c>
      <c r="E160" s="19">
        <v>0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</row>
    <row r="161" spans="1:12" ht="37.5" x14ac:dyDescent="0.25">
      <c r="A161" s="63"/>
      <c r="B161" s="64"/>
      <c r="C161" s="52"/>
      <c r="D161" s="18" t="s">
        <v>84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</row>
    <row r="162" spans="1:12" s="2" customFormat="1" ht="18.75" x14ac:dyDescent="0.25">
      <c r="A162" s="23" t="s">
        <v>77</v>
      </c>
      <c r="B162" s="23"/>
      <c r="C162" s="23"/>
      <c r="D162" s="10" t="s">
        <v>7</v>
      </c>
      <c r="E162" s="11">
        <f>E163+E164+E165+E167</f>
        <v>9916.92</v>
      </c>
      <c r="F162" s="11">
        <f t="shared" ref="F162:L162" si="67">F163+F164+F165+F167</f>
        <v>4676.37</v>
      </c>
      <c r="G162" s="11">
        <f t="shared" si="67"/>
        <v>4010.15</v>
      </c>
      <c r="H162" s="11">
        <f t="shared" si="67"/>
        <v>1230.4000000000001</v>
      </c>
      <c r="I162" s="11">
        <f t="shared" si="67"/>
        <v>0</v>
      </c>
      <c r="J162" s="11">
        <f t="shared" si="67"/>
        <v>0</v>
      </c>
      <c r="K162" s="11">
        <f t="shared" si="67"/>
        <v>0</v>
      </c>
      <c r="L162" s="11">
        <f t="shared" si="67"/>
        <v>0</v>
      </c>
    </row>
    <row r="163" spans="1:12" s="2" customFormat="1" ht="37.5" x14ac:dyDescent="0.25">
      <c r="A163" s="23"/>
      <c r="B163" s="23"/>
      <c r="C163" s="23"/>
      <c r="D163" s="10" t="s">
        <v>18</v>
      </c>
      <c r="E163" s="11">
        <f>F163+G163+H163+I163+J163+K163+L163</f>
        <v>0</v>
      </c>
      <c r="F163" s="11">
        <f t="shared" ref="F163:L164" si="68">F9</f>
        <v>0</v>
      </c>
      <c r="G163" s="11">
        <f t="shared" si="68"/>
        <v>0</v>
      </c>
      <c r="H163" s="11">
        <f t="shared" si="68"/>
        <v>0</v>
      </c>
      <c r="I163" s="11">
        <f t="shared" si="68"/>
        <v>0</v>
      </c>
      <c r="J163" s="11">
        <f t="shared" si="68"/>
        <v>0</v>
      </c>
      <c r="K163" s="11">
        <f t="shared" si="68"/>
        <v>0</v>
      </c>
      <c r="L163" s="11">
        <f t="shared" si="68"/>
        <v>0</v>
      </c>
    </row>
    <row r="164" spans="1:12" s="2" customFormat="1" ht="56.25" x14ac:dyDescent="0.25">
      <c r="A164" s="23"/>
      <c r="B164" s="23"/>
      <c r="C164" s="23"/>
      <c r="D164" s="10" t="s">
        <v>19</v>
      </c>
      <c r="E164" s="11">
        <f t="shared" ref="E164:E167" si="69">F164+G164+H164+I164+J164+K164+L164</f>
        <v>0</v>
      </c>
      <c r="F164" s="11">
        <f t="shared" si="68"/>
        <v>0</v>
      </c>
      <c r="G164" s="11">
        <f t="shared" si="68"/>
        <v>0</v>
      </c>
      <c r="H164" s="11">
        <f t="shared" si="68"/>
        <v>0</v>
      </c>
      <c r="I164" s="11">
        <f t="shared" si="68"/>
        <v>0</v>
      </c>
      <c r="J164" s="11">
        <f t="shared" si="68"/>
        <v>0</v>
      </c>
      <c r="K164" s="11">
        <f t="shared" si="68"/>
        <v>0</v>
      </c>
      <c r="L164" s="11">
        <f t="shared" si="68"/>
        <v>0</v>
      </c>
    </row>
    <row r="165" spans="1:12" s="2" customFormat="1" ht="37.5" x14ac:dyDescent="0.25">
      <c r="A165" s="23"/>
      <c r="B165" s="23"/>
      <c r="C165" s="23"/>
      <c r="D165" s="10" t="s">
        <v>20</v>
      </c>
      <c r="E165" s="11">
        <f t="shared" si="69"/>
        <v>1230.4000000000001</v>
      </c>
      <c r="F165" s="11">
        <f>F11</f>
        <v>0</v>
      </c>
      <c r="G165" s="11">
        <f>G11</f>
        <v>0</v>
      </c>
      <c r="H165" s="11">
        <f>H11+H47</f>
        <v>1230.4000000000001</v>
      </c>
      <c r="I165" s="11">
        <f>I11</f>
        <v>0</v>
      </c>
      <c r="J165" s="11">
        <f>J11</f>
        <v>0</v>
      </c>
      <c r="K165" s="11">
        <f>K11</f>
        <v>0</v>
      </c>
      <c r="L165" s="11">
        <f>L11</f>
        <v>0</v>
      </c>
    </row>
    <row r="166" spans="1:12" s="2" customFormat="1" ht="75" x14ac:dyDescent="0.25">
      <c r="A166" s="23"/>
      <c r="B166" s="23"/>
      <c r="C166" s="23"/>
      <c r="D166" s="10" t="s">
        <v>64</v>
      </c>
      <c r="E166" s="11">
        <f t="shared" si="69"/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</row>
    <row r="167" spans="1:12" s="2" customFormat="1" ht="37.5" x14ac:dyDescent="0.25">
      <c r="A167" s="23"/>
      <c r="B167" s="23"/>
      <c r="C167" s="23"/>
      <c r="D167" s="10" t="s">
        <v>84</v>
      </c>
      <c r="E167" s="11">
        <f t="shared" si="69"/>
        <v>8686.52</v>
      </c>
      <c r="F167" s="11">
        <f t="shared" ref="F167:L167" si="70">F13</f>
        <v>4676.37</v>
      </c>
      <c r="G167" s="11">
        <f t="shared" si="70"/>
        <v>4010.15</v>
      </c>
      <c r="H167" s="11">
        <f t="shared" si="70"/>
        <v>0</v>
      </c>
      <c r="I167" s="11">
        <f t="shared" si="70"/>
        <v>0</v>
      </c>
      <c r="J167" s="11">
        <f t="shared" si="70"/>
        <v>0</v>
      </c>
      <c r="K167" s="11">
        <f t="shared" si="70"/>
        <v>0</v>
      </c>
      <c r="L167" s="11">
        <f t="shared" si="70"/>
        <v>0</v>
      </c>
    </row>
    <row r="168" spans="1:12" s="2" customFormat="1" ht="18.75" x14ac:dyDescent="0.25">
      <c r="A168" s="23" t="s">
        <v>26</v>
      </c>
      <c r="B168" s="23"/>
      <c r="C168" s="23"/>
      <c r="D168" s="10" t="s">
        <v>7</v>
      </c>
      <c r="E168" s="11">
        <f>E169+E170+E171+E173</f>
        <v>478</v>
      </c>
      <c r="F168" s="11">
        <f t="shared" ref="F168:L168" si="71">F169+F170+F171+F173</f>
        <v>150</v>
      </c>
      <c r="G168" s="11">
        <f t="shared" si="71"/>
        <v>159</v>
      </c>
      <c r="H168" s="11">
        <f t="shared" si="71"/>
        <v>169</v>
      </c>
      <c r="I168" s="11">
        <f t="shared" si="71"/>
        <v>0</v>
      </c>
      <c r="J168" s="11">
        <f t="shared" si="71"/>
        <v>0</v>
      </c>
      <c r="K168" s="11">
        <f t="shared" si="71"/>
        <v>0</v>
      </c>
      <c r="L168" s="11">
        <f t="shared" si="71"/>
        <v>0</v>
      </c>
    </row>
    <row r="169" spans="1:12" s="2" customFormat="1" ht="37.5" x14ac:dyDescent="0.25">
      <c r="A169" s="23"/>
      <c r="B169" s="23"/>
      <c r="C169" s="23"/>
      <c r="D169" s="10" t="s">
        <v>18</v>
      </c>
      <c r="E169" s="11">
        <f>F169+G169+H169+I169+J169+K169+L169</f>
        <v>0</v>
      </c>
      <c r="F169" s="11">
        <f t="shared" ref="F169:L171" si="72">F27</f>
        <v>0</v>
      </c>
      <c r="G169" s="11">
        <f t="shared" si="72"/>
        <v>0</v>
      </c>
      <c r="H169" s="11">
        <f t="shared" si="72"/>
        <v>0</v>
      </c>
      <c r="I169" s="11">
        <f t="shared" si="72"/>
        <v>0</v>
      </c>
      <c r="J169" s="11">
        <f t="shared" si="72"/>
        <v>0</v>
      </c>
      <c r="K169" s="11">
        <f t="shared" si="72"/>
        <v>0</v>
      </c>
      <c r="L169" s="11">
        <f t="shared" si="72"/>
        <v>0</v>
      </c>
    </row>
    <row r="170" spans="1:12" s="2" customFormat="1" ht="56.25" x14ac:dyDescent="0.25">
      <c r="A170" s="23"/>
      <c r="B170" s="23"/>
      <c r="C170" s="23"/>
      <c r="D170" s="10" t="s">
        <v>55</v>
      </c>
      <c r="E170" s="11">
        <f t="shared" ref="E170:E173" si="73">F170+G170+H170+I170+J170+K170+L170</f>
        <v>0</v>
      </c>
      <c r="F170" s="11">
        <f t="shared" si="72"/>
        <v>0</v>
      </c>
      <c r="G170" s="11">
        <f t="shared" si="72"/>
        <v>0</v>
      </c>
      <c r="H170" s="11">
        <f t="shared" si="72"/>
        <v>0</v>
      </c>
      <c r="I170" s="11">
        <f t="shared" si="72"/>
        <v>0</v>
      </c>
      <c r="J170" s="11">
        <f t="shared" si="72"/>
        <v>0</v>
      </c>
      <c r="K170" s="11">
        <f t="shared" si="72"/>
        <v>0</v>
      </c>
      <c r="L170" s="11">
        <f t="shared" si="72"/>
        <v>0</v>
      </c>
    </row>
    <row r="171" spans="1:12" s="2" customFormat="1" ht="37.5" x14ac:dyDescent="0.25">
      <c r="A171" s="23"/>
      <c r="B171" s="23"/>
      <c r="C171" s="23"/>
      <c r="D171" s="10" t="s">
        <v>20</v>
      </c>
      <c r="E171" s="11">
        <f t="shared" si="73"/>
        <v>269</v>
      </c>
      <c r="F171" s="11">
        <f t="shared" si="72"/>
        <v>100</v>
      </c>
      <c r="G171" s="11">
        <f t="shared" si="72"/>
        <v>0</v>
      </c>
      <c r="H171" s="11">
        <f t="shared" si="72"/>
        <v>169</v>
      </c>
      <c r="I171" s="11">
        <f t="shared" si="72"/>
        <v>0</v>
      </c>
      <c r="J171" s="11">
        <f t="shared" si="72"/>
        <v>0</v>
      </c>
      <c r="K171" s="11">
        <f t="shared" si="72"/>
        <v>0</v>
      </c>
      <c r="L171" s="11">
        <f t="shared" si="72"/>
        <v>0</v>
      </c>
    </row>
    <row r="172" spans="1:12" s="2" customFormat="1" ht="75" x14ac:dyDescent="0.25">
      <c r="A172" s="23"/>
      <c r="B172" s="23"/>
      <c r="C172" s="23"/>
      <c r="D172" s="10" t="s">
        <v>64</v>
      </c>
      <c r="E172" s="11">
        <f t="shared" si="73"/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</row>
    <row r="173" spans="1:12" s="2" customFormat="1" ht="37.5" x14ac:dyDescent="0.25">
      <c r="A173" s="23"/>
      <c r="B173" s="23"/>
      <c r="C173" s="23"/>
      <c r="D173" s="10" t="s">
        <v>84</v>
      </c>
      <c r="E173" s="11">
        <f t="shared" si="73"/>
        <v>209</v>
      </c>
      <c r="F173" s="11">
        <f t="shared" ref="F173:L173" si="74">F31</f>
        <v>50</v>
      </c>
      <c r="G173" s="11">
        <f t="shared" si="74"/>
        <v>159</v>
      </c>
      <c r="H173" s="11">
        <f t="shared" si="74"/>
        <v>0</v>
      </c>
      <c r="I173" s="11">
        <f t="shared" si="74"/>
        <v>0</v>
      </c>
      <c r="J173" s="11">
        <f t="shared" si="74"/>
        <v>0</v>
      </c>
      <c r="K173" s="11">
        <f t="shared" si="74"/>
        <v>0</v>
      </c>
      <c r="L173" s="11">
        <f t="shared" si="74"/>
        <v>0</v>
      </c>
    </row>
    <row r="174" spans="1:12" s="2" customFormat="1" ht="18.75" x14ac:dyDescent="0.25">
      <c r="A174" s="23" t="s">
        <v>29</v>
      </c>
      <c r="B174" s="23"/>
      <c r="C174" s="23"/>
      <c r="D174" s="10" t="s">
        <v>7</v>
      </c>
      <c r="E174" s="11">
        <f>E175+E176+E177+E179</f>
        <v>2560</v>
      </c>
      <c r="F174" s="11">
        <f t="shared" ref="F174:L174" si="75">F175+F176+F177+F179</f>
        <v>380</v>
      </c>
      <c r="G174" s="11">
        <f t="shared" si="75"/>
        <v>380</v>
      </c>
      <c r="H174" s="11">
        <f t="shared" si="75"/>
        <v>360</v>
      </c>
      <c r="I174" s="11">
        <f t="shared" si="75"/>
        <v>360</v>
      </c>
      <c r="J174" s="11">
        <f t="shared" si="75"/>
        <v>360</v>
      </c>
      <c r="K174" s="11">
        <f t="shared" si="75"/>
        <v>360</v>
      </c>
      <c r="L174" s="11">
        <f t="shared" si="75"/>
        <v>360</v>
      </c>
    </row>
    <row r="175" spans="1:12" s="2" customFormat="1" ht="37.5" x14ac:dyDescent="0.25">
      <c r="A175" s="23"/>
      <c r="B175" s="23"/>
      <c r="C175" s="23"/>
      <c r="D175" s="10" t="s">
        <v>18</v>
      </c>
      <c r="E175" s="11">
        <f>F175+G175+H175+I175+J175+K175+L175</f>
        <v>0</v>
      </c>
      <c r="F175" s="11">
        <f t="shared" ref="F175:L177" si="76">F58+F64+F70+F125</f>
        <v>0</v>
      </c>
      <c r="G175" s="11">
        <f t="shared" si="76"/>
        <v>0</v>
      </c>
      <c r="H175" s="11">
        <f t="shared" si="76"/>
        <v>0</v>
      </c>
      <c r="I175" s="11">
        <f t="shared" si="76"/>
        <v>0</v>
      </c>
      <c r="J175" s="11">
        <f t="shared" si="76"/>
        <v>0</v>
      </c>
      <c r="K175" s="11">
        <f t="shared" si="76"/>
        <v>0</v>
      </c>
      <c r="L175" s="11">
        <f t="shared" si="76"/>
        <v>0</v>
      </c>
    </row>
    <row r="176" spans="1:12" s="2" customFormat="1" ht="56.25" x14ac:dyDescent="0.25">
      <c r="A176" s="23"/>
      <c r="B176" s="23"/>
      <c r="C176" s="23"/>
      <c r="D176" s="10" t="s">
        <v>19</v>
      </c>
      <c r="E176" s="11">
        <f t="shared" ref="E176:E179" si="77">F176+G176+H176+I176+J176+K176+L176</f>
        <v>0</v>
      </c>
      <c r="F176" s="11">
        <f t="shared" si="76"/>
        <v>0</v>
      </c>
      <c r="G176" s="11">
        <f t="shared" si="76"/>
        <v>0</v>
      </c>
      <c r="H176" s="11">
        <f t="shared" si="76"/>
        <v>0</v>
      </c>
      <c r="I176" s="11">
        <f t="shared" si="76"/>
        <v>0</v>
      </c>
      <c r="J176" s="11">
        <f t="shared" si="76"/>
        <v>0</v>
      </c>
      <c r="K176" s="11">
        <f t="shared" si="76"/>
        <v>0</v>
      </c>
      <c r="L176" s="11">
        <f t="shared" si="76"/>
        <v>0</v>
      </c>
    </row>
    <row r="177" spans="1:12" s="2" customFormat="1" ht="37.5" x14ac:dyDescent="0.25">
      <c r="A177" s="23"/>
      <c r="B177" s="23"/>
      <c r="C177" s="23"/>
      <c r="D177" s="10" t="s">
        <v>20</v>
      </c>
      <c r="E177" s="11">
        <f t="shared" si="77"/>
        <v>1480</v>
      </c>
      <c r="F177" s="11">
        <f t="shared" si="76"/>
        <v>380</v>
      </c>
      <c r="G177" s="11">
        <f t="shared" si="76"/>
        <v>380</v>
      </c>
      <c r="H177" s="11">
        <f t="shared" si="76"/>
        <v>360</v>
      </c>
      <c r="I177" s="11">
        <f t="shared" si="76"/>
        <v>360</v>
      </c>
      <c r="J177" s="11">
        <f t="shared" si="76"/>
        <v>0</v>
      </c>
      <c r="K177" s="11">
        <f t="shared" si="76"/>
        <v>0</v>
      </c>
      <c r="L177" s="11">
        <f t="shared" si="76"/>
        <v>0</v>
      </c>
    </row>
    <row r="178" spans="1:12" s="2" customFormat="1" ht="75" x14ac:dyDescent="0.25">
      <c r="A178" s="23"/>
      <c r="B178" s="23"/>
      <c r="C178" s="23"/>
      <c r="D178" s="10" t="s">
        <v>64</v>
      </c>
      <c r="E178" s="11">
        <f t="shared" si="77"/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</row>
    <row r="179" spans="1:12" s="2" customFormat="1" ht="37.5" x14ac:dyDescent="0.25">
      <c r="A179" s="23"/>
      <c r="B179" s="23"/>
      <c r="C179" s="23"/>
      <c r="D179" s="10" t="s">
        <v>84</v>
      </c>
      <c r="E179" s="11">
        <f t="shared" si="77"/>
        <v>1080</v>
      </c>
      <c r="F179" s="11">
        <f t="shared" ref="F179:L179" si="78">F62+F68+F74+F129</f>
        <v>0</v>
      </c>
      <c r="G179" s="11">
        <f t="shared" si="78"/>
        <v>0</v>
      </c>
      <c r="H179" s="11">
        <f t="shared" si="78"/>
        <v>0</v>
      </c>
      <c r="I179" s="11">
        <f t="shared" si="78"/>
        <v>0</v>
      </c>
      <c r="J179" s="11">
        <f t="shared" si="78"/>
        <v>360</v>
      </c>
      <c r="K179" s="11">
        <f t="shared" si="78"/>
        <v>360</v>
      </c>
      <c r="L179" s="11">
        <f t="shared" si="78"/>
        <v>360</v>
      </c>
    </row>
    <row r="180" spans="1:12" s="2" customFormat="1" ht="18.75" x14ac:dyDescent="0.25">
      <c r="A180" s="23" t="s">
        <v>46</v>
      </c>
      <c r="B180" s="23"/>
      <c r="C180" s="23"/>
      <c r="D180" s="10" t="s">
        <v>7</v>
      </c>
      <c r="E180" s="11">
        <f>E181+E182+E183+E185</f>
        <v>5178.2</v>
      </c>
      <c r="F180" s="11">
        <f t="shared" ref="F180:L180" si="79">F181+F182+F183+F185</f>
        <v>555.79999999999995</v>
      </c>
      <c r="G180" s="11">
        <f t="shared" si="79"/>
        <v>794.59999999999991</v>
      </c>
      <c r="H180" s="11">
        <f t="shared" si="79"/>
        <v>794.6</v>
      </c>
      <c r="I180" s="11">
        <f t="shared" si="79"/>
        <v>684.1</v>
      </c>
      <c r="J180" s="11">
        <f t="shared" si="79"/>
        <v>832.5</v>
      </c>
      <c r="K180" s="11">
        <f t="shared" si="79"/>
        <v>684.1</v>
      </c>
      <c r="L180" s="11">
        <f t="shared" si="79"/>
        <v>832.49999999999989</v>
      </c>
    </row>
    <row r="181" spans="1:12" s="2" customFormat="1" ht="37.5" x14ac:dyDescent="0.25">
      <c r="A181" s="23"/>
      <c r="B181" s="23"/>
      <c r="C181" s="23"/>
      <c r="D181" s="10" t="s">
        <v>18</v>
      </c>
      <c r="E181" s="11">
        <f>F181+G181+H181+I181+J181+K181+L181</f>
        <v>0</v>
      </c>
      <c r="F181" s="11">
        <f t="shared" ref="F181:L183" si="80">F83</f>
        <v>0</v>
      </c>
      <c r="G181" s="11">
        <f t="shared" si="80"/>
        <v>0</v>
      </c>
      <c r="H181" s="11">
        <f t="shared" si="80"/>
        <v>0</v>
      </c>
      <c r="I181" s="11">
        <f t="shared" si="80"/>
        <v>0</v>
      </c>
      <c r="J181" s="11">
        <f t="shared" si="80"/>
        <v>0</v>
      </c>
      <c r="K181" s="11">
        <f t="shared" si="80"/>
        <v>0</v>
      </c>
      <c r="L181" s="11">
        <f t="shared" si="80"/>
        <v>0</v>
      </c>
    </row>
    <row r="182" spans="1:12" s="2" customFormat="1" ht="56.25" x14ac:dyDescent="0.25">
      <c r="A182" s="23"/>
      <c r="B182" s="23"/>
      <c r="C182" s="23"/>
      <c r="D182" s="10" t="s">
        <v>19</v>
      </c>
      <c r="E182" s="11">
        <f t="shared" ref="E182:E185" si="81">F182+G182+H182+I182+J182+K182+L182</f>
        <v>0</v>
      </c>
      <c r="F182" s="11">
        <f t="shared" si="80"/>
        <v>0</v>
      </c>
      <c r="G182" s="11">
        <f t="shared" si="80"/>
        <v>0</v>
      </c>
      <c r="H182" s="11">
        <f t="shared" si="80"/>
        <v>0</v>
      </c>
      <c r="I182" s="11">
        <f t="shared" si="80"/>
        <v>0</v>
      </c>
      <c r="J182" s="11">
        <f t="shared" si="80"/>
        <v>0</v>
      </c>
      <c r="K182" s="11">
        <f t="shared" si="80"/>
        <v>0</v>
      </c>
      <c r="L182" s="11">
        <f t="shared" si="80"/>
        <v>0</v>
      </c>
    </row>
    <row r="183" spans="1:12" s="2" customFormat="1" ht="37.5" x14ac:dyDescent="0.25">
      <c r="A183" s="23"/>
      <c r="B183" s="23"/>
      <c r="C183" s="23"/>
      <c r="D183" s="10" t="s">
        <v>20</v>
      </c>
      <c r="E183" s="11">
        <f t="shared" si="81"/>
        <v>1810.4</v>
      </c>
      <c r="F183" s="11">
        <f t="shared" si="80"/>
        <v>555.79999999999995</v>
      </c>
      <c r="G183" s="11">
        <f t="shared" si="80"/>
        <v>230</v>
      </c>
      <c r="H183" s="11">
        <f t="shared" si="80"/>
        <v>794.6</v>
      </c>
      <c r="I183" s="11">
        <f t="shared" si="80"/>
        <v>230</v>
      </c>
      <c r="J183" s="11">
        <f t="shared" si="80"/>
        <v>0</v>
      </c>
      <c r="K183" s="11">
        <f t="shared" si="80"/>
        <v>0</v>
      </c>
      <c r="L183" s="11">
        <f t="shared" si="80"/>
        <v>0</v>
      </c>
    </row>
    <row r="184" spans="1:12" s="2" customFormat="1" ht="75" x14ac:dyDescent="0.25">
      <c r="A184" s="23"/>
      <c r="B184" s="23"/>
      <c r="C184" s="23"/>
      <c r="D184" s="10" t="s">
        <v>64</v>
      </c>
      <c r="E184" s="11">
        <f t="shared" si="81"/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</row>
    <row r="185" spans="1:12" s="2" customFormat="1" ht="37.5" x14ac:dyDescent="0.25">
      <c r="A185" s="23"/>
      <c r="B185" s="23"/>
      <c r="C185" s="23"/>
      <c r="D185" s="10" t="s">
        <v>84</v>
      </c>
      <c r="E185" s="11">
        <f t="shared" si="81"/>
        <v>3367.7999999999997</v>
      </c>
      <c r="F185" s="11">
        <f t="shared" ref="F185:L185" si="82">F87</f>
        <v>0</v>
      </c>
      <c r="G185" s="11">
        <f t="shared" si="82"/>
        <v>564.59999999999991</v>
      </c>
      <c r="H185" s="11">
        <f t="shared" si="82"/>
        <v>0</v>
      </c>
      <c r="I185" s="11">
        <f t="shared" si="82"/>
        <v>454.1</v>
      </c>
      <c r="J185" s="11">
        <f t="shared" si="82"/>
        <v>832.5</v>
      </c>
      <c r="K185" s="11">
        <f t="shared" si="82"/>
        <v>684.1</v>
      </c>
      <c r="L185" s="11">
        <f t="shared" si="82"/>
        <v>832.49999999999989</v>
      </c>
    </row>
    <row r="186" spans="1:12" s="2" customFormat="1" ht="18.75" x14ac:dyDescent="0.25">
      <c r="A186" s="23" t="s">
        <v>78</v>
      </c>
      <c r="B186" s="23"/>
      <c r="C186" s="23"/>
      <c r="D186" s="10" t="s">
        <v>7</v>
      </c>
      <c r="E186" s="11">
        <f>F186+G186+H186+I186+J186+K186+L186</f>
        <v>2637.2</v>
      </c>
      <c r="F186" s="11">
        <f>F187+F188+F191</f>
        <v>477.6</v>
      </c>
      <c r="G186" s="11">
        <f t="shared" ref="G186:L186" si="83">G187+G188+G189+G191</f>
        <v>1679.9</v>
      </c>
      <c r="H186" s="11">
        <f t="shared" si="83"/>
        <v>110</v>
      </c>
      <c r="I186" s="11">
        <f t="shared" si="83"/>
        <v>369.7</v>
      </c>
      <c r="J186" s="11">
        <f t="shared" si="83"/>
        <v>0</v>
      </c>
      <c r="K186" s="11">
        <f t="shared" si="83"/>
        <v>0</v>
      </c>
      <c r="L186" s="11">
        <f t="shared" si="83"/>
        <v>0</v>
      </c>
    </row>
    <row r="187" spans="1:12" s="2" customFormat="1" ht="37.5" x14ac:dyDescent="0.25">
      <c r="A187" s="23"/>
      <c r="B187" s="23"/>
      <c r="C187" s="23"/>
      <c r="D187" s="10" t="s">
        <v>18</v>
      </c>
      <c r="E187" s="11">
        <f>F187+G187+H187+I187+J187+K187+L187</f>
        <v>0</v>
      </c>
      <c r="F187" s="11">
        <f t="shared" ref="F187:L188" si="84">F15+F21</f>
        <v>0</v>
      </c>
      <c r="G187" s="11">
        <f t="shared" si="84"/>
        <v>0</v>
      </c>
      <c r="H187" s="11">
        <f t="shared" si="84"/>
        <v>0</v>
      </c>
      <c r="I187" s="11">
        <f t="shared" si="84"/>
        <v>0</v>
      </c>
      <c r="J187" s="11">
        <f t="shared" si="84"/>
        <v>0</v>
      </c>
      <c r="K187" s="11">
        <f t="shared" si="84"/>
        <v>0</v>
      </c>
      <c r="L187" s="11">
        <f t="shared" si="84"/>
        <v>0</v>
      </c>
    </row>
    <row r="188" spans="1:12" s="2" customFormat="1" ht="56.25" x14ac:dyDescent="0.25">
      <c r="A188" s="23"/>
      <c r="B188" s="23"/>
      <c r="C188" s="23"/>
      <c r="D188" s="10" t="s">
        <v>19</v>
      </c>
      <c r="E188" s="11">
        <f t="shared" ref="E188:E191" si="85">F188+G188+H188+I188+J188+K188+L188</f>
        <v>0</v>
      </c>
      <c r="F188" s="11">
        <f t="shared" si="84"/>
        <v>0</v>
      </c>
      <c r="G188" s="11">
        <f t="shared" si="84"/>
        <v>0</v>
      </c>
      <c r="H188" s="11">
        <f t="shared" si="84"/>
        <v>0</v>
      </c>
      <c r="I188" s="11">
        <f t="shared" si="84"/>
        <v>0</v>
      </c>
      <c r="J188" s="11">
        <f t="shared" si="84"/>
        <v>0</v>
      </c>
      <c r="K188" s="11">
        <f t="shared" si="84"/>
        <v>0</v>
      </c>
      <c r="L188" s="11">
        <f t="shared" si="84"/>
        <v>0</v>
      </c>
    </row>
    <row r="189" spans="1:12" s="2" customFormat="1" ht="37.5" x14ac:dyDescent="0.25">
      <c r="A189" s="23"/>
      <c r="B189" s="23"/>
      <c r="C189" s="23"/>
      <c r="D189" s="10" t="s">
        <v>20</v>
      </c>
      <c r="E189" s="11" t="s">
        <v>65</v>
      </c>
      <c r="F189" s="11" t="s">
        <v>61</v>
      </c>
      <c r="G189" s="11">
        <f>G17+G23+G35</f>
        <v>1188</v>
      </c>
      <c r="H189" s="11">
        <f>H17+H23</f>
        <v>110</v>
      </c>
      <c r="I189" s="11">
        <f>I17+I23</f>
        <v>0</v>
      </c>
      <c r="J189" s="11">
        <f>J17+J23</f>
        <v>0</v>
      </c>
      <c r="K189" s="11">
        <f>K17+K23</f>
        <v>0</v>
      </c>
      <c r="L189" s="11">
        <f>L17+L23</f>
        <v>0</v>
      </c>
    </row>
    <row r="190" spans="1:12" s="2" customFormat="1" ht="75" x14ac:dyDescent="0.25">
      <c r="A190" s="23"/>
      <c r="B190" s="23"/>
      <c r="C190" s="23"/>
      <c r="D190" s="10" t="s">
        <v>64</v>
      </c>
      <c r="E190" s="11">
        <f t="shared" si="85"/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</row>
    <row r="191" spans="1:12" s="2" customFormat="1" ht="37.5" x14ac:dyDescent="0.25">
      <c r="A191" s="23"/>
      <c r="B191" s="23"/>
      <c r="C191" s="23"/>
      <c r="D191" s="10" t="s">
        <v>84</v>
      </c>
      <c r="E191" s="11">
        <f t="shared" si="85"/>
        <v>1339.2</v>
      </c>
      <c r="F191" s="11">
        <f t="shared" ref="F191:L191" si="86">F19+F25</f>
        <v>477.6</v>
      </c>
      <c r="G191" s="11">
        <f t="shared" si="86"/>
        <v>491.9</v>
      </c>
      <c r="H191" s="11">
        <f t="shared" si="86"/>
        <v>0</v>
      </c>
      <c r="I191" s="11">
        <f t="shared" si="86"/>
        <v>369.7</v>
      </c>
      <c r="J191" s="11">
        <f t="shared" si="86"/>
        <v>0</v>
      </c>
      <c r="K191" s="11">
        <f t="shared" si="86"/>
        <v>0</v>
      </c>
      <c r="L191" s="11">
        <f t="shared" si="86"/>
        <v>0</v>
      </c>
    </row>
    <row r="192" spans="1:12" s="2" customFormat="1" ht="22.5" customHeight="1" x14ac:dyDescent="0.25">
      <c r="A192" s="53" t="s">
        <v>81</v>
      </c>
      <c r="B192" s="54"/>
      <c r="C192" s="28"/>
      <c r="D192" s="10" t="s">
        <v>7</v>
      </c>
      <c r="E192" s="11">
        <f>E193+E194+E195+E196+E197</f>
        <v>2000</v>
      </c>
      <c r="F192" s="11">
        <f t="shared" ref="F192:L192" si="87">F193+F194+F195+F196+F197</f>
        <v>0</v>
      </c>
      <c r="G192" s="11">
        <f t="shared" si="87"/>
        <v>2000</v>
      </c>
      <c r="H192" s="11">
        <f t="shared" si="87"/>
        <v>0</v>
      </c>
      <c r="I192" s="11">
        <f t="shared" si="87"/>
        <v>0</v>
      </c>
      <c r="J192" s="11">
        <f t="shared" si="87"/>
        <v>0</v>
      </c>
      <c r="K192" s="11">
        <f t="shared" si="87"/>
        <v>0</v>
      </c>
      <c r="L192" s="11">
        <f t="shared" si="87"/>
        <v>0</v>
      </c>
    </row>
    <row r="193" spans="1:12" s="2" customFormat="1" ht="37.5" customHeight="1" x14ac:dyDescent="0.25">
      <c r="A193" s="55"/>
      <c r="B193" s="56"/>
      <c r="C193" s="29"/>
      <c r="D193" s="10" t="s">
        <v>18</v>
      </c>
      <c r="E193" s="11">
        <f>F193+G193+H193+I193+J193+K193+L193</f>
        <v>0</v>
      </c>
      <c r="F193" s="11">
        <v>0</v>
      </c>
      <c r="G193" s="11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0</v>
      </c>
    </row>
    <row r="194" spans="1:12" s="2" customFormat="1" ht="58.5" customHeight="1" x14ac:dyDescent="0.25">
      <c r="A194" s="55"/>
      <c r="B194" s="56"/>
      <c r="C194" s="29"/>
      <c r="D194" s="10" t="s">
        <v>19</v>
      </c>
      <c r="E194" s="11">
        <f t="shared" ref="E194:E196" si="88">F194+G194+H194+I194+J194+K194+L194</f>
        <v>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</row>
    <row r="195" spans="1:12" s="2" customFormat="1" ht="45.75" customHeight="1" x14ac:dyDescent="0.25">
      <c r="A195" s="55"/>
      <c r="B195" s="56"/>
      <c r="C195" s="29"/>
      <c r="D195" s="10" t="s">
        <v>20</v>
      </c>
      <c r="E195" s="11">
        <f t="shared" si="88"/>
        <v>2000</v>
      </c>
      <c r="F195" s="11">
        <v>0</v>
      </c>
      <c r="G195" s="11">
        <f>G41</f>
        <v>2000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</row>
    <row r="196" spans="1:12" s="2" customFormat="1" ht="74.25" customHeight="1" x14ac:dyDescent="0.25">
      <c r="A196" s="55"/>
      <c r="B196" s="56"/>
      <c r="C196" s="29"/>
      <c r="D196" s="10" t="s">
        <v>64</v>
      </c>
      <c r="E196" s="11">
        <f t="shared" si="88"/>
        <v>0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</row>
    <row r="197" spans="1:12" s="2" customFormat="1" ht="39" customHeight="1" x14ac:dyDescent="0.25">
      <c r="A197" s="57"/>
      <c r="B197" s="58"/>
      <c r="C197" s="30"/>
      <c r="D197" s="10" t="s">
        <v>84</v>
      </c>
      <c r="E197" s="11">
        <f>F197+G197+H197+I197+J197+K197+L197</f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</row>
    <row r="198" spans="1:12" x14ac:dyDescent="0.25">
      <c r="A198" s="42" t="s">
        <v>66</v>
      </c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</row>
    <row r="199" spans="1:12" ht="21" customHeight="1" x14ac:dyDescent="0.25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</row>
    <row r="200" spans="1:12" ht="15.75" x14ac:dyDescent="0.25">
      <c r="A200" s="7"/>
      <c r="B200" s="7"/>
      <c r="C200" s="7"/>
      <c r="D200" s="7"/>
      <c r="E200" s="8"/>
      <c r="F200" s="7"/>
      <c r="G200" s="7"/>
      <c r="H200" s="7"/>
      <c r="I200" s="7"/>
      <c r="J200" s="7"/>
      <c r="K200" s="7"/>
      <c r="L200" s="7"/>
    </row>
    <row r="201" spans="1:12" x14ac:dyDescent="0.25">
      <c r="A201" s="1"/>
      <c r="B201" s="1"/>
      <c r="C201" s="1"/>
      <c r="D201" s="1"/>
      <c r="E201" s="5"/>
      <c r="F201" s="1"/>
      <c r="G201" s="1"/>
      <c r="H201" s="1"/>
      <c r="I201" s="1"/>
      <c r="J201" s="1"/>
      <c r="K201" s="1"/>
      <c r="L201" s="1"/>
    </row>
    <row r="202" spans="1:12" x14ac:dyDescent="0.25">
      <c r="A202" s="1"/>
      <c r="B202" s="1"/>
      <c r="C202" s="1"/>
      <c r="D202" s="1"/>
      <c r="E202" s="5"/>
      <c r="F202" s="1"/>
      <c r="G202" s="1"/>
      <c r="H202" s="1"/>
      <c r="I202" s="1"/>
      <c r="J202" s="1"/>
      <c r="K202" s="1"/>
      <c r="L202" s="1"/>
    </row>
    <row r="203" spans="1:12" x14ac:dyDescent="0.25">
      <c r="A203" s="1"/>
      <c r="B203" s="1"/>
      <c r="C203" s="1"/>
      <c r="D203" s="1"/>
      <c r="E203" s="5"/>
      <c r="F203" s="1"/>
      <c r="G203" s="1"/>
      <c r="H203" s="1"/>
      <c r="I203" s="1"/>
      <c r="J203" s="1"/>
      <c r="K203" s="1"/>
      <c r="L203" s="1"/>
    </row>
    <row r="204" spans="1:12" x14ac:dyDescent="0.25">
      <c r="A204" s="1"/>
      <c r="B204" s="1"/>
      <c r="C204" s="1"/>
      <c r="D204" s="1"/>
      <c r="E204" s="5"/>
      <c r="F204" s="1"/>
      <c r="G204" s="1"/>
      <c r="H204" s="1"/>
      <c r="I204" s="1"/>
      <c r="J204" s="1"/>
      <c r="K204" s="1"/>
      <c r="L204" s="1"/>
    </row>
    <row r="205" spans="1:12" x14ac:dyDescent="0.25">
      <c r="A205" s="1"/>
      <c r="B205" s="1"/>
      <c r="C205" s="1"/>
      <c r="D205" s="1"/>
      <c r="E205" s="5"/>
      <c r="F205" s="1"/>
      <c r="G205" s="1"/>
      <c r="H205" s="1"/>
      <c r="I205" s="1"/>
      <c r="J205" s="1"/>
      <c r="K205" s="1"/>
      <c r="L205" s="1"/>
    </row>
    <row r="206" spans="1:12" x14ac:dyDescent="0.25">
      <c r="A206" s="1"/>
      <c r="B206" s="1"/>
      <c r="C206" s="1"/>
      <c r="D206" s="1"/>
      <c r="E206" s="5"/>
      <c r="F206" s="1"/>
      <c r="G206" s="1"/>
      <c r="H206" s="1"/>
      <c r="I206" s="1"/>
      <c r="J206" s="1"/>
      <c r="K206" s="1"/>
      <c r="L206" s="1"/>
    </row>
    <row r="207" spans="1:12" x14ac:dyDescent="0.25">
      <c r="A207" s="1"/>
      <c r="B207" s="1"/>
      <c r="C207" s="1"/>
      <c r="D207" s="1"/>
      <c r="E207" s="5"/>
      <c r="F207" s="1"/>
      <c r="G207" s="1"/>
      <c r="H207" s="1"/>
      <c r="I207" s="1"/>
      <c r="J207" s="1"/>
      <c r="K207" s="1"/>
      <c r="L207" s="1"/>
    </row>
    <row r="208" spans="1:12" x14ac:dyDescent="0.25">
      <c r="A208" s="1"/>
      <c r="B208" s="1"/>
      <c r="C208" s="1"/>
      <c r="D208" s="1"/>
      <c r="E208" s="5"/>
      <c r="F208" s="1"/>
      <c r="G208" s="1"/>
      <c r="H208" s="1"/>
      <c r="I208" s="1"/>
      <c r="J208" s="1"/>
      <c r="K208" s="1"/>
      <c r="L208" s="1"/>
    </row>
    <row r="209" spans="1:12" x14ac:dyDescent="0.25">
      <c r="A209" s="1"/>
      <c r="B209" s="1"/>
      <c r="C209" s="1"/>
      <c r="D209" s="1"/>
      <c r="E209" s="5"/>
      <c r="F209" s="1"/>
      <c r="G209" s="1"/>
      <c r="H209" s="1"/>
      <c r="I209" s="1"/>
      <c r="J209" s="1"/>
      <c r="K209" s="1"/>
      <c r="L209" s="1"/>
    </row>
    <row r="210" spans="1:12" x14ac:dyDescent="0.25">
      <c r="A210" s="1"/>
      <c r="B210" s="1"/>
      <c r="C210" s="1"/>
      <c r="D210" s="1"/>
      <c r="E210" s="5"/>
      <c r="F210" s="1"/>
      <c r="G210" s="1"/>
      <c r="H210" s="1"/>
      <c r="I210" s="1"/>
      <c r="J210" s="1"/>
      <c r="K210" s="1"/>
      <c r="L210" s="1"/>
    </row>
    <row r="211" spans="1:12" x14ac:dyDescent="0.25">
      <c r="A211" s="1"/>
      <c r="B211" s="1"/>
      <c r="C211" s="1"/>
      <c r="D211" s="1"/>
      <c r="E211" s="5"/>
      <c r="F211" s="1"/>
      <c r="G211" s="1"/>
      <c r="H211" s="1"/>
      <c r="I211" s="1"/>
      <c r="J211" s="1"/>
      <c r="K211" s="1"/>
      <c r="L211" s="1"/>
    </row>
    <row r="212" spans="1:12" x14ac:dyDescent="0.25">
      <c r="A212" s="1"/>
      <c r="B212" s="1"/>
      <c r="C212" s="1"/>
      <c r="D212" s="1"/>
      <c r="E212" s="5"/>
      <c r="F212" s="1"/>
      <c r="G212" s="1"/>
      <c r="H212" s="1"/>
      <c r="I212" s="1"/>
      <c r="J212" s="1"/>
      <c r="K212" s="1"/>
      <c r="L212" s="1"/>
    </row>
    <row r="213" spans="1:12" x14ac:dyDescent="0.25">
      <c r="A213" s="1"/>
      <c r="B213" s="1"/>
      <c r="C213" s="1"/>
      <c r="D213" s="1"/>
      <c r="E213" s="5"/>
      <c r="F213" s="1"/>
      <c r="G213" s="1"/>
      <c r="H213" s="1"/>
      <c r="I213" s="1"/>
      <c r="J213" s="1"/>
      <c r="K213" s="1"/>
      <c r="L213" s="1"/>
    </row>
    <row r="214" spans="1:12" x14ac:dyDescent="0.25">
      <c r="A214" s="1"/>
      <c r="B214" s="1"/>
      <c r="C214" s="1"/>
      <c r="D214" s="1"/>
      <c r="E214" s="5"/>
      <c r="F214" s="1"/>
      <c r="G214" s="1"/>
      <c r="H214" s="1"/>
      <c r="I214" s="1"/>
      <c r="J214" s="1"/>
      <c r="K214" s="1"/>
      <c r="L214" s="1"/>
    </row>
    <row r="215" spans="1:12" x14ac:dyDescent="0.25">
      <c r="A215" s="1"/>
      <c r="B215" s="1"/>
      <c r="C215" s="1"/>
      <c r="D215" s="1"/>
      <c r="E215" s="5"/>
      <c r="F215" s="1"/>
      <c r="G215" s="1"/>
      <c r="H215" s="1"/>
      <c r="I215" s="1"/>
      <c r="J215" s="1"/>
      <c r="K215" s="1"/>
      <c r="L215" s="1"/>
    </row>
    <row r="216" spans="1:12" x14ac:dyDescent="0.25">
      <c r="A216" s="1"/>
      <c r="B216" s="1"/>
      <c r="C216" s="1"/>
      <c r="D216" s="1"/>
      <c r="E216" s="5"/>
      <c r="F216" s="1"/>
      <c r="G216" s="1"/>
      <c r="H216" s="1"/>
      <c r="I216" s="1"/>
      <c r="J216" s="1"/>
      <c r="K216" s="1"/>
      <c r="L216" s="1"/>
    </row>
    <row r="217" spans="1:12" x14ac:dyDescent="0.25">
      <c r="A217" s="1"/>
      <c r="B217" s="1"/>
      <c r="C217" s="1"/>
      <c r="D217" s="1"/>
      <c r="E217" s="5"/>
      <c r="F217" s="1"/>
      <c r="G217" s="1"/>
      <c r="H217" s="1"/>
      <c r="I217" s="1"/>
      <c r="J217" s="1"/>
      <c r="K217" s="1"/>
      <c r="L217" s="1"/>
    </row>
    <row r="218" spans="1:12" x14ac:dyDescent="0.25">
      <c r="A218" s="1"/>
      <c r="B218" s="1"/>
      <c r="C218" s="1"/>
      <c r="D218" s="1"/>
      <c r="E218" s="5"/>
      <c r="F218" s="1"/>
      <c r="G218" s="1"/>
      <c r="H218" s="1"/>
      <c r="I218" s="1"/>
      <c r="J218" s="1"/>
      <c r="K218" s="1"/>
      <c r="L218" s="1"/>
    </row>
    <row r="219" spans="1:12" x14ac:dyDescent="0.25">
      <c r="A219" s="1"/>
      <c r="B219" s="1"/>
      <c r="C219" s="1"/>
      <c r="D219" s="1"/>
      <c r="E219" s="5"/>
      <c r="F219" s="1"/>
      <c r="G219" s="1"/>
      <c r="H219" s="1"/>
      <c r="I219" s="1"/>
      <c r="J219" s="1"/>
      <c r="K219" s="1"/>
      <c r="L219" s="1"/>
    </row>
    <row r="220" spans="1:12" x14ac:dyDescent="0.25">
      <c r="A220" s="1"/>
      <c r="B220" s="1"/>
      <c r="C220" s="1"/>
      <c r="D220" s="1"/>
      <c r="E220" s="5"/>
      <c r="F220" s="1"/>
      <c r="G220" s="1"/>
      <c r="H220" s="1"/>
      <c r="I220" s="1"/>
      <c r="J220" s="1"/>
      <c r="K220" s="1"/>
      <c r="L220" s="1"/>
    </row>
    <row r="221" spans="1:12" x14ac:dyDescent="0.25">
      <c r="A221" s="1"/>
      <c r="B221" s="1"/>
      <c r="C221" s="1"/>
      <c r="D221" s="1"/>
      <c r="E221" s="5"/>
      <c r="F221" s="1"/>
      <c r="G221" s="1"/>
      <c r="H221" s="1"/>
      <c r="I221" s="1"/>
      <c r="J221" s="1"/>
      <c r="K221" s="1"/>
      <c r="L221" s="1"/>
    </row>
    <row r="222" spans="1:12" x14ac:dyDescent="0.25">
      <c r="A222" s="1"/>
      <c r="B222" s="1"/>
      <c r="C222" s="1"/>
      <c r="D222" s="1"/>
      <c r="E222" s="5"/>
      <c r="F222" s="1"/>
      <c r="G222" s="1"/>
      <c r="H222" s="1"/>
      <c r="I222" s="1"/>
      <c r="J222" s="1"/>
      <c r="K222" s="1"/>
      <c r="L222" s="1"/>
    </row>
    <row r="223" spans="1:12" x14ac:dyDescent="0.25">
      <c r="A223" s="1"/>
      <c r="B223" s="1"/>
      <c r="C223" s="1"/>
      <c r="D223" s="1"/>
      <c r="E223" s="5"/>
      <c r="F223" s="1"/>
      <c r="G223" s="1"/>
      <c r="H223" s="1"/>
      <c r="I223" s="1"/>
      <c r="J223" s="1"/>
      <c r="K223" s="1"/>
      <c r="L223" s="1"/>
    </row>
  </sheetData>
  <mergeCells count="101">
    <mergeCell ref="A32:A37"/>
    <mergeCell ref="B32:B37"/>
    <mergeCell ref="C32:C37"/>
    <mergeCell ref="A156:B161"/>
    <mergeCell ref="C156:C161"/>
    <mergeCell ref="A50:A55"/>
    <mergeCell ref="B50:B55"/>
    <mergeCell ref="C50:C55"/>
    <mergeCell ref="A56:L56"/>
    <mergeCell ref="A57:A62"/>
    <mergeCell ref="B57:B62"/>
    <mergeCell ref="C57:C62"/>
    <mergeCell ref="A63:A68"/>
    <mergeCell ref="A69:A74"/>
    <mergeCell ref="A75:A80"/>
    <mergeCell ref="C38:C43"/>
    <mergeCell ref="A89:A93"/>
    <mergeCell ref="B94:B98"/>
    <mergeCell ref="B99:B103"/>
    <mergeCell ref="B104:B108"/>
    <mergeCell ref="C63:C68"/>
    <mergeCell ref="A198:L199"/>
    <mergeCell ref="A143:B148"/>
    <mergeCell ref="C143:C148"/>
    <mergeCell ref="A149:B154"/>
    <mergeCell ref="C149:C154"/>
    <mergeCell ref="A162:B167"/>
    <mergeCell ref="C162:C167"/>
    <mergeCell ref="A168:B173"/>
    <mergeCell ref="A174:B179"/>
    <mergeCell ref="A180:B185"/>
    <mergeCell ref="A186:B191"/>
    <mergeCell ref="C168:C173"/>
    <mergeCell ref="C174:C179"/>
    <mergeCell ref="C180:C185"/>
    <mergeCell ref="C186:C191"/>
    <mergeCell ref="C192:C197"/>
    <mergeCell ref="A192:B197"/>
    <mergeCell ref="B20:B25"/>
    <mergeCell ref="C20:C25"/>
    <mergeCell ref="A6:L6"/>
    <mergeCell ref="A7:L7"/>
    <mergeCell ref="A8:A13"/>
    <mergeCell ref="B8:B13"/>
    <mergeCell ref="C8:C13"/>
    <mergeCell ref="A26:A31"/>
    <mergeCell ref="B26:B31"/>
    <mergeCell ref="C26:C31"/>
    <mergeCell ref="A14:A19"/>
    <mergeCell ref="B14:B19"/>
    <mergeCell ref="C14:C19"/>
    <mergeCell ref="A20:A25"/>
    <mergeCell ref="A1:L1"/>
    <mergeCell ref="A2:L2"/>
    <mergeCell ref="E3:L3"/>
    <mergeCell ref="F4:L4"/>
    <mergeCell ref="A3:A5"/>
    <mergeCell ref="B3:B5"/>
    <mergeCell ref="C3:C5"/>
    <mergeCell ref="D3:D5"/>
    <mergeCell ref="E4:E5"/>
    <mergeCell ref="C69:C74"/>
    <mergeCell ref="C75:C80"/>
    <mergeCell ref="C82:C87"/>
    <mergeCell ref="C94:C98"/>
    <mergeCell ref="C89:C93"/>
    <mergeCell ref="B109:B113"/>
    <mergeCell ref="B114:B118"/>
    <mergeCell ref="A38:A43"/>
    <mergeCell ref="A94:A98"/>
    <mergeCell ref="A99:A103"/>
    <mergeCell ref="A104:A108"/>
    <mergeCell ref="B38:B43"/>
    <mergeCell ref="B63:B68"/>
    <mergeCell ref="B69:B74"/>
    <mergeCell ref="B75:B80"/>
    <mergeCell ref="B82:B87"/>
    <mergeCell ref="B89:B93"/>
    <mergeCell ref="A82:A87"/>
    <mergeCell ref="A81:L81"/>
    <mergeCell ref="C99:C103"/>
    <mergeCell ref="C104:C108"/>
    <mergeCell ref="A44:A49"/>
    <mergeCell ref="B44:B49"/>
    <mergeCell ref="C44:C49"/>
    <mergeCell ref="A136:A141"/>
    <mergeCell ref="B119:B123"/>
    <mergeCell ref="C136:C141"/>
    <mergeCell ref="C109:C113"/>
    <mergeCell ref="C114:C118"/>
    <mergeCell ref="C119:C123"/>
    <mergeCell ref="C124:C129"/>
    <mergeCell ref="C130:C135"/>
    <mergeCell ref="B124:B129"/>
    <mergeCell ref="B130:B135"/>
    <mergeCell ref="B136:B141"/>
    <mergeCell ref="A109:A113"/>
    <mergeCell ref="A114:A118"/>
    <mergeCell ref="A119:A123"/>
    <mergeCell ref="A124:A129"/>
    <mergeCell ref="A130:A135"/>
  </mergeCells>
  <pageMargins left="0.70866141732283472" right="0.70866141732283472" top="0.74803149606299213" bottom="0.55118110236220474" header="0.31496062992125984" footer="0.31496062992125984"/>
  <pageSetup paperSize="9" scale="55" fitToHeight="7" orientation="landscape" r:id="rId1"/>
  <rowBreaks count="6" manualBreakCount="6">
    <brk id="31" max="11" man="1"/>
    <brk id="55" max="11" man="1"/>
    <brk id="80" max="11" man="1"/>
    <brk id="141" max="11" man="1"/>
    <brk id="167" max="11" man="1"/>
    <brk id="19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Захаров Олег Александрович</dc:creator>
  <cp:lastModifiedBy>Буйлова Лариса Викторовна</cp:lastModifiedBy>
  <cp:lastPrinted>2016-11-11T05:36:54Z</cp:lastPrinted>
  <dcterms:created xsi:type="dcterms:W3CDTF">2014-10-10T04:20:43Z</dcterms:created>
  <dcterms:modified xsi:type="dcterms:W3CDTF">2016-11-11T05:37:08Z</dcterms:modified>
</cp:coreProperties>
</file>