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9705" yWindow="1845" windowWidth="9510" windowHeight="3690"/>
  </bookViews>
  <sheets>
    <sheet name="Мероприятия" sheetId="1" r:id="rId1"/>
  </sheets>
  <definedNames>
    <definedName name="_xlnm._FilterDatabase" localSheetId="0" hidden="1">Мероприятия!$A$4:$K$137</definedName>
    <definedName name="_xlnm.Print_Titles" localSheetId="0">Мероприятия!$4:$6</definedName>
    <definedName name="_xlnm.Print_Area" localSheetId="0">Мероприятия!$A$1:$I$143</definedName>
  </definedNames>
  <calcPr calcId="144525"/>
</workbook>
</file>

<file path=xl/calcChain.xml><?xml version="1.0" encoding="utf-8"?>
<calcChain xmlns="http://schemas.openxmlformats.org/spreadsheetml/2006/main">
  <c r="G139" i="1" l="1"/>
  <c r="H139" i="1"/>
  <c r="I139" i="1"/>
  <c r="F139" i="1"/>
  <c r="G140" i="1"/>
  <c r="H140" i="1"/>
  <c r="I140" i="1"/>
  <c r="F140" i="1"/>
  <c r="G141" i="1"/>
  <c r="H141" i="1"/>
  <c r="I141" i="1"/>
  <c r="F141" i="1"/>
  <c r="G143" i="1"/>
  <c r="H143" i="1"/>
  <c r="I143" i="1"/>
  <c r="F143" i="1"/>
  <c r="G142" i="1"/>
  <c r="H142" i="1"/>
  <c r="I142" i="1"/>
  <c r="F142" i="1"/>
  <c r="G113" i="1"/>
  <c r="H113" i="1"/>
  <c r="I113" i="1"/>
  <c r="F113" i="1"/>
  <c r="G114" i="1"/>
  <c r="H114" i="1"/>
  <c r="I114" i="1"/>
  <c r="F114" i="1"/>
  <c r="G115" i="1"/>
  <c r="H115" i="1"/>
  <c r="I115" i="1"/>
  <c r="F115" i="1"/>
  <c r="G116" i="1"/>
  <c r="H116" i="1"/>
  <c r="I116" i="1"/>
  <c r="F116" i="1"/>
  <c r="F117" i="1"/>
  <c r="H29" i="1"/>
  <c r="G29" i="1"/>
  <c r="F29" i="1"/>
  <c r="F111" i="1" l="1"/>
  <c r="G111" i="1" l="1"/>
  <c r="H111" i="1"/>
  <c r="I111" i="1"/>
  <c r="G80" i="1"/>
  <c r="H80" i="1"/>
  <c r="I80" i="1"/>
  <c r="F80" i="1"/>
  <c r="G55" i="1"/>
  <c r="G117" i="1" s="1"/>
  <c r="G77" i="1" l="1"/>
  <c r="H77" i="1"/>
  <c r="I77" i="1"/>
  <c r="F77" i="1"/>
  <c r="G69" i="1"/>
  <c r="H69" i="1"/>
  <c r="I69" i="1"/>
  <c r="F69" i="1"/>
  <c r="E72" i="1"/>
  <c r="E73" i="1"/>
  <c r="E74" i="1"/>
  <c r="E70" i="1"/>
  <c r="E71" i="1"/>
  <c r="E69" i="1" s="1"/>
  <c r="F43" i="1" l="1"/>
  <c r="F55" i="1" s="1"/>
  <c r="H53" i="1" l="1"/>
  <c r="H26" i="1"/>
  <c r="F53" i="1" l="1"/>
  <c r="G51" i="1" l="1"/>
  <c r="H51" i="1"/>
  <c r="I51" i="1"/>
  <c r="G52" i="1"/>
  <c r="H52" i="1"/>
  <c r="I52" i="1"/>
  <c r="G53" i="1"/>
  <c r="I53" i="1"/>
  <c r="G54" i="1"/>
  <c r="H54" i="1"/>
  <c r="I54" i="1"/>
  <c r="F51" i="1"/>
  <c r="F52" i="1"/>
  <c r="F54" i="1"/>
  <c r="E93" i="1"/>
  <c r="H55" i="1"/>
  <c r="H117" i="1" s="1"/>
  <c r="G124" i="1"/>
  <c r="E15" i="1"/>
  <c r="E16" i="1"/>
  <c r="E17" i="1"/>
  <c r="E18" i="1"/>
  <c r="E19" i="1"/>
  <c r="G14" i="1"/>
  <c r="H14" i="1"/>
  <c r="I14" i="1"/>
  <c r="F14" i="1"/>
  <c r="I124" i="1" l="1"/>
  <c r="I55" i="1"/>
  <c r="I117" i="1" s="1"/>
  <c r="F124" i="1"/>
  <c r="H124" i="1"/>
  <c r="E14" i="1"/>
  <c r="G137" i="1" l="1"/>
  <c r="G133" i="1"/>
  <c r="H133" i="1"/>
  <c r="I133" i="1"/>
  <c r="G134" i="1"/>
  <c r="H134" i="1"/>
  <c r="I134" i="1"/>
  <c r="G135" i="1"/>
  <c r="H135" i="1"/>
  <c r="I135" i="1"/>
  <c r="G136" i="1"/>
  <c r="H136" i="1"/>
  <c r="I136" i="1"/>
  <c r="H137" i="1"/>
  <c r="F137" i="1"/>
  <c r="F135" i="1"/>
  <c r="F133" i="1"/>
  <c r="F134" i="1"/>
  <c r="F136" i="1"/>
  <c r="E140" i="1" l="1"/>
  <c r="E141" i="1"/>
  <c r="E142" i="1"/>
  <c r="G138" i="1"/>
  <c r="I138" i="1" l="1"/>
  <c r="H138" i="1"/>
  <c r="I137" i="1" l="1"/>
  <c r="I95" i="1"/>
  <c r="H95" i="1" s="1"/>
  <c r="G95" i="1" s="1"/>
  <c r="F95" i="1" s="1"/>
  <c r="I96" i="1"/>
  <c r="H96" i="1" s="1"/>
  <c r="G96" i="1" s="1"/>
  <c r="F96" i="1" s="1"/>
  <c r="E49" i="1"/>
  <c r="E48" i="1"/>
  <c r="E47" i="1"/>
  <c r="E46" i="1"/>
  <c r="E45" i="1"/>
  <c r="I44" i="1"/>
  <c r="H44" i="1"/>
  <c r="G44" i="1"/>
  <c r="F44" i="1"/>
  <c r="E44" i="1" l="1"/>
  <c r="G107" i="1"/>
  <c r="H107" i="1"/>
  <c r="I107" i="1"/>
  <c r="F107" i="1"/>
  <c r="G108" i="1"/>
  <c r="H108" i="1"/>
  <c r="I108" i="1"/>
  <c r="F108" i="1"/>
  <c r="G109" i="1"/>
  <c r="H109" i="1"/>
  <c r="I109" i="1"/>
  <c r="F109" i="1"/>
  <c r="G110" i="1"/>
  <c r="H110" i="1"/>
  <c r="I110" i="1"/>
  <c r="F110" i="1"/>
  <c r="E101" i="1"/>
  <c r="E102" i="1"/>
  <c r="E103" i="1"/>
  <c r="E104" i="1"/>
  <c r="E105" i="1"/>
  <c r="E97" i="1"/>
  <c r="E98" i="1"/>
  <c r="E99" i="1"/>
  <c r="E83" i="1"/>
  <c r="E84" i="1"/>
  <c r="E87" i="1"/>
  <c r="E109" i="1" l="1"/>
  <c r="E107" i="1"/>
  <c r="E111" i="1"/>
  <c r="E110" i="1"/>
  <c r="E108" i="1"/>
  <c r="G78" i="1"/>
  <c r="H78" i="1"/>
  <c r="H75" i="1" s="1"/>
  <c r="I78" i="1"/>
  <c r="F78" i="1"/>
  <c r="E77" i="1"/>
  <c r="E79" i="1"/>
  <c r="E54" i="1"/>
  <c r="E51" i="1"/>
  <c r="E40" i="1"/>
  <c r="E41" i="1"/>
  <c r="E42" i="1"/>
  <c r="E43" i="1"/>
  <c r="E39" i="1"/>
  <c r="E34" i="1"/>
  <c r="E35" i="1"/>
  <c r="E36" i="1"/>
  <c r="E37" i="1"/>
  <c r="E33" i="1"/>
  <c r="E28" i="1"/>
  <c r="E27" i="1"/>
  <c r="E22" i="1"/>
  <c r="E23" i="1"/>
  <c r="E24" i="1"/>
  <c r="E21" i="1"/>
  <c r="E10" i="1"/>
  <c r="E11" i="1"/>
  <c r="E12" i="1"/>
  <c r="E13" i="1"/>
  <c r="E9" i="1"/>
  <c r="E76" i="1"/>
  <c r="E65" i="1"/>
  <c r="E66" i="1"/>
  <c r="E67" i="1"/>
  <c r="E64" i="1"/>
  <c r="E58" i="1"/>
  <c r="E61" i="1"/>
  <c r="E52" i="1" l="1"/>
  <c r="E53" i="1"/>
  <c r="E78" i="1"/>
  <c r="E143" i="1" l="1"/>
  <c r="E138" i="1" s="1"/>
  <c r="F138" i="1"/>
  <c r="E68" i="1"/>
  <c r="F120" i="1"/>
  <c r="G120" i="1"/>
  <c r="H120" i="1"/>
  <c r="I120" i="1"/>
  <c r="G130" i="1"/>
  <c r="F128" i="1"/>
  <c r="F100" i="1"/>
  <c r="G100" i="1"/>
  <c r="H100" i="1"/>
  <c r="I100" i="1"/>
  <c r="F57" i="1"/>
  <c r="G57" i="1"/>
  <c r="H57" i="1"/>
  <c r="I57" i="1"/>
  <c r="E80" i="1" l="1"/>
  <c r="F130" i="1"/>
  <c r="F32" i="1"/>
  <c r="G32" i="1"/>
  <c r="H32" i="1"/>
  <c r="I32" i="1"/>
  <c r="F26" i="1"/>
  <c r="G26" i="1"/>
  <c r="I26" i="1"/>
  <c r="F20" i="1"/>
  <c r="G20" i="1"/>
  <c r="H20" i="1"/>
  <c r="I20" i="1"/>
  <c r="F63" i="1" l="1"/>
  <c r="G63" i="1"/>
  <c r="H63" i="1"/>
  <c r="I63" i="1"/>
  <c r="F38" i="1"/>
  <c r="G38" i="1"/>
  <c r="H38" i="1"/>
  <c r="I38" i="1"/>
  <c r="E96" i="1" l="1"/>
  <c r="E95" i="1"/>
  <c r="G75" i="1" l="1"/>
  <c r="I75" i="1"/>
  <c r="F94" i="1"/>
  <c r="G94" i="1"/>
  <c r="H94" i="1"/>
  <c r="I94" i="1"/>
  <c r="F88" i="1"/>
  <c r="G88" i="1"/>
  <c r="H88" i="1"/>
  <c r="I88" i="1"/>
  <c r="E120" i="1"/>
  <c r="F8" i="1"/>
  <c r="G8" i="1"/>
  <c r="H8" i="1"/>
  <c r="I8" i="1"/>
  <c r="E88" i="1"/>
  <c r="F123" i="1"/>
  <c r="G123" i="1"/>
  <c r="H123" i="1"/>
  <c r="I123" i="1"/>
  <c r="I122" i="1"/>
  <c r="F121" i="1"/>
  <c r="G121" i="1"/>
  <c r="H121" i="1"/>
  <c r="I121" i="1"/>
  <c r="E60" i="1"/>
  <c r="E30" i="1"/>
  <c r="E31" i="1"/>
  <c r="E29" i="1"/>
  <c r="E25" i="1"/>
  <c r="E55" i="1" l="1"/>
  <c r="E94" i="1"/>
  <c r="E121" i="1"/>
  <c r="E122" i="1"/>
  <c r="E123" i="1"/>
  <c r="I50" i="1"/>
  <c r="I119" i="1"/>
  <c r="G119" i="1"/>
  <c r="I127" i="1"/>
  <c r="I128" i="1"/>
  <c r="G128" i="1"/>
  <c r="H129" i="1"/>
  <c r="G50" i="1"/>
  <c r="H119" i="1"/>
  <c r="E86" i="1"/>
  <c r="H127" i="1"/>
  <c r="F127" i="1"/>
  <c r="F50" i="1"/>
  <c r="I130" i="1"/>
  <c r="E20" i="1"/>
  <c r="H126" i="1"/>
  <c r="H82" i="1"/>
  <c r="F126" i="1"/>
  <c r="F82" i="1"/>
  <c r="I129" i="1"/>
  <c r="H50" i="1"/>
  <c r="H130" i="1"/>
  <c r="I82" i="1"/>
  <c r="G82" i="1"/>
  <c r="E100" i="1"/>
  <c r="F75" i="1"/>
  <c r="E32" i="1"/>
  <c r="E63" i="1"/>
  <c r="E8" i="1"/>
  <c r="H128" i="1"/>
  <c r="E26" i="1"/>
  <c r="I132" i="1"/>
  <c r="E62" i="1"/>
  <c r="E57" i="1" s="1"/>
  <c r="E117" i="1" l="1"/>
  <c r="E114" i="1"/>
  <c r="E128" i="1"/>
  <c r="E115" i="1"/>
  <c r="F119" i="1"/>
  <c r="E124" i="1"/>
  <c r="E119" i="1" s="1"/>
  <c r="F129" i="1"/>
  <c r="E130" i="1"/>
  <c r="H132" i="1"/>
  <c r="F112" i="1"/>
  <c r="H125" i="1"/>
  <c r="G127" i="1"/>
  <c r="G106" i="1"/>
  <c r="G126" i="1"/>
  <c r="H106" i="1"/>
  <c r="I126" i="1"/>
  <c r="I125" i="1" s="1"/>
  <c r="I106" i="1"/>
  <c r="F106" i="1"/>
  <c r="G129" i="1"/>
  <c r="E85" i="1"/>
  <c r="E82" i="1" s="1"/>
  <c r="G112" i="1"/>
  <c r="I112" i="1"/>
  <c r="H112" i="1"/>
  <c r="E126" i="1" l="1"/>
  <c r="E113" i="1"/>
  <c r="E135" i="1"/>
  <c r="E127" i="1"/>
  <c r="E116" i="1"/>
  <c r="E134" i="1"/>
  <c r="E137" i="1"/>
  <c r="E129" i="1"/>
  <c r="F125" i="1"/>
  <c r="G125" i="1"/>
  <c r="F132" i="1"/>
  <c r="E106" i="1"/>
  <c r="G132" i="1"/>
  <c r="E75" i="1"/>
  <c r="E136" i="1" l="1"/>
  <c r="E38" i="1"/>
  <c r="E50" i="1"/>
  <c r="E112" i="1" l="1"/>
  <c r="E132" i="1"/>
  <c r="E125" i="1" l="1"/>
</calcChain>
</file>

<file path=xl/sharedStrings.xml><?xml version="1.0" encoding="utf-8"?>
<sst xmlns="http://schemas.openxmlformats.org/spreadsheetml/2006/main" count="200" uniqueCount="58">
  <si>
    <t>№ п/п</t>
  </si>
  <si>
    <t>Финасовые затраты на реализацию (тыс.рублей)</t>
  </si>
  <si>
    <t>всего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</si>
  <si>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</si>
  <si>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</si>
  <si>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</si>
  <si>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</si>
  <si>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</si>
  <si>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</si>
  <si>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Таблица 2</t>
  </si>
  <si>
    <t xml:space="preserve"> Ответственный исполнитель/соисполнитель</t>
  </si>
  <si>
    <t>Всего по муниципальной программе</t>
  </si>
  <si>
    <t>иные внебюджетные источники</t>
  </si>
  <si>
    <t>в том числе:</t>
  </si>
  <si>
    <t>прочие расходы</t>
  </si>
  <si>
    <t>Перечень программных мероприятий</t>
  </si>
  <si>
    <t>Источники финансирования</t>
  </si>
  <si>
    <t>средства по Соглашениям по передаче полномочий</t>
  </si>
  <si>
    <t>федеральный бюджет</t>
  </si>
  <si>
    <t>иные источники</t>
  </si>
  <si>
    <t>инвестиции в объекты муниципальной собственности</t>
  </si>
  <si>
    <t>Мероприятия муниципальной программы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</si>
  <si>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департамент образования и молодежной политики НР</t>
  </si>
  <si>
    <t>департамент строительства и жилищно-коммунального комплекса Нефтеюганского района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</si>
  <si>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муниципальное казенное учреждение «Управление капитального строительства и жилищно-коммунального комплекса Нефтеюганского района»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</si>
  <si>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муниципальное казенное учреждение «Управление капитального строительства и жилищно-коммунального комплекса Нефтеюганского района»/администрации поселений Нефтеюганского района</t>
  </si>
  <si>
    <t>департамент строительства и жилищно-коммунального комплекса Нефтеюганского района/                                                                                                                               муниципальное казенное учреждение «Управление капитального строительства и жилищно-коммунального комплекса Нефтеюганского района», департамент образования и молодежной политики Нефтеюганского района, департамент культуры и спорта Нефтеюганского района</t>
  </si>
  <si>
    <t xml:space="preserve">Основное мероприятие:                            Ремонт систем теплоснабжения, водоснабжения, водоотведения, электроснабжения для подготовки к осенне-зимнему периоду (1, 2, 3) </t>
  </si>
  <si>
    <t>в том числе</t>
  </si>
  <si>
    <t>Основное мероприятие:
Реконструкция, расширение, модернизация, строительство объектов коммунального комплекса (5)</t>
  </si>
  <si>
    <t>Основное мероприятие: 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 (1, 2, 3, 5)</t>
  </si>
  <si>
    <t>Основное мероприятие:                   Обеспечение мероприятий по капитальному ремонту многоквартирных домов (4)</t>
  </si>
  <si>
    <t>Основное мероприятие:                    Обеспечение реализации мероприятий по ремонту  общего имущества в МКД (в т.ч. муниципальных квартир) (4)</t>
  </si>
  <si>
    <t>Администрации поселений Нефтеюганского района</t>
  </si>
  <si>
    <t>Основное мероприятие: Благоустройство дворовых территорий городского и сельских поселений (4)</t>
  </si>
  <si>
    <t>1.</t>
  </si>
  <si>
    <t>Подпрограмма II "Капитальный ремонт многоквартирных домов"</t>
  </si>
  <si>
    <t>2</t>
  </si>
  <si>
    <t>Подпрограмма I "Создание условий для обеспечения качественными коммунальными услугами"</t>
  </si>
  <si>
    <t>3</t>
  </si>
  <si>
    <t>4</t>
  </si>
  <si>
    <t>5</t>
  </si>
  <si>
    <t>6</t>
  </si>
  <si>
    <t>7</t>
  </si>
  <si>
    <t>Итого по подпрограмме I</t>
  </si>
  <si>
    <t>Итого по подпрограмме II</t>
  </si>
  <si>
    <t>Подпрограмма  III "Энергосбережение и повышение энергоэффективности"</t>
  </si>
  <si>
    <t>Основное мероприятие: Предоставление субсидий на возмещение недополученных доходов организациям, осуществляющим реализацию населению сжиженного газа (6)</t>
  </si>
  <si>
    <t>Основное мероприятие:   Предоставление субсидии на возмещение затрат на топливо (нефть, мазут), используемое для предоставления услуг по отоплению и горячему водоснабжению (7)</t>
  </si>
  <si>
    <t>Основное мероприятие:                      Обеспечение деятельности департамента строительства и жилищно-коммунального комплекса Нефтеюганского района (4, 7)</t>
  </si>
  <si>
    <t>Основное мероприятие:                     Выполнение функций заказчика в сфере строительства, реконструкции, технического перевооружения, капитального ремонта, капитального строительства, жилищно-коммунального комплекса на территории Нефтеюганского района, охраны окружающей среды. (1, 2, 3,4, 5, 6, 7, 8)</t>
  </si>
  <si>
    <t>Основное мероприятие:                   Повышение энергетической эффективности в бюджетной сфере Нефтеюганского района (8)</t>
  </si>
  <si>
    <t>Основное мероприятие:                        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 (8)</t>
  </si>
  <si>
    <t>Основное мероприятие: Информационная поддержка и пропаганда энергосбережения и повышение энергетической эффективности на территории муниципального образования Нефтеюганский район (8)</t>
  </si>
  <si>
    <t>Основное мероприятие:                             Замена (поверка) поквартирных узлов учета энергоресурсов, установленных в квартирах муниципальной собственности (8)</t>
  </si>
  <si>
    <t>Итого по подпрограмме III</t>
  </si>
  <si>
    <t xml:space="preserve">Соисполнитель 1 - муниципальное казенное учреждение «Управление капитального строительства и жилищно-коммунального комплекса Нефтеюганского района» </t>
  </si>
  <si>
    <t xml:space="preserve">Ответственный исполнитель - департамент строительства и жилищно-коммунального комплекса Нефтеюганского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</si>
</sst>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.0"/>
    <numFmt numFmtId="165" formatCode="#,##0.00000"/>
    <numFmt numFmtId="166" formatCode="_-* #,##0.0_р_._-;\-* #,##0.0_р_._-;_-* &quot;-&quot;?_р_._-;_-@_-"/>
    <numFmt numFmtId="167" formatCode="_-* #,##0.000000_р_._-;\-* #,##0.000000_р_._-;_-* &quot;-&quot;?_р_._-;_-@_-"/>
    <numFmt numFmtId="168" formatCode="_-* #,##0.00000_р_._-;\-* #,##0.00000_р_._-;_-* &quot;-&quot;?_р_._-;_-@_-"/>
    <numFmt numFmtId="169" formatCode="_-* #,##0.00000_р_._-;\-* #,##0.00000_р_._-;_-* &quot;-&quot;?????_р_._-;_-@_-"/>
    <numFmt numFmtId="170" formatCode="_-* #,##0.000_р_._-;\-* #,##0.000_р_._-;_-* &quot;-&quot;???_р_._-;_-@_-"/>
    <numFmt numFmtId="171" formatCode="_-* #,##0.00_р_._-;\-* #,##0.0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vertical="center"/>
    </xf>
    <xf numFmtId="166" fontId="1" fillId="0" borderId="0" xfId="0" applyNumberFormat="1" applyFont="1" applyFill="1" applyAlignment="1">
      <alignment vertical="center"/>
    </xf>
    <xf numFmtId="169" fontId="1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horizontal="right" vertical="center" wrapText="1"/>
    </xf>
    <xf numFmtId="170" fontId="1" fillId="0" borderId="0" xfId="0" applyNumberFormat="1" applyFont="1" applyFill="1" applyBorder="1" applyAlignment="1">
      <alignment vertical="center"/>
    </xf>
    <xf numFmtId="171" fontId="5" fillId="0" borderId="3" xfId="0" applyNumberFormat="1" applyFont="1" applyFill="1" applyBorder="1" applyAlignment="1">
      <alignment horizontal="right" vertical="center" wrapText="1"/>
    </xf>
    <xf numFmtId="171" fontId="5" fillId="0" borderId="3" xfId="0" applyNumberFormat="1" applyFont="1" applyFill="1" applyBorder="1" applyAlignment="1" applyProtection="1">
      <alignment horizontal="right" vertical="center" wrapText="1"/>
      <protection locked="0"/>
    </xf>
    <xf numFmtId="171" fontId="3" fillId="0" borderId="3" xfId="0" applyNumberFormat="1" applyFont="1" applyFill="1" applyBorder="1" applyAlignment="1">
      <alignment horizontal="right" vertical="center" wrapText="1"/>
    </xf>
    <xf numFmtId="171" fontId="3" fillId="2" borderId="3" xfId="0" applyNumberFormat="1" applyFont="1" applyFill="1" applyBorder="1" applyAlignment="1">
      <alignment horizontal="right" vertical="center" wrapText="1"/>
    </xf>
    <xf numFmtId="171" fontId="7" fillId="0" borderId="3" xfId="0" applyNumberFormat="1" applyFont="1" applyFill="1" applyBorder="1" applyAlignment="1">
      <alignment horizontal="right" vertical="center" wrapText="1"/>
    </xf>
    <xf numFmtId="171" fontId="3" fillId="0" borderId="3" xfId="0" applyNumberFormat="1" applyFont="1" applyFill="1" applyBorder="1" applyAlignment="1">
      <alignment vertical="center"/>
    </xf>
    <xf numFmtId="171" fontId="3" fillId="0" borderId="3" xfId="1" applyNumberFormat="1" applyFont="1" applyFill="1" applyBorder="1" applyAlignment="1">
      <alignment horizontal="right" vertical="center" wrapText="1"/>
    </xf>
    <xf numFmtId="171" fontId="3" fillId="0" borderId="3" xfId="0" applyNumberFormat="1" applyFont="1" applyFill="1" applyBorder="1" applyAlignment="1">
      <alignment vertical="center" wrapText="1"/>
    </xf>
    <xf numFmtId="171" fontId="5" fillId="0" borderId="3" xfId="0" applyNumberFormat="1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87"/>
  <sheetViews>
    <sheetView showZeros="0" tabSelected="1" view="pageBreakPreview" zoomScale="90" zoomScaleNormal="71" zoomScaleSheetLayoutView="90" workbookViewId="0">
      <pane ySplit="6" topLeftCell="A7" activePane="bottomLeft" state="frozen"/>
      <selection pane="bottomLeft" activeCell="I143" sqref="A1:I143"/>
    </sheetView>
  </sheetViews>
  <sheetFormatPr defaultRowHeight="15" x14ac:dyDescent="0.25"/>
  <cols>
    <col min="1" max="1" width="10.5703125" style="6" customWidth="1"/>
    <col min="2" max="2" width="44.85546875" style="7" customWidth="1"/>
    <col min="3" max="3" width="50" style="7" customWidth="1"/>
    <col min="4" max="4" width="22.28515625" style="7" customWidth="1"/>
    <col min="5" max="5" width="23.28515625" style="8" customWidth="1"/>
    <col min="6" max="8" width="21.28515625" style="9" customWidth="1"/>
    <col min="9" max="9" width="21.85546875" style="16" customWidth="1"/>
    <col min="10" max="10" width="11.28515625" style="11" customWidth="1"/>
    <col min="11" max="11" width="21.85546875" style="11" customWidth="1"/>
    <col min="12" max="16" width="9.140625" style="11"/>
    <col min="17" max="16384" width="9.140625" style="8"/>
  </cols>
  <sheetData>
    <row r="1" spans="1:53" ht="26.25" customHeight="1" x14ac:dyDescent="0.25">
      <c r="I1" s="19" t="s">
        <v>9</v>
      </c>
    </row>
    <row r="2" spans="1:53" ht="26.25" customHeight="1" x14ac:dyDescent="0.25">
      <c r="A2" s="44" t="s">
        <v>15</v>
      </c>
      <c r="B2" s="44"/>
      <c r="C2" s="44"/>
      <c r="D2" s="44"/>
      <c r="E2" s="44"/>
      <c r="F2" s="44"/>
      <c r="G2" s="44"/>
      <c r="H2" s="44"/>
      <c r="I2" s="44"/>
    </row>
    <row r="3" spans="1:53" ht="32.25" customHeight="1" x14ac:dyDescent="0.25">
      <c r="G3" s="47"/>
      <c r="H3" s="47"/>
      <c r="I3" s="47"/>
    </row>
    <row r="4" spans="1:53" ht="29.25" customHeight="1" x14ac:dyDescent="0.25">
      <c r="A4" s="34" t="s">
        <v>0</v>
      </c>
      <c r="B4" s="36" t="s">
        <v>21</v>
      </c>
      <c r="C4" s="36" t="s">
        <v>10</v>
      </c>
      <c r="D4" s="36" t="s">
        <v>16</v>
      </c>
      <c r="E4" s="45" t="s">
        <v>1</v>
      </c>
      <c r="F4" s="45"/>
      <c r="G4" s="45"/>
      <c r="H4" s="45"/>
      <c r="I4" s="45"/>
    </row>
    <row r="5" spans="1:53" ht="20.25" customHeight="1" x14ac:dyDescent="0.25">
      <c r="A5" s="34"/>
      <c r="B5" s="36"/>
      <c r="C5" s="36"/>
      <c r="D5" s="36"/>
      <c r="E5" s="36" t="s">
        <v>2</v>
      </c>
      <c r="F5" s="46" t="s">
        <v>28</v>
      </c>
      <c r="G5" s="46"/>
      <c r="H5" s="46"/>
      <c r="I5" s="46"/>
    </row>
    <row r="6" spans="1:53" ht="24.75" customHeight="1" x14ac:dyDescent="0.25">
      <c r="A6" s="34"/>
      <c r="B6" s="36"/>
      <c r="C6" s="36"/>
      <c r="D6" s="36"/>
      <c r="E6" s="36"/>
      <c r="F6" s="18" t="s">
        <v>3</v>
      </c>
      <c r="G6" s="18" t="s">
        <v>4</v>
      </c>
      <c r="H6" s="18" t="s">
        <v>5</v>
      </c>
      <c r="I6" s="18" t="s">
        <v>6</v>
      </c>
    </row>
    <row r="7" spans="1:53" s="2" customFormat="1" ht="23.25" customHeight="1" x14ac:dyDescent="0.25">
      <c r="A7" s="37" t="s">
        <v>38</v>
      </c>
      <c r="B7" s="37"/>
      <c r="C7" s="37"/>
      <c r="D7" s="37"/>
      <c r="E7" s="37"/>
      <c r="F7" s="37"/>
      <c r="G7" s="37"/>
      <c r="H7" s="37"/>
      <c r="I7" s="37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2"/>
    </row>
    <row r="8" spans="1:53" ht="28.5" customHeight="1" x14ac:dyDescent="0.25">
      <c r="A8" s="34" t="s">
        <v>35</v>
      </c>
      <c r="B8" s="35" t="s">
        <v>29</v>
      </c>
      <c r="C8" s="36" t="s">
        <v>24</v>
      </c>
      <c r="D8" s="17" t="s">
        <v>2</v>
      </c>
      <c r="E8" s="25">
        <f>E10+E11+E12+E13</f>
        <v>976962.73</v>
      </c>
      <c r="F8" s="26">
        <f t="shared" ref="F8:I8" si="0">F9+F10+F11+F12+F13</f>
        <v>51365.1</v>
      </c>
      <c r="G8" s="26">
        <f t="shared" si="0"/>
        <v>178704.42</v>
      </c>
      <c r="H8" s="26">
        <f t="shared" si="0"/>
        <v>341343.75</v>
      </c>
      <c r="I8" s="26">
        <f t="shared" si="0"/>
        <v>405549.46</v>
      </c>
    </row>
    <row r="9" spans="1:53" ht="28.5" customHeight="1" x14ac:dyDescent="0.25">
      <c r="A9" s="34"/>
      <c r="B9" s="35"/>
      <c r="C9" s="36"/>
      <c r="D9" s="1" t="s">
        <v>18</v>
      </c>
      <c r="E9" s="27">
        <f>F9+G9+H9+I9</f>
        <v>0</v>
      </c>
      <c r="F9" s="27">
        <v>0</v>
      </c>
      <c r="G9" s="27">
        <v>0</v>
      </c>
      <c r="H9" s="27">
        <v>0</v>
      </c>
      <c r="I9" s="27">
        <v>0</v>
      </c>
    </row>
    <row r="10" spans="1:53" ht="30.75" customHeight="1" x14ac:dyDescent="0.25">
      <c r="A10" s="34"/>
      <c r="B10" s="35"/>
      <c r="C10" s="36"/>
      <c r="D10" s="1" t="s">
        <v>7</v>
      </c>
      <c r="E10" s="27">
        <f t="shared" ref="E10:E13" si="1">F10+G10+H10+I10</f>
        <v>0</v>
      </c>
      <c r="F10" s="27">
        <v>0</v>
      </c>
      <c r="G10" s="27">
        <v>0</v>
      </c>
      <c r="H10" s="27">
        <v>0</v>
      </c>
      <c r="I10" s="27">
        <v>0</v>
      </c>
    </row>
    <row r="11" spans="1:53" ht="23.25" customHeight="1" x14ac:dyDescent="0.25">
      <c r="A11" s="34"/>
      <c r="B11" s="35"/>
      <c r="C11" s="36"/>
      <c r="D11" s="1" t="s">
        <v>8</v>
      </c>
      <c r="E11" s="27">
        <f t="shared" si="1"/>
        <v>0</v>
      </c>
      <c r="F11" s="27">
        <v>0</v>
      </c>
      <c r="G11" s="27">
        <v>0</v>
      </c>
      <c r="H11" s="27">
        <v>0</v>
      </c>
      <c r="I11" s="27">
        <v>0</v>
      </c>
    </row>
    <row r="12" spans="1:53" ht="51.75" customHeight="1" x14ac:dyDescent="0.25">
      <c r="A12" s="34"/>
      <c r="B12" s="35"/>
      <c r="C12" s="36"/>
      <c r="D12" s="1" t="s">
        <v>17</v>
      </c>
      <c r="E12" s="27">
        <f t="shared" si="1"/>
        <v>0</v>
      </c>
      <c r="F12" s="27">
        <v>0</v>
      </c>
      <c r="G12" s="27">
        <v>0</v>
      </c>
      <c r="H12" s="27">
        <v>0</v>
      </c>
      <c r="I12" s="27">
        <v>0</v>
      </c>
    </row>
    <row r="13" spans="1:53" ht="29.25" customHeight="1" x14ac:dyDescent="0.25">
      <c r="A13" s="34"/>
      <c r="B13" s="35"/>
      <c r="C13" s="36"/>
      <c r="D13" s="1" t="s">
        <v>19</v>
      </c>
      <c r="E13" s="27">
        <f t="shared" si="1"/>
        <v>976962.73</v>
      </c>
      <c r="F13" s="27">
        <v>51365.1</v>
      </c>
      <c r="G13" s="27">
        <v>178704.42</v>
      </c>
      <c r="H13" s="27">
        <v>341343.75</v>
      </c>
      <c r="I13" s="27">
        <v>405549.46</v>
      </c>
    </row>
    <row r="14" spans="1:53" ht="29.25" customHeight="1" x14ac:dyDescent="0.25">
      <c r="A14" s="34" t="s">
        <v>37</v>
      </c>
      <c r="B14" s="35" t="s">
        <v>27</v>
      </c>
      <c r="C14" s="36" t="s">
        <v>24</v>
      </c>
      <c r="D14" s="17" t="s">
        <v>2</v>
      </c>
      <c r="E14" s="25">
        <f>E15+E16+E17+E18+E19</f>
        <v>517000</v>
      </c>
      <c r="F14" s="25">
        <f>F15+F16+F17+F18+F19</f>
        <v>127000</v>
      </c>
      <c r="G14" s="25">
        <f t="shared" ref="G14:I14" si="2">G15+G16+G17+G18+G19</f>
        <v>130000</v>
      </c>
      <c r="H14" s="25">
        <f t="shared" si="2"/>
        <v>130000</v>
      </c>
      <c r="I14" s="25">
        <f t="shared" si="2"/>
        <v>130000</v>
      </c>
    </row>
    <row r="15" spans="1:53" ht="29.25" customHeight="1" x14ac:dyDescent="0.25">
      <c r="A15" s="34"/>
      <c r="B15" s="35"/>
      <c r="C15" s="36"/>
      <c r="D15" s="1" t="s">
        <v>18</v>
      </c>
      <c r="E15" s="27">
        <f t="shared" ref="E15:E18" si="3">F15+G15+H15+I15</f>
        <v>0</v>
      </c>
      <c r="F15" s="27">
        <v>0</v>
      </c>
      <c r="G15" s="27">
        <v>0</v>
      </c>
      <c r="H15" s="27">
        <v>0</v>
      </c>
      <c r="I15" s="27">
        <v>0</v>
      </c>
    </row>
    <row r="16" spans="1:53" ht="29.25" customHeight="1" x14ac:dyDescent="0.25">
      <c r="A16" s="34"/>
      <c r="B16" s="35"/>
      <c r="C16" s="36"/>
      <c r="D16" s="1" t="s">
        <v>7</v>
      </c>
      <c r="E16" s="27">
        <f t="shared" si="3"/>
        <v>32860.300000000003</v>
      </c>
      <c r="F16" s="27">
        <v>10953.4</v>
      </c>
      <c r="G16" s="27">
        <v>7302.3</v>
      </c>
      <c r="H16" s="27">
        <v>7302.3</v>
      </c>
      <c r="I16" s="27">
        <v>7302.3</v>
      </c>
      <c r="K16" s="24"/>
    </row>
    <row r="17" spans="1:11" ht="29.25" customHeight="1" x14ac:dyDescent="0.25">
      <c r="A17" s="34"/>
      <c r="B17" s="35"/>
      <c r="C17" s="36"/>
      <c r="D17" s="1" t="s">
        <v>8</v>
      </c>
      <c r="E17" s="27">
        <f t="shared" si="3"/>
        <v>184324.98689</v>
      </c>
      <c r="F17" s="27">
        <v>39157.894659999998</v>
      </c>
      <c r="G17" s="27">
        <v>52997.897409999998</v>
      </c>
      <c r="H17" s="27">
        <v>46084.597410000002</v>
      </c>
      <c r="I17" s="27">
        <v>46084.597410000002</v>
      </c>
    </row>
    <row r="18" spans="1:11" ht="29.25" customHeight="1" x14ac:dyDescent="0.25">
      <c r="A18" s="34"/>
      <c r="B18" s="35"/>
      <c r="C18" s="36"/>
      <c r="D18" s="1" t="s">
        <v>17</v>
      </c>
      <c r="E18" s="27">
        <f t="shared" si="3"/>
        <v>0</v>
      </c>
      <c r="F18" s="28">
        <v>0</v>
      </c>
      <c r="G18" s="28">
        <v>0</v>
      </c>
      <c r="H18" s="28">
        <v>0</v>
      </c>
      <c r="I18" s="28">
        <v>0</v>
      </c>
    </row>
    <row r="19" spans="1:11" ht="29.25" customHeight="1" x14ac:dyDescent="0.25">
      <c r="A19" s="34"/>
      <c r="B19" s="35"/>
      <c r="C19" s="36"/>
      <c r="D19" s="1" t="s">
        <v>19</v>
      </c>
      <c r="E19" s="27">
        <f>F19+G19+H19+I19</f>
        <v>299814.71311000001</v>
      </c>
      <c r="F19" s="28">
        <v>76888.70534</v>
      </c>
      <c r="G19" s="28">
        <v>69699.802590000007</v>
      </c>
      <c r="H19" s="28">
        <v>76613.102589999995</v>
      </c>
      <c r="I19" s="28">
        <v>76613.102589999995</v>
      </c>
    </row>
    <row r="20" spans="1:11" ht="24.75" customHeight="1" x14ac:dyDescent="0.25">
      <c r="A20" s="34" t="s">
        <v>39</v>
      </c>
      <c r="B20" s="42" t="s">
        <v>47</v>
      </c>
      <c r="C20" s="36" t="s">
        <v>24</v>
      </c>
      <c r="D20" s="17" t="s">
        <v>2</v>
      </c>
      <c r="E20" s="25">
        <f>E21+E22+E23+E24+E25</f>
        <v>3271.6</v>
      </c>
      <c r="F20" s="25">
        <f t="shared" ref="F20:I20" si="4">F21+F22+F23+F24+F25</f>
        <v>788</v>
      </c>
      <c r="G20" s="25">
        <f t="shared" si="4"/>
        <v>811.6</v>
      </c>
      <c r="H20" s="25">
        <f t="shared" si="4"/>
        <v>836</v>
      </c>
      <c r="I20" s="25">
        <f t="shared" si="4"/>
        <v>836</v>
      </c>
      <c r="K20" s="13"/>
    </row>
    <row r="21" spans="1:11" ht="23.25" customHeight="1" x14ac:dyDescent="0.25">
      <c r="A21" s="34"/>
      <c r="B21" s="42"/>
      <c r="C21" s="36"/>
      <c r="D21" s="1" t="s">
        <v>18</v>
      </c>
      <c r="E21" s="27">
        <f>F21+G21+H21+I21</f>
        <v>0</v>
      </c>
      <c r="F21" s="27">
        <v>0</v>
      </c>
      <c r="G21" s="27">
        <v>0</v>
      </c>
      <c r="H21" s="27">
        <v>0</v>
      </c>
      <c r="I21" s="27">
        <v>0</v>
      </c>
    </row>
    <row r="22" spans="1:11" ht="32.25" customHeight="1" x14ac:dyDescent="0.25">
      <c r="A22" s="34"/>
      <c r="B22" s="42"/>
      <c r="C22" s="36"/>
      <c r="D22" s="1" t="s">
        <v>7</v>
      </c>
      <c r="E22" s="27">
        <f t="shared" ref="E22:E24" si="5">F22+G22+H22+I22</f>
        <v>3271.6</v>
      </c>
      <c r="F22" s="27">
        <v>788</v>
      </c>
      <c r="G22" s="27">
        <v>811.6</v>
      </c>
      <c r="H22" s="27">
        <v>836</v>
      </c>
      <c r="I22" s="27">
        <v>836</v>
      </c>
    </row>
    <row r="23" spans="1:11" ht="24.75" customHeight="1" x14ac:dyDescent="0.25">
      <c r="A23" s="34"/>
      <c r="B23" s="42"/>
      <c r="C23" s="36"/>
      <c r="D23" s="1" t="s">
        <v>8</v>
      </c>
      <c r="E23" s="27">
        <f t="shared" si="5"/>
        <v>0</v>
      </c>
      <c r="F23" s="27">
        <v>0</v>
      </c>
      <c r="G23" s="27">
        <v>0</v>
      </c>
      <c r="H23" s="27">
        <v>0</v>
      </c>
      <c r="I23" s="27">
        <v>0</v>
      </c>
    </row>
    <row r="24" spans="1:11" ht="48.75" customHeight="1" x14ac:dyDescent="0.25">
      <c r="A24" s="34"/>
      <c r="B24" s="42"/>
      <c r="C24" s="36"/>
      <c r="D24" s="1" t="s">
        <v>17</v>
      </c>
      <c r="E24" s="27">
        <f t="shared" si="5"/>
        <v>0</v>
      </c>
      <c r="F24" s="27">
        <v>0</v>
      </c>
      <c r="G24" s="27">
        <v>0</v>
      </c>
      <c r="H24" s="27">
        <v>0</v>
      </c>
      <c r="I24" s="27">
        <v>0</v>
      </c>
    </row>
    <row r="25" spans="1:11" ht="33" customHeight="1" x14ac:dyDescent="0.25">
      <c r="A25" s="34"/>
      <c r="B25" s="42"/>
      <c r="C25" s="36"/>
      <c r="D25" s="1" t="s">
        <v>19</v>
      </c>
      <c r="E25" s="27">
        <f>SUM(F25:I25)</f>
        <v>0</v>
      </c>
      <c r="F25" s="27">
        <v>0</v>
      </c>
      <c r="G25" s="27">
        <v>0</v>
      </c>
      <c r="H25" s="27">
        <v>0</v>
      </c>
      <c r="I25" s="27">
        <v>0</v>
      </c>
    </row>
    <row r="26" spans="1:11" ht="33.75" customHeight="1" x14ac:dyDescent="0.25">
      <c r="A26" s="38" t="s">
        <v>40</v>
      </c>
      <c r="B26" s="35" t="s">
        <v>50</v>
      </c>
      <c r="C26" s="36" t="s">
        <v>24</v>
      </c>
      <c r="D26" s="17" t="s">
        <v>2</v>
      </c>
      <c r="E26" s="25">
        <f>E29+E30+E31</f>
        <v>224401.17</v>
      </c>
      <c r="F26" s="25">
        <f t="shared" ref="F26:I26" si="6">F27+F28+F29+F30+F31</f>
        <v>56035.251250000001</v>
      </c>
      <c r="G26" s="25">
        <f t="shared" si="6"/>
        <v>55922.606249999997</v>
      </c>
      <c r="H26" s="25">
        <f>H27+H28+H29+H30+H31</f>
        <v>56520.706250000003</v>
      </c>
      <c r="I26" s="25">
        <f t="shared" si="6"/>
        <v>55922.606249999997</v>
      </c>
    </row>
    <row r="27" spans="1:11" ht="33" customHeight="1" x14ac:dyDescent="0.25">
      <c r="A27" s="38"/>
      <c r="B27" s="35"/>
      <c r="C27" s="36"/>
      <c r="D27" s="1" t="s">
        <v>18</v>
      </c>
      <c r="E27" s="27">
        <f>F27+G27+H27+I27</f>
        <v>0</v>
      </c>
      <c r="F27" s="27">
        <v>0</v>
      </c>
      <c r="G27" s="27">
        <v>0</v>
      </c>
      <c r="H27" s="27">
        <v>0</v>
      </c>
      <c r="I27" s="27">
        <v>0</v>
      </c>
    </row>
    <row r="28" spans="1:11" ht="30" customHeight="1" x14ac:dyDescent="0.25">
      <c r="A28" s="38"/>
      <c r="B28" s="35"/>
      <c r="C28" s="36"/>
      <c r="D28" s="1" t="s">
        <v>7</v>
      </c>
      <c r="E28" s="27">
        <f>F28+G28+H28+I28</f>
        <v>0</v>
      </c>
      <c r="F28" s="27">
        <v>0</v>
      </c>
      <c r="G28" s="27">
        <v>0</v>
      </c>
      <c r="H28" s="27">
        <v>0</v>
      </c>
      <c r="I28" s="27">
        <v>0</v>
      </c>
    </row>
    <row r="29" spans="1:11" ht="23.25" customHeight="1" x14ac:dyDescent="0.25">
      <c r="A29" s="38"/>
      <c r="B29" s="35"/>
      <c r="C29" s="36"/>
      <c r="D29" s="1" t="s">
        <v>8</v>
      </c>
      <c r="E29" s="27">
        <f>SUM(F29:I29)</f>
        <v>220741.09353000001</v>
      </c>
      <c r="F29" s="29">
        <f>52342.17478+33</f>
        <v>52375.174780000001</v>
      </c>
      <c r="G29" s="27">
        <f>55889.60625+33</f>
        <v>55922.606249999997</v>
      </c>
      <c r="H29" s="30">
        <f>56487.70625+33</f>
        <v>56520.706250000003</v>
      </c>
      <c r="I29" s="27">
        <v>55922.606249999997</v>
      </c>
      <c r="K29" s="23"/>
    </row>
    <row r="30" spans="1:11" ht="54.75" customHeight="1" x14ac:dyDescent="0.25">
      <c r="A30" s="38"/>
      <c r="B30" s="35"/>
      <c r="C30" s="36"/>
      <c r="D30" s="1" t="s">
        <v>17</v>
      </c>
      <c r="E30" s="27">
        <f>SUM(F30:I30)</f>
        <v>0</v>
      </c>
      <c r="F30" s="27">
        <v>0</v>
      </c>
      <c r="G30" s="27">
        <v>0</v>
      </c>
      <c r="H30" s="27">
        <v>0</v>
      </c>
      <c r="I30" s="27">
        <v>0</v>
      </c>
      <c r="K30" s="22"/>
    </row>
    <row r="31" spans="1:11" ht="30.75" customHeight="1" x14ac:dyDescent="0.25">
      <c r="A31" s="38"/>
      <c r="B31" s="35"/>
      <c r="C31" s="36"/>
      <c r="D31" s="1" t="s">
        <v>19</v>
      </c>
      <c r="E31" s="27">
        <f>SUM(F31:I31)</f>
        <v>3660.07647</v>
      </c>
      <c r="F31" s="27">
        <v>3660.07647</v>
      </c>
      <c r="G31" s="27">
        <v>0</v>
      </c>
      <c r="H31" s="27">
        <v>0</v>
      </c>
      <c r="I31" s="27">
        <v>0</v>
      </c>
    </row>
    <row r="32" spans="1:11" ht="36" customHeight="1" x14ac:dyDescent="0.25">
      <c r="A32" s="38" t="s">
        <v>41</v>
      </c>
      <c r="B32" s="35" t="s">
        <v>48</v>
      </c>
      <c r="C32" s="36" t="s">
        <v>23</v>
      </c>
      <c r="D32" s="17" t="s">
        <v>2</v>
      </c>
      <c r="E32" s="25">
        <f t="shared" ref="E32" si="7">E35+E37</f>
        <v>34152</v>
      </c>
      <c r="F32" s="25">
        <f t="shared" ref="F32:I32" si="8">F33+F34+F35+F36+F37</f>
        <v>8553</v>
      </c>
      <c r="G32" s="25">
        <f t="shared" si="8"/>
        <v>8533</v>
      </c>
      <c r="H32" s="25">
        <f t="shared" si="8"/>
        <v>8533</v>
      </c>
      <c r="I32" s="25">
        <f t="shared" si="8"/>
        <v>8533</v>
      </c>
    </row>
    <row r="33" spans="1:9" ht="33" customHeight="1" x14ac:dyDescent="0.25">
      <c r="A33" s="38"/>
      <c r="B33" s="35"/>
      <c r="C33" s="36"/>
      <c r="D33" s="1" t="s">
        <v>18</v>
      </c>
      <c r="E33" s="27">
        <f>F33+G33+H33+I33</f>
        <v>0</v>
      </c>
      <c r="F33" s="27">
        <v>0</v>
      </c>
      <c r="G33" s="27">
        <v>0</v>
      </c>
      <c r="H33" s="27">
        <v>0</v>
      </c>
      <c r="I33" s="27">
        <v>0</v>
      </c>
    </row>
    <row r="34" spans="1:9" ht="27.75" customHeight="1" x14ac:dyDescent="0.25">
      <c r="A34" s="38"/>
      <c r="B34" s="35"/>
      <c r="C34" s="36"/>
      <c r="D34" s="1" t="s">
        <v>7</v>
      </c>
      <c r="E34" s="27">
        <f t="shared" ref="E34:E37" si="9">F34+G34+H34+I34</f>
        <v>0</v>
      </c>
      <c r="F34" s="27">
        <v>0</v>
      </c>
      <c r="G34" s="27">
        <v>0</v>
      </c>
      <c r="H34" s="27">
        <v>0</v>
      </c>
      <c r="I34" s="27">
        <v>0</v>
      </c>
    </row>
    <row r="35" spans="1:9" ht="30" customHeight="1" x14ac:dyDescent="0.25">
      <c r="A35" s="38"/>
      <c r="B35" s="35"/>
      <c r="C35" s="36"/>
      <c r="D35" s="1" t="s">
        <v>8</v>
      </c>
      <c r="E35" s="27">
        <f t="shared" si="9"/>
        <v>0</v>
      </c>
      <c r="F35" s="27">
        <v>0</v>
      </c>
      <c r="G35" s="27">
        <v>0</v>
      </c>
      <c r="H35" s="27">
        <v>0</v>
      </c>
      <c r="I35" s="27">
        <v>0</v>
      </c>
    </row>
    <row r="36" spans="1:9" ht="37.5" customHeight="1" x14ac:dyDescent="0.25">
      <c r="A36" s="38"/>
      <c r="B36" s="35"/>
      <c r="C36" s="36"/>
      <c r="D36" s="1" t="s">
        <v>17</v>
      </c>
      <c r="E36" s="27">
        <f t="shared" si="9"/>
        <v>0</v>
      </c>
      <c r="F36" s="27">
        <v>0</v>
      </c>
      <c r="G36" s="27">
        <v>0</v>
      </c>
      <c r="H36" s="27">
        <v>0</v>
      </c>
      <c r="I36" s="27">
        <v>0</v>
      </c>
    </row>
    <row r="37" spans="1:9" ht="27.75" customHeight="1" x14ac:dyDescent="0.25">
      <c r="A37" s="38"/>
      <c r="B37" s="35"/>
      <c r="C37" s="36"/>
      <c r="D37" s="1" t="s">
        <v>19</v>
      </c>
      <c r="E37" s="27">
        <f t="shared" si="9"/>
        <v>34152</v>
      </c>
      <c r="F37" s="27">
        <v>8553</v>
      </c>
      <c r="G37" s="27">
        <v>8533</v>
      </c>
      <c r="H37" s="27">
        <v>8533</v>
      </c>
      <c r="I37" s="27">
        <v>8533</v>
      </c>
    </row>
    <row r="38" spans="1:9" ht="37.5" customHeight="1" x14ac:dyDescent="0.25">
      <c r="A38" s="38" t="s">
        <v>42</v>
      </c>
      <c r="B38" s="35" t="s">
        <v>49</v>
      </c>
      <c r="C38" s="36" t="s">
        <v>23</v>
      </c>
      <c r="D38" s="17" t="s">
        <v>2</v>
      </c>
      <c r="E38" s="25">
        <f>E39+E40+E41+E42+E43</f>
        <v>135362.34960000002</v>
      </c>
      <c r="F38" s="25">
        <f t="shared" ref="F38:I38" si="10">F39+F40+F41+F42+F43</f>
        <v>35680.929179999999</v>
      </c>
      <c r="G38" s="25">
        <f t="shared" si="10"/>
        <v>33156.140139999996</v>
      </c>
      <c r="H38" s="25">
        <f t="shared" si="10"/>
        <v>33369.140139999996</v>
      </c>
      <c r="I38" s="25">
        <f t="shared" si="10"/>
        <v>33156.140139999996</v>
      </c>
    </row>
    <row r="39" spans="1:9" ht="37.5" customHeight="1" x14ac:dyDescent="0.25">
      <c r="A39" s="38"/>
      <c r="B39" s="35"/>
      <c r="C39" s="36"/>
      <c r="D39" s="1" t="s">
        <v>18</v>
      </c>
      <c r="E39" s="27">
        <f>F39+G39+H39+I39</f>
        <v>0</v>
      </c>
      <c r="F39" s="27">
        <v>0</v>
      </c>
      <c r="G39" s="27">
        <v>0</v>
      </c>
      <c r="H39" s="27">
        <v>0</v>
      </c>
      <c r="I39" s="27">
        <v>0</v>
      </c>
    </row>
    <row r="40" spans="1:9" ht="37.5" customHeight="1" x14ac:dyDescent="0.25">
      <c r="A40" s="38"/>
      <c r="B40" s="35"/>
      <c r="C40" s="36"/>
      <c r="D40" s="1" t="s">
        <v>7</v>
      </c>
      <c r="E40" s="27">
        <f t="shared" ref="E40:E43" si="11">F40+G40+H40+I40</f>
        <v>0</v>
      </c>
      <c r="F40" s="27">
        <v>0</v>
      </c>
      <c r="G40" s="27">
        <v>0</v>
      </c>
      <c r="H40" s="27">
        <v>0</v>
      </c>
      <c r="I40" s="27">
        <v>0</v>
      </c>
    </row>
    <row r="41" spans="1:9" ht="37.5" customHeight="1" x14ac:dyDescent="0.25">
      <c r="A41" s="38"/>
      <c r="B41" s="35"/>
      <c r="C41" s="36"/>
      <c r="D41" s="1" t="s">
        <v>8</v>
      </c>
      <c r="E41" s="27">
        <f t="shared" si="11"/>
        <v>112806.27732000001</v>
      </c>
      <c r="F41" s="27">
        <v>28096.396970000002</v>
      </c>
      <c r="G41" s="27">
        <v>27973.659179999999</v>
      </c>
      <c r="H41" s="27">
        <v>28762.561989999998</v>
      </c>
      <c r="I41" s="27">
        <v>27973.659179999999</v>
      </c>
    </row>
    <row r="42" spans="1:9" ht="50.25" customHeight="1" x14ac:dyDescent="0.25">
      <c r="A42" s="38"/>
      <c r="B42" s="35"/>
      <c r="C42" s="36"/>
      <c r="D42" s="1" t="s">
        <v>17</v>
      </c>
      <c r="E42" s="27">
        <f t="shared" si="11"/>
        <v>0</v>
      </c>
      <c r="F42" s="27">
        <v>0</v>
      </c>
      <c r="G42" s="27">
        <v>0</v>
      </c>
      <c r="H42" s="27">
        <v>0</v>
      </c>
      <c r="I42" s="27">
        <v>0</v>
      </c>
    </row>
    <row r="43" spans="1:9" ht="37.5" customHeight="1" x14ac:dyDescent="0.25">
      <c r="A43" s="38"/>
      <c r="B43" s="35"/>
      <c r="C43" s="36"/>
      <c r="D43" s="1" t="s">
        <v>12</v>
      </c>
      <c r="E43" s="27">
        <f t="shared" si="11"/>
        <v>22556.07228</v>
      </c>
      <c r="F43" s="27">
        <f>7084.53221+500</f>
        <v>7584.5322100000003</v>
      </c>
      <c r="G43" s="27">
        <v>5182.4809599999999</v>
      </c>
      <c r="H43" s="27">
        <v>4606.5781500000003</v>
      </c>
      <c r="I43" s="27">
        <v>5182.4809599999999</v>
      </c>
    </row>
    <row r="44" spans="1:9" ht="37.5" customHeight="1" x14ac:dyDescent="0.25">
      <c r="A44" s="38" t="s">
        <v>43</v>
      </c>
      <c r="B44" s="35" t="s">
        <v>30</v>
      </c>
      <c r="C44" s="36" t="s">
        <v>23</v>
      </c>
      <c r="D44" s="17" t="s">
        <v>2</v>
      </c>
      <c r="E44" s="25">
        <f>E45+E46+E47+E48+E49</f>
        <v>9021.0120000000006</v>
      </c>
      <c r="F44" s="25">
        <f t="shared" ref="F44:I44" si="12">F45+F46+F47+F48+F49</f>
        <v>3624.5230000000001</v>
      </c>
      <c r="G44" s="25">
        <f t="shared" si="12"/>
        <v>2351.4079999999999</v>
      </c>
      <c r="H44" s="25">
        <f t="shared" si="12"/>
        <v>873.38099999999997</v>
      </c>
      <c r="I44" s="25">
        <f t="shared" si="12"/>
        <v>2171.6999999999998</v>
      </c>
    </row>
    <row r="45" spans="1:9" ht="37.5" customHeight="1" x14ac:dyDescent="0.25">
      <c r="A45" s="38"/>
      <c r="B45" s="35"/>
      <c r="C45" s="36"/>
      <c r="D45" s="1" t="s">
        <v>18</v>
      </c>
      <c r="E45" s="27">
        <f>F45+G45+H45+I45</f>
        <v>0</v>
      </c>
      <c r="F45" s="27">
        <v>0</v>
      </c>
      <c r="G45" s="27">
        <v>0</v>
      </c>
      <c r="H45" s="27">
        <v>0</v>
      </c>
      <c r="I45" s="27">
        <v>0</v>
      </c>
    </row>
    <row r="46" spans="1:9" ht="37.5" customHeight="1" x14ac:dyDescent="0.25">
      <c r="A46" s="38"/>
      <c r="B46" s="35"/>
      <c r="C46" s="36"/>
      <c r="D46" s="1" t="s">
        <v>7</v>
      </c>
      <c r="E46" s="27">
        <f t="shared" ref="E46:E49" si="13">F46+G46+H46+I46</f>
        <v>0</v>
      </c>
      <c r="F46" s="27">
        <v>0</v>
      </c>
      <c r="G46" s="27">
        <v>0</v>
      </c>
      <c r="H46" s="27">
        <v>0</v>
      </c>
      <c r="I46" s="27">
        <v>0</v>
      </c>
    </row>
    <row r="47" spans="1:9" ht="37.5" customHeight="1" x14ac:dyDescent="0.25">
      <c r="A47" s="38"/>
      <c r="B47" s="35"/>
      <c r="C47" s="36"/>
      <c r="D47" s="1" t="s">
        <v>8</v>
      </c>
      <c r="E47" s="27">
        <f t="shared" si="13"/>
        <v>6849.3120000000008</v>
      </c>
      <c r="F47" s="27">
        <v>3624.5230000000001</v>
      </c>
      <c r="G47" s="27">
        <v>2351.4079999999999</v>
      </c>
      <c r="H47" s="27">
        <v>873.38099999999997</v>
      </c>
      <c r="I47" s="27">
        <v>0</v>
      </c>
    </row>
    <row r="48" spans="1:9" ht="37.5" customHeight="1" x14ac:dyDescent="0.25">
      <c r="A48" s="38"/>
      <c r="B48" s="35"/>
      <c r="C48" s="36"/>
      <c r="D48" s="1" t="s">
        <v>17</v>
      </c>
      <c r="E48" s="27">
        <f t="shared" si="13"/>
        <v>0</v>
      </c>
      <c r="F48" s="27">
        <v>0</v>
      </c>
      <c r="G48" s="27">
        <v>0</v>
      </c>
      <c r="H48" s="27">
        <v>0</v>
      </c>
      <c r="I48" s="27">
        <v>0</v>
      </c>
    </row>
    <row r="49" spans="1:10" ht="37.5" customHeight="1" x14ac:dyDescent="0.25">
      <c r="A49" s="38"/>
      <c r="B49" s="35"/>
      <c r="C49" s="36"/>
      <c r="D49" s="1" t="s">
        <v>12</v>
      </c>
      <c r="E49" s="27">
        <f t="shared" si="13"/>
        <v>2171.6999999999998</v>
      </c>
      <c r="F49" s="27">
        <v>0</v>
      </c>
      <c r="G49" s="27">
        <v>0</v>
      </c>
      <c r="H49" s="27">
        <v>0</v>
      </c>
      <c r="I49" s="27">
        <v>2171.6999999999998</v>
      </c>
    </row>
    <row r="50" spans="1:10" ht="22.5" customHeight="1" x14ac:dyDescent="0.25">
      <c r="A50" s="40" t="s">
        <v>44</v>
      </c>
      <c r="B50" s="40"/>
      <c r="C50" s="40"/>
      <c r="D50" s="17" t="s">
        <v>2</v>
      </c>
      <c r="E50" s="25">
        <f>E51+E52+E53+E54+E55</f>
        <v>1900170.8615999999</v>
      </c>
      <c r="F50" s="25">
        <f t="shared" ref="F50:I50" si="14">F52+F53+F54+F55</f>
        <v>283046.80342999997</v>
      </c>
      <c r="G50" s="25">
        <f t="shared" si="14"/>
        <v>409479.17438999994</v>
      </c>
      <c r="H50" s="25">
        <f t="shared" si="14"/>
        <v>571475.97739000001</v>
      </c>
      <c r="I50" s="25">
        <f t="shared" si="14"/>
        <v>636168.90639000002</v>
      </c>
      <c r="J50" s="14"/>
    </row>
    <row r="51" spans="1:10" ht="30.75" customHeight="1" x14ac:dyDescent="0.25">
      <c r="A51" s="40"/>
      <c r="B51" s="40"/>
      <c r="C51" s="40"/>
      <c r="D51" s="1" t="s">
        <v>18</v>
      </c>
      <c r="E51" s="27">
        <f>F51+G51+H51+I51</f>
        <v>0</v>
      </c>
      <c r="F51" s="27">
        <f t="shared" ref="F51:I54" si="15">F9+F15+F21+F27+F33+F39+F45</f>
        <v>0</v>
      </c>
      <c r="G51" s="27">
        <f t="shared" si="15"/>
        <v>0</v>
      </c>
      <c r="H51" s="27">
        <f t="shared" si="15"/>
        <v>0</v>
      </c>
      <c r="I51" s="27">
        <f t="shared" si="15"/>
        <v>0</v>
      </c>
    </row>
    <row r="52" spans="1:10" ht="42" customHeight="1" x14ac:dyDescent="0.25">
      <c r="A52" s="40"/>
      <c r="B52" s="40"/>
      <c r="C52" s="40"/>
      <c r="D52" s="1" t="s">
        <v>7</v>
      </c>
      <c r="E52" s="27">
        <f t="shared" ref="E52:E55" si="16">F52+G52+H52+I52</f>
        <v>36131.9</v>
      </c>
      <c r="F52" s="27">
        <f t="shared" si="15"/>
        <v>11741.4</v>
      </c>
      <c r="G52" s="27">
        <f t="shared" si="15"/>
        <v>8113.9000000000005</v>
      </c>
      <c r="H52" s="27">
        <f t="shared" si="15"/>
        <v>8138.3</v>
      </c>
      <c r="I52" s="27">
        <f t="shared" si="15"/>
        <v>8138.3</v>
      </c>
    </row>
    <row r="53" spans="1:10" ht="39" customHeight="1" x14ac:dyDescent="0.25">
      <c r="A53" s="40"/>
      <c r="B53" s="40"/>
      <c r="C53" s="40"/>
      <c r="D53" s="1" t="s">
        <v>8</v>
      </c>
      <c r="E53" s="27">
        <f t="shared" si="16"/>
        <v>524721.66973999992</v>
      </c>
      <c r="F53" s="27">
        <f>F11+F17+F23+F29+F35+F41+F47</f>
        <v>123253.98940999999</v>
      </c>
      <c r="G53" s="27">
        <f t="shared" si="15"/>
        <v>139245.57083999997</v>
      </c>
      <c r="H53" s="27">
        <f>H11+H17+H23+H29+K29+H35+H41+H47</f>
        <v>132241.24664999999</v>
      </c>
      <c r="I53" s="27">
        <f t="shared" si="15"/>
        <v>129980.86284</v>
      </c>
    </row>
    <row r="54" spans="1:10" ht="46.5" customHeight="1" x14ac:dyDescent="0.25">
      <c r="A54" s="40"/>
      <c r="B54" s="40"/>
      <c r="C54" s="40"/>
      <c r="D54" s="1" t="s">
        <v>17</v>
      </c>
      <c r="E54" s="27">
        <f t="shared" si="16"/>
        <v>0</v>
      </c>
      <c r="F54" s="27">
        <f t="shared" si="15"/>
        <v>0</v>
      </c>
      <c r="G54" s="27">
        <f t="shared" si="15"/>
        <v>0</v>
      </c>
      <c r="H54" s="27">
        <f t="shared" si="15"/>
        <v>0</v>
      </c>
      <c r="I54" s="27">
        <f t="shared" si="15"/>
        <v>0</v>
      </c>
    </row>
    <row r="55" spans="1:10" ht="38.25" customHeight="1" x14ac:dyDescent="0.25">
      <c r="A55" s="40"/>
      <c r="B55" s="40"/>
      <c r="C55" s="40"/>
      <c r="D55" s="1" t="s">
        <v>19</v>
      </c>
      <c r="E55" s="27">
        <f t="shared" si="16"/>
        <v>1339317.29186</v>
      </c>
      <c r="F55" s="27">
        <f>F13+F19+F25+F31+F37+F43+F49</f>
        <v>148051.41402</v>
      </c>
      <c r="G55" s="27">
        <f t="shared" ref="G55:I55" si="17">G13+G19+G25+G31+G37+G43+G49</f>
        <v>262119.70355000001</v>
      </c>
      <c r="H55" s="27">
        <f t="shared" si="17"/>
        <v>431096.43074000004</v>
      </c>
      <c r="I55" s="27">
        <f t="shared" si="17"/>
        <v>498049.74355000001</v>
      </c>
    </row>
    <row r="56" spans="1:10" ht="24" customHeight="1" x14ac:dyDescent="0.25">
      <c r="A56" s="39" t="s">
        <v>36</v>
      </c>
      <c r="B56" s="39"/>
      <c r="C56" s="39"/>
      <c r="D56" s="39"/>
      <c r="E56" s="39"/>
      <c r="F56" s="39"/>
      <c r="G56" s="39"/>
      <c r="H56" s="39"/>
      <c r="I56" s="39"/>
    </row>
    <row r="57" spans="1:10" ht="30" customHeight="1" x14ac:dyDescent="0.25">
      <c r="A57" s="34" t="s">
        <v>35</v>
      </c>
      <c r="B57" s="35" t="s">
        <v>31</v>
      </c>
      <c r="C57" s="36" t="s">
        <v>23</v>
      </c>
      <c r="D57" s="17" t="s">
        <v>2</v>
      </c>
      <c r="E57" s="25">
        <f>E58+E59+E60+E61+E62</f>
        <v>4446.7678599999999</v>
      </c>
      <c r="F57" s="25">
        <f t="shared" ref="F57:I57" si="18">F58+F59+F60+F61+F62</f>
        <v>1875.7780299999999</v>
      </c>
      <c r="G57" s="25">
        <f t="shared" si="18"/>
        <v>940.93281999999999</v>
      </c>
      <c r="H57" s="25">
        <f t="shared" si="18"/>
        <v>1630.05701</v>
      </c>
      <c r="I57" s="25">
        <f t="shared" si="18"/>
        <v>0</v>
      </c>
    </row>
    <row r="58" spans="1:10" ht="43.5" customHeight="1" x14ac:dyDescent="0.25">
      <c r="A58" s="34"/>
      <c r="B58" s="35"/>
      <c r="C58" s="36"/>
      <c r="D58" s="1" t="s">
        <v>18</v>
      </c>
      <c r="E58" s="27">
        <f>F58+G58+H58+I58</f>
        <v>0</v>
      </c>
      <c r="F58" s="27">
        <v>0</v>
      </c>
      <c r="G58" s="27">
        <v>0</v>
      </c>
      <c r="H58" s="27">
        <v>0</v>
      </c>
      <c r="I58" s="27">
        <v>0</v>
      </c>
    </row>
    <row r="59" spans="1:10" ht="33" customHeight="1" x14ac:dyDescent="0.25">
      <c r="A59" s="34"/>
      <c r="B59" s="35"/>
      <c r="C59" s="36"/>
      <c r="D59" s="1" t="s">
        <v>7</v>
      </c>
      <c r="E59" s="31">
        <v>0</v>
      </c>
      <c r="F59" s="27">
        <v>0</v>
      </c>
      <c r="G59" s="27">
        <v>0</v>
      </c>
      <c r="H59" s="27">
        <v>0</v>
      </c>
      <c r="I59" s="27">
        <v>0</v>
      </c>
    </row>
    <row r="60" spans="1:10" ht="23.25" customHeight="1" x14ac:dyDescent="0.25">
      <c r="A60" s="34"/>
      <c r="B60" s="35"/>
      <c r="C60" s="36"/>
      <c r="D60" s="1" t="s">
        <v>8</v>
      </c>
      <c r="E60" s="27">
        <f>SUM(F60:I60)</f>
        <v>4446.7678599999999</v>
      </c>
      <c r="F60" s="27">
        <v>1875.7780299999999</v>
      </c>
      <c r="G60" s="27">
        <v>940.93281999999999</v>
      </c>
      <c r="H60" s="27">
        <v>1630.05701</v>
      </c>
      <c r="I60" s="27">
        <v>0</v>
      </c>
    </row>
    <row r="61" spans="1:10" ht="40.5" customHeight="1" x14ac:dyDescent="0.25">
      <c r="A61" s="34"/>
      <c r="B61" s="35"/>
      <c r="C61" s="36"/>
      <c r="D61" s="1" t="s">
        <v>17</v>
      </c>
      <c r="E61" s="27">
        <f>F61+G61+H61+I61</f>
        <v>0</v>
      </c>
      <c r="F61" s="27">
        <v>0</v>
      </c>
      <c r="G61" s="27">
        <v>0</v>
      </c>
      <c r="H61" s="27">
        <v>0</v>
      </c>
      <c r="I61" s="27">
        <v>0</v>
      </c>
    </row>
    <row r="62" spans="1:10" ht="22.5" customHeight="1" x14ac:dyDescent="0.25">
      <c r="A62" s="34"/>
      <c r="B62" s="35"/>
      <c r="C62" s="36"/>
      <c r="D62" s="1" t="s">
        <v>19</v>
      </c>
      <c r="E62" s="27">
        <f>SUM(F62:I62)</f>
        <v>0</v>
      </c>
      <c r="F62" s="27">
        <v>0</v>
      </c>
      <c r="G62" s="27">
        <v>0</v>
      </c>
      <c r="H62" s="27">
        <v>0</v>
      </c>
      <c r="I62" s="27">
        <v>0</v>
      </c>
    </row>
    <row r="63" spans="1:10" s="11" customFormat="1" ht="24.75" customHeight="1" x14ac:dyDescent="0.25">
      <c r="A63" s="34" t="s">
        <v>37</v>
      </c>
      <c r="B63" s="35" t="s">
        <v>32</v>
      </c>
      <c r="C63" s="36" t="s">
        <v>25</v>
      </c>
      <c r="D63" s="3" t="s">
        <v>2</v>
      </c>
      <c r="E63" s="25">
        <f>E64+E65+E66+E67+E68</f>
        <v>19928.243999999999</v>
      </c>
      <c r="F63" s="25">
        <f t="shared" ref="F63:I63" si="19">F64+F65+F66+F67+F68</f>
        <v>10928.244000000001</v>
      </c>
      <c r="G63" s="25">
        <f t="shared" si="19"/>
        <v>3000</v>
      </c>
      <c r="H63" s="25">
        <f t="shared" si="19"/>
        <v>3000</v>
      </c>
      <c r="I63" s="25">
        <f t="shared" si="19"/>
        <v>3000</v>
      </c>
    </row>
    <row r="64" spans="1:10" s="11" customFormat="1" ht="24.75" customHeight="1" x14ac:dyDescent="0.25">
      <c r="A64" s="34"/>
      <c r="B64" s="35"/>
      <c r="C64" s="36"/>
      <c r="D64" s="1" t="s">
        <v>18</v>
      </c>
      <c r="E64" s="27">
        <f>F64+G64+H64+I64</f>
        <v>0</v>
      </c>
      <c r="F64" s="27">
        <v>0</v>
      </c>
      <c r="G64" s="27">
        <v>0</v>
      </c>
      <c r="H64" s="27">
        <v>0</v>
      </c>
      <c r="I64" s="27">
        <v>0</v>
      </c>
    </row>
    <row r="65" spans="1:9" s="11" customFormat="1" ht="31.5" customHeight="1" x14ac:dyDescent="0.25">
      <c r="A65" s="34"/>
      <c r="B65" s="35"/>
      <c r="C65" s="36"/>
      <c r="D65" s="1" t="s">
        <v>7</v>
      </c>
      <c r="E65" s="27">
        <f t="shared" ref="E65:E68" si="20">F65+G65+H65+I65</f>
        <v>0</v>
      </c>
      <c r="F65" s="27">
        <v>0</v>
      </c>
      <c r="G65" s="27">
        <v>0</v>
      </c>
      <c r="H65" s="27">
        <v>0</v>
      </c>
      <c r="I65" s="27">
        <v>0</v>
      </c>
    </row>
    <row r="66" spans="1:9" s="11" customFormat="1" ht="39" customHeight="1" x14ac:dyDescent="0.25">
      <c r="A66" s="34"/>
      <c r="B66" s="35"/>
      <c r="C66" s="36"/>
      <c r="D66" s="1" t="s">
        <v>8</v>
      </c>
      <c r="E66" s="27">
        <f t="shared" si="20"/>
        <v>0</v>
      </c>
      <c r="F66" s="27">
        <v>0</v>
      </c>
      <c r="G66" s="27">
        <v>0</v>
      </c>
      <c r="H66" s="27">
        <v>0</v>
      </c>
      <c r="I66" s="27">
        <v>0</v>
      </c>
    </row>
    <row r="67" spans="1:9" s="11" customFormat="1" ht="46.5" customHeight="1" x14ac:dyDescent="0.25">
      <c r="A67" s="34"/>
      <c r="B67" s="35"/>
      <c r="C67" s="36"/>
      <c r="D67" s="1" t="s">
        <v>17</v>
      </c>
      <c r="E67" s="27">
        <f t="shared" si="20"/>
        <v>0</v>
      </c>
      <c r="F67" s="27">
        <v>0</v>
      </c>
      <c r="G67" s="27">
        <v>0</v>
      </c>
      <c r="H67" s="27">
        <v>0</v>
      </c>
      <c r="I67" s="27">
        <v>0</v>
      </c>
    </row>
    <row r="68" spans="1:9" s="11" customFormat="1" ht="32.25" customHeight="1" x14ac:dyDescent="0.25">
      <c r="A68" s="34"/>
      <c r="B68" s="35"/>
      <c r="C68" s="36"/>
      <c r="D68" s="1" t="s">
        <v>19</v>
      </c>
      <c r="E68" s="27">
        <f t="shared" si="20"/>
        <v>19928.243999999999</v>
      </c>
      <c r="F68" s="27">
        <v>10928.244000000001</v>
      </c>
      <c r="G68" s="27">
        <v>3000</v>
      </c>
      <c r="H68" s="27">
        <v>3000</v>
      </c>
      <c r="I68" s="27">
        <v>3000</v>
      </c>
    </row>
    <row r="69" spans="1:9" s="11" customFormat="1" ht="32.25" customHeight="1" x14ac:dyDescent="0.25">
      <c r="A69" s="34" t="s">
        <v>39</v>
      </c>
      <c r="B69" s="35" t="s">
        <v>34</v>
      </c>
      <c r="C69" s="36" t="s">
        <v>33</v>
      </c>
      <c r="D69" s="3" t="s">
        <v>2</v>
      </c>
      <c r="E69" s="25">
        <f>E70+E71+E72+E73+E74</f>
        <v>33252.400000000001</v>
      </c>
      <c r="F69" s="27">
        <f>F70+F71+F72+F73+F74</f>
        <v>8313.1</v>
      </c>
      <c r="G69" s="27">
        <f t="shared" ref="G69:I69" si="21">G70+G71+G72+G73+G74</f>
        <v>8313.1</v>
      </c>
      <c r="H69" s="27">
        <f t="shared" si="21"/>
        <v>8313.1</v>
      </c>
      <c r="I69" s="27">
        <f t="shared" si="21"/>
        <v>8313.1</v>
      </c>
    </row>
    <row r="70" spans="1:9" s="11" customFormat="1" ht="32.25" customHeight="1" x14ac:dyDescent="0.25">
      <c r="A70" s="34"/>
      <c r="B70" s="35"/>
      <c r="C70" s="36"/>
      <c r="D70" s="1" t="s">
        <v>18</v>
      </c>
      <c r="E70" s="27">
        <f>F70+G70+H70+I70</f>
        <v>0</v>
      </c>
      <c r="F70" s="27">
        <v>0</v>
      </c>
      <c r="G70" s="27">
        <v>0</v>
      </c>
      <c r="H70" s="27">
        <v>0</v>
      </c>
      <c r="I70" s="27">
        <v>0</v>
      </c>
    </row>
    <row r="71" spans="1:9" s="11" customFormat="1" ht="32.25" customHeight="1" x14ac:dyDescent="0.25">
      <c r="A71" s="34"/>
      <c r="B71" s="35"/>
      <c r="C71" s="36"/>
      <c r="D71" s="1" t="s">
        <v>7</v>
      </c>
      <c r="E71" s="27">
        <f>F71+G71+H71+I71</f>
        <v>24939.300000000003</v>
      </c>
      <c r="F71" s="27">
        <v>8313.1</v>
      </c>
      <c r="G71" s="27">
        <v>8313.1</v>
      </c>
      <c r="H71" s="27">
        <v>8313.1</v>
      </c>
      <c r="I71" s="27"/>
    </row>
    <row r="72" spans="1:9" s="11" customFormat="1" ht="19.5" customHeight="1" x14ac:dyDescent="0.25">
      <c r="A72" s="34"/>
      <c r="B72" s="35"/>
      <c r="C72" s="36"/>
      <c r="D72" s="1" t="s">
        <v>8</v>
      </c>
      <c r="E72" s="27">
        <f t="shared" ref="E72:E74" si="22">F72+G72+H72+I72</f>
        <v>0</v>
      </c>
      <c r="F72" s="27">
        <v>0</v>
      </c>
      <c r="G72" s="27">
        <v>0</v>
      </c>
      <c r="H72" s="27">
        <v>0</v>
      </c>
      <c r="I72" s="27">
        <v>0</v>
      </c>
    </row>
    <row r="73" spans="1:9" s="11" customFormat="1" ht="49.5" customHeight="1" x14ac:dyDescent="0.25">
      <c r="A73" s="34"/>
      <c r="B73" s="35"/>
      <c r="C73" s="36"/>
      <c r="D73" s="1" t="s">
        <v>17</v>
      </c>
      <c r="E73" s="27">
        <f t="shared" si="22"/>
        <v>0</v>
      </c>
      <c r="F73" s="27">
        <v>0</v>
      </c>
      <c r="G73" s="27">
        <v>0</v>
      </c>
      <c r="H73" s="27">
        <v>0</v>
      </c>
      <c r="I73" s="27">
        <v>0</v>
      </c>
    </row>
    <row r="74" spans="1:9" s="11" customFormat="1" ht="32.25" customHeight="1" x14ac:dyDescent="0.25">
      <c r="A74" s="34"/>
      <c r="B74" s="35"/>
      <c r="C74" s="36"/>
      <c r="D74" s="1" t="s">
        <v>19</v>
      </c>
      <c r="E74" s="27">
        <f t="shared" si="22"/>
        <v>8313.1</v>
      </c>
      <c r="F74" s="27">
        <v>0</v>
      </c>
      <c r="G74" s="27">
        <v>0</v>
      </c>
      <c r="H74" s="27">
        <v>0</v>
      </c>
      <c r="I74" s="27">
        <v>8313.1</v>
      </c>
    </row>
    <row r="75" spans="1:9" ht="33.75" customHeight="1" x14ac:dyDescent="0.25">
      <c r="A75" s="40" t="s">
        <v>45</v>
      </c>
      <c r="B75" s="40"/>
      <c r="C75" s="40"/>
      <c r="D75" s="17" t="s">
        <v>2</v>
      </c>
      <c r="E75" s="25">
        <f>E77+E78+E79+E80</f>
        <v>57627.41186</v>
      </c>
      <c r="F75" s="25">
        <f t="shared" ref="F75:I75" si="23">F76+F77+F78+F79+F80</f>
        <v>21117.122029999999</v>
      </c>
      <c r="G75" s="25">
        <f t="shared" si="23"/>
        <v>12254.03282</v>
      </c>
      <c r="H75" s="25">
        <f>H76+H77+H78+H79+H80</f>
        <v>12943.157010000001</v>
      </c>
      <c r="I75" s="25">
        <f t="shared" si="23"/>
        <v>11313.1</v>
      </c>
    </row>
    <row r="76" spans="1:9" ht="36" customHeight="1" x14ac:dyDescent="0.25">
      <c r="A76" s="40"/>
      <c r="B76" s="40"/>
      <c r="C76" s="40"/>
      <c r="D76" s="1" t="s">
        <v>18</v>
      </c>
      <c r="E76" s="27">
        <f>F76+G76+H76+I76</f>
        <v>0</v>
      </c>
      <c r="F76" s="27">
        <v>0</v>
      </c>
      <c r="G76" s="27">
        <v>0</v>
      </c>
      <c r="H76" s="27">
        <v>0</v>
      </c>
      <c r="I76" s="27">
        <v>0</v>
      </c>
    </row>
    <row r="77" spans="1:9" ht="33.75" customHeight="1" x14ac:dyDescent="0.25">
      <c r="A77" s="40"/>
      <c r="B77" s="40"/>
      <c r="C77" s="40"/>
      <c r="D77" s="1" t="s">
        <v>7</v>
      </c>
      <c r="E77" s="27">
        <f t="shared" ref="E77:E80" si="24">F77+G77+H77+I77</f>
        <v>24939.300000000003</v>
      </c>
      <c r="F77" s="27">
        <f>F59+F65+F71</f>
        <v>8313.1</v>
      </c>
      <c r="G77" s="27">
        <f t="shared" ref="G77:I77" si="25">G59+G65+G71</f>
        <v>8313.1</v>
      </c>
      <c r="H77" s="27">
        <f t="shared" si="25"/>
        <v>8313.1</v>
      </c>
      <c r="I77" s="27">
        <f t="shared" si="25"/>
        <v>0</v>
      </c>
    </row>
    <row r="78" spans="1:9" ht="33" customHeight="1" x14ac:dyDescent="0.25">
      <c r="A78" s="40"/>
      <c r="B78" s="40"/>
      <c r="C78" s="40"/>
      <c r="D78" s="1" t="s">
        <v>8</v>
      </c>
      <c r="E78" s="27">
        <f t="shared" si="24"/>
        <v>4446.7678599999999</v>
      </c>
      <c r="F78" s="27">
        <f>F60+F66</f>
        <v>1875.7780299999999</v>
      </c>
      <c r="G78" s="27">
        <f t="shared" ref="G78:I78" si="26">G60+G66</f>
        <v>940.93281999999999</v>
      </c>
      <c r="H78" s="27">
        <f t="shared" si="26"/>
        <v>1630.05701</v>
      </c>
      <c r="I78" s="27">
        <f t="shared" si="26"/>
        <v>0</v>
      </c>
    </row>
    <row r="79" spans="1:9" ht="47.25" customHeight="1" x14ac:dyDescent="0.25">
      <c r="A79" s="40"/>
      <c r="B79" s="40"/>
      <c r="C79" s="40"/>
      <c r="D79" s="1" t="s">
        <v>17</v>
      </c>
      <c r="E79" s="27">
        <f t="shared" si="24"/>
        <v>0</v>
      </c>
      <c r="F79" s="27">
        <v>0</v>
      </c>
      <c r="G79" s="27">
        <v>0</v>
      </c>
      <c r="H79" s="27">
        <v>0</v>
      </c>
      <c r="I79" s="27">
        <v>0</v>
      </c>
    </row>
    <row r="80" spans="1:9" ht="44.25" customHeight="1" x14ac:dyDescent="0.25">
      <c r="A80" s="40"/>
      <c r="B80" s="40"/>
      <c r="C80" s="40"/>
      <c r="D80" s="1" t="s">
        <v>19</v>
      </c>
      <c r="E80" s="27">
        <f t="shared" si="24"/>
        <v>28241.343999999997</v>
      </c>
      <c r="F80" s="27">
        <f>F62+F68+F74</f>
        <v>10928.244000000001</v>
      </c>
      <c r="G80" s="27">
        <f t="shared" ref="G80:I80" si="27">G62+G68+G74</f>
        <v>3000</v>
      </c>
      <c r="H80" s="27">
        <f t="shared" si="27"/>
        <v>3000</v>
      </c>
      <c r="I80" s="27">
        <f t="shared" si="27"/>
        <v>11313.1</v>
      </c>
    </row>
    <row r="81" spans="1:72" s="2" customFormat="1" ht="35.25" customHeight="1" x14ac:dyDescent="0.25">
      <c r="A81" s="37" t="s">
        <v>46</v>
      </c>
      <c r="B81" s="37"/>
      <c r="C81" s="37"/>
      <c r="D81" s="37"/>
      <c r="E81" s="37"/>
      <c r="F81" s="37"/>
      <c r="G81" s="37"/>
      <c r="H81" s="37"/>
      <c r="I81" s="37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2"/>
    </row>
    <row r="82" spans="1:72" ht="39" customHeight="1" x14ac:dyDescent="0.25">
      <c r="A82" s="38" t="s">
        <v>35</v>
      </c>
      <c r="B82" s="35" t="s">
        <v>51</v>
      </c>
      <c r="C82" s="36" t="s">
        <v>26</v>
      </c>
      <c r="D82" s="17" t="s">
        <v>2</v>
      </c>
      <c r="E82" s="25">
        <f t="shared" ref="E82" si="28">E85+E84+E87</f>
        <v>55265</v>
      </c>
      <c r="F82" s="25">
        <f t="shared" ref="F82:I82" si="29">F83+F84+F85+F86+F87</f>
        <v>16150</v>
      </c>
      <c r="G82" s="25">
        <f t="shared" si="29"/>
        <v>17000</v>
      </c>
      <c r="H82" s="25">
        <f t="shared" si="29"/>
        <v>2115</v>
      </c>
      <c r="I82" s="25">
        <f t="shared" si="29"/>
        <v>20000</v>
      </c>
      <c r="J82" s="15"/>
      <c r="K82" s="41"/>
    </row>
    <row r="83" spans="1:72" ht="36" customHeight="1" x14ac:dyDescent="0.25">
      <c r="A83" s="38"/>
      <c r="B83" s="35"/>
      <c r="C83" s="36"/>
      <c r="D83" s="1" t="s">
        <v>18</v>
      </c>
      <c r="E83" s="27">
        <f t="shared" ref="E83:E84" si="30">SUM(F83:I83)</f>
        <v>0</v>
      </c>
      <c r="F83" s="32">
        <v>0</v>
      </c>
      <c r="G83" s="32">
        <v>0</v>
      </c>
      <c r="H83" s="32">
        <v>0</v>
      </c>
      <c r="I83" s="32">
        <v>0</v>
      </c>
      <c r="J83" s="15"/>
      <c r="K83" s="41"/>
    </row>
    <row r="84" spans="1:72" ht="30.75" customHeight="1" x14ac:dyDescent="0.25">
      <c r="A84" s="38"/>
      <c r="B84" s="35"/>
      <c r="C84" s="36"/>
      <c r="D84" s="1" t="s">
        <v>7</v>
      </c>
      <c r="E84" s="27">
        <f t="shared" si="30"/>
        <v>0</v>
      </c>
      <c r="F84" s="32">
        <v>0</v>
      </c>
      <c r="G84" s="32">
        <v>0</v>
      </c>
      <c r="H84" s="32">
        <v>0</v>
      </c>
      <c r="I84" s="32">
        <v>0</v>
      </c>
      <c r="J84" s="15"/>
      <c r="K84" s="41"/>
    </row>
    <row r="85" spans="1:72" ht="24.75" customHeight="1" x14ac:dyDescent="0.25">
      <c r="A85" s="38"/>
      <c r="B85" s="35"/>
      <c r="C85" s="36"/>
      <c r="D85" s="1" t="s">
        <v>8</v>
      </c>
      <c r="E85" s="27">
        <f>SUM(F85:I85)</f>
        <v>0</v>
      </c>
      <c r="F85" s="27">
        <v>0</v>
      </c>
      <c r="G85" s="27">
        <v>0</v>
      </c>
      <c r="H85" s="27">
        <v>0</v>
      </c>
      <c r="I85" s="27">
        <v>0</v>
      </c>
      <c r="J85" s="15"/>
      <c r="K85" s="41"/>
    </row>
    <row r="86" spans="1:72" ht="47.25" customHeight="1" x14ac:dyDescent="0.25">
      <c r="A86" s="38"/>
      <c r="B86" s="35"/>
      <c r="C86" s="36"/>
      <c r="D86" s="1" t="s">
        <v>17</v>
      </c>
      <c r="E86" s="27">
        <f>SUM(F86:I86)</f>
        <v>0</v>
      </c>
      <c r="F86" s="32">
        <v>0</v>
      </c>
      <c r="G86" s="32">
        <v>0</v>
      </c>
      <c r="H86" s="32">
        <v>0</v>
      </c>
      <c r="I86" s="32">
        <v>0</v>
      </c>
      <c r="J86" s="15"/>
      <c r="K86" s="41"/>
    </row>
    <row r="87" spans="1:72" ht="38.25" customHeight="1" x14ac:dyDescent="0.25">
      <c r="A87" s="38"/>
      <c r="B87" s="35"/>
      <c r="C87" s="36"/>
      <c r="D87" s="1" t="s">
        <v>19</v>
      </c>
      <c r="E87" s="27">
        <f>F87+G87+H87+I87</f>
        <v>55265</v>
      </c>
      <c r="F87" s="27">
        <v>16150</v>
      </c>
      <c r="G87" s="27">
        <v>17000</v>
      </c>
      <c r="H87" s="27">
        <v>2115</v>
      </c>
      <c r="I87" s="27">
        <v>20000</v>
      </c>
      <c r="J87" s="15"/>
      <c r="K87" s="41"/>
    </row>
    <row r="88" spans="1:72" s="11" customFormat="1" ht="38.25" customHeight="1" x14ac:dyDescent="0.25">
      <c r="A88" s="38" t="s">
        <v>37</v>
      </c>
      <c r="B88" s="35" t="s">
        <v>52</v>
      </c>
      <c r="C88" s="36" t="s">
        <v>22</v>
      </c>
      <c r="D88" s="17" t="s">
        <v>2</v>
      </c>
      <c r="E88" s="25">
        <f>E92+E93</f>
        <v>400</v>
      </c>
      <c r="F88" s="25">
        <f t="shared" ref="F88:I88" si="31">F92+F93</f>
        <v>100</v>
      </c>
      <c r="G88" s="25">
        <f t="shared" si="31"/>
        <v>100</v>
      </c>
      <c r="H88" s="25">
        <f t="shared" si="31"/>
        <v>100</v>
      </c>
      <c r="I88" s="25">
        <f t="shared" si="31"/>
        <v>100</v>
      </c>
    </row>
    <row r="89" spans="1:72" s="11" customFormat="1" ht="33.75" customHeight="1" x14ac:dyDescent="0.25">
      <c r="A89" s="38"/>
      <c r="B89" s="35"/>
      <c r="C89" s="36"/>
      <c r="D89" s="1" t="s">
        <v>18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</row>
    <row r="90" spans="1:72" s="11" customFormat="1" ht="38.25" customHeight="1" x14ac:dyDescent="0.25">
      <c r="A90" s="38"/>
      <c r="B90" s="35"/>
      <c r="C90" s="36"/>
      <c r="D90" s="1" t="s">
        <v>7</v>
      </c>
      <c r="E90" s="27">
        <v>0</v>
      </c>
      <c r="F90" s="27">
        <v>0</v>
      </c>
      <c r="G90" s="27">
        <v>0</v>
      </c>
      <c r="H90" s="27">
        <v>0</v>
      </c>
      <c r="I90" s="27">
        <v>0</v>
      </c>
    </row>
    <row r="91" spans="1:72" s="11" customFormat="1" ht="36" customHeight="1" x14ac:dyDescent="0.25">
      <c r="A91" s="38"/>
      <c r="B91" s="35"/>
      <c r="C91" s="36"/>
      <c r="D91" s="1" t="s">
        <v>8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</row>
    <row r="92" spans="1:72" s="11" customFormat="1" ht="53.25" customHeight="1" x14ac:dyDescent="0.25">
      <c r="A92" s="38"/>
      <c r="B92" s="35"/>
      <c r="C92" s="36"/>
      <c r="D92" s="1" t="s">
        <v>17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</row>
    <row r="93" spans="1:72" s="11" customFormat="1" ht="43.5" customHeight="1" x14ac:dyDescent="0.25">
      <c r="A93" s="38"/>
      <c r="B93" s="35"/>
      <c r="C93" s="36"/>
      <c r="D93" s="1" t="s">
        <v>19</v>
      </c>
      <c r="E93" s="27">
        <f>F93+G93+H93+I93</f>
        <v>400</v>
      </c>
      <c r="F93" s="27">
        <v>100</v>
      </c>
      <c r="G93" s="27">
        <v>100</v>
      </c>
      <c r="H93" s="27">
        <v>100</v>
      </c>
      <c r="I93" s="27">
        <v>100</v>
      </c>
    </row>
    <row r="94" spans="1:72" s="11" customFormat="1" ht="33.75" customHeight="1" x14ac:dyDescent="0.25">
      <c r="A94" s="38" t="s">
        <v>39</v>
      </c>
      <c r="B94" s="35" t="s">
        <v>53</v>
      </c>
      <c r="C94" s="36" t="s">
        <v>23</v>
      </c>
      <c r="D94" s="17" t="s">
        <v>2</v>
      </c>
      <c r="E94" s="27">
        <f t="shared" ref="E94:E98" si="32">+F94+G94+H94+I94</f>
        <v>400</v>
      </c>
      <c r="F94" s="25">
        <f t="shared" ref="F94:I94" si="33">F97+F98+F99</f>
        <v>100</v>
      </c>
      <c r="G94" s="25">
        <f t="shared" si="33"/>
        <v>100</v>
      </c>
      <c r="H94" s="25">
        <f t="shared" si="33"/>
        <v>100</v>
      </c>
      <c r="I94" s="25">
        <f t="shared" si="33"/>
        <v>100</v>
      </c>
    </row>
    <row r="95" spans="1:72" s="11" customFormat="1" ht="33.75" customHeight="1" x14ac:dyDescent="0.25">
      <c r="A95" s="38"/>
      <c r="B95" s="35"/>
      <c r="C95" s="36"/>
      <c r="D95" s="1" t="s">
        <v>18</v>
      </c>
      <c r="E95" s="27">
        <f t="shared" si="32"/>
        <v>0</v>
      </c>
      <c r="F95" s="27">
        <f t="shared" ref="F95:H95" si="34">G95+H95+I95+J95+K95+L95</f>
        <v>0</v>
      </c>
      <c r="G95" s="27">
        <f t="shared" si="34"/>
        <v>0</v>
      </c>
      <c r="H95" s="27">
        <f t="shared" si="34"/>
        <v>0</v>
      </c>
      <c r="I95" s="27">
        <f>J95+K95+L95+M95+N95+O95</f>
        <v>0</v>
      </c>
    </row>
    <row r="96" spans="1:72" s="11" customFormat="1" ht="33.75" customHeight="1" x14ac:dyDescent="0.25">
      <c r="A96" s="38"/>
      <c r="B96" s="35"/>
      <c r="C96" s="36"/>
      <c r="D96" s="1" t="s">
        <v>7</v>
      </c>
      <c r="E96" s="27">
        <f t="shared" si="32"/>
        <v>0</v>
      </c>
      <c r="F96" s="27">
        <f>G96+H96+I96+J96+K96+L96</f>
        <v>0</v>
      </c>
      <c r="G96" s="27">
        <f>H96+I96+J96+K96+L96+M96</f>
        <v>0</v>
      </c>
      <c r="H96" s="27">
        <f>I96+J96+K96+L96+M96+N96</f>
        <v>0</v>
      </c>
      <c r="I96" s="27">
        <f>J96+K96+L96+M96+N96+O96</f>
        <v>0</v>
      </c>
    </row>
    <row r="97" spans="1:12" s="11" customFormat="1" ht="33.75" customHeight="1" x14ac:dyDescent="0.25">
      <c r="A97" s="38"/>
      <c r="B97" s="35"/>
      <c r="C97" s="36"/>
      <c r="D97" s="1" t="s">
        <v>8</v>
      </c>
      <c r="E97" s="27">
        <f t="shared" si="32"/>
        <v>0</v>
      </c>
      <c r="F97" s="27">
        <v>0</v>
      </c>
      <c r="G97" s="27">
        <v>0</v>
      </c>
      <c r="H97" s="27">
        <v>0</v>
      </c>
      <c r="I97" s="27">
        <v>0</v>
      </c>
    </row>
    <row r="98" spans="1:12" s="11" customFormat="1" ht="48" customHeight="1" x14ac:dyDescent="0.25">
      <c r="A98" s="38"/>
      <c r="B98" s="35"/>
      <c r="C98" s="36"/>
      <c r="D98" s="1" t="s">
        <v>17</v>
      </c>
      <c r="E98" s="27">
        <f t="shared" si="32"/>
        <v>0</v>
      </c>
      <c r="F98" s="27">
        <v>0</v>
      </c>
      <c r="G98" s="27">
        <v>0</v>
      </c>
      <c r="H98" s="27">
        <v>0</v>
      </c>
      <c r="I98" s="27">
        <v>0</v>
      </c>
    </row>
    <row r="99" spans="1:12" s="11" customFormat="1" ht="26.25" customHeight="1" x14ac:dyDescent="0.25">
      <c r="A99" s="38"/>
      <c r="B99" s="35"/>
      <c r="C99" s="36"/>
      <c r="D99" s="1" t="s">
        <v>19</v>
      </c>
      <c r="E99" s="27">
        <f>+F99+G99+H99+I99</f>
        <v>400</v>
      </c>
      <c r="F99" s="27">
        <v>100</v>
      </c>
      <c r="G99" s="27">
        <v>100</v>
      </c>
      <c r="H99" s="27">
        <v>100</v>
      </c>
      <c r="I99" s="27">
        <v>100</v>
      </c>
    </row>
    <row r="100" spans="1:12" s="11" customFormat="1" ht="25.5" customHeight="1" x14ac:dyDescent="0.25">
      <c r="A100" s="38" t="s">
        <v>40</v>
      </c>
      <c r="B100" s="35" t="s">
        <v>54</v>
      </c>
      <c r="C100" s="36" t="s">
        <v>24</v>
      </c>
      <c r="D100" s="17" t="s">
        <v>2</v>
      </c>
      <c r="E100" s="25">
        <f>E101+E102+E103+E104+E105</f>
        <v>8455</v>
      </c>
      <c r="F100" s="25">
        <f t="shared" ref="F100:I100" si="35">F101+F102+F103+F104+F105</f>
        <v>2303</v>
      </c>
      <c r="G100" s="25">
        <f t="shared" si="35"/>
        <v>2827</v>
      </c>
      <c r="H100" s="25">
        <f t="shared" si="35"/>
        <v>1623</v>
      </c>
      <c r="I100" s="25">
        <f t="shared" si="35"/>
        <v>1702</v>
      </c>
    </row>
    <row r="101" spans="1:12" s="11" customFormat="1" ht="26.25" customHeight="1" x14ac:dyDescent="0.25">
      <c r="A101" s="38"/>
      <c r="B101" s="35"/>
      <c r="C101" s="36"/>
      <c r="D101" s="1" t="s">
        <v>18</v>
      </c>
      <c r="E101" s="27">
        <f t="shared" ref="E101:E104" si="36">F101+G101+H101+I101</f>
        <v>0</v>
      </c>
      <c r="F101" s="27">
        <v>0</v>
      </c>
      <c r="G101" s="27">
        <v>0</v>
      </c>
      <c r="H101" s="27">
        <v>0</v>
      </c>
      <c r="I101" s="27">
        <v>0</v>
      </c>
    </row>
    <row r="102" spans="1:12" s="11" customFormat="1" ht="36.75" customHeight="1" x14ac:dyDescent="0.25">
      <c r="A102" s="38"/>
      <c r="B102" s="35"/>
      <c r="C102" s="36"/>
      <c r="D102" s="1" t="s">
        <v>7</v>
      </c>
      <c r="E102" s="27">
        <f t="shared" si="36"/>
        <v>0</v>
      </c>
      <c r="F102" s="27">
        <v>0</v>
      </c>
      <c r="G102" s="27">
        <v>0</v>
      </c>
      <c r="H102" s="27">
        <v>0</v>
      </c>
      <c r="I102" s="27">
        <v>0</v>
      </c>
    </row>
    <row r="103" spans="1:12" s="11" customFormat="1" ht="33.75" customHeight="1" x14ac:dyDescent="0.25">
      <c r="A103" s="38"/>
      <c r="B103" s="35"/>
      <c r="C103" s="36"/>
      <c r="D103" s="1" t="s">
        <v>8</v>
      </c>
      <c r="E103" s="27">
        <f t="shared" si="36"/>
        <v>0</v>
      </c>
      <c r="F103" s="27">
        <v>0</v>
      </c>
      <c r="G103" s="27">
        <v>0</v>
      </c>
      <c r="H103" s="27">
        <v>0</v>
      </c>
      <c r="I103" s="27">
        <v>0</v>
      </c>
    </row>
    <row r="104" spans="1:12" s="11" customFormat="1" ht="47.25" customHeight="1" x14ac:dyDescent="0.25">
      <c r="A104" s="38"/>
      <c r="B104" s="35"/>
      <c r="C104" s="36"/>
      <c r="D104" s="1" t="s">
        <v>17</v>
      </c>
      <c r="E104" s="27">
        <f t="shared" si="36"/>
        <v>0</v>
      </c>
      <c r="F104" s="27">
        <v>0</v>
      </c>
      <c r="G104" s="27">
        <v>0</v>
      </c>
      <c r="H104" s="27">
        <v>0</v>
      </c>
      <c r="I104" s="27">
        <v>0</v>
      </c>
    </row>
    <row r="105" spans="1:12" s="11" customFormat="1" ht="24" customHeight="1" x14ac:dyDescent="0.25">
      <c r="A105" s="38"/>
      <c r="B105" s="35"/>
      <c r="C105" s="36"/>
      <c r="D105" s="1" t="s">
        <v>19</v>
      </c>
      <c r="E105" s="27">
        <f>F105+G105+H105+I105</f>
        <v>8455</v>
      </c>
      <c r="F105" s="29">
        <v>2303</v>
      </c>
      <c r="G105" s="29">
        <v>2827</v>
      </c>
      <c r="H105" s="29">
        <v>1623</v>
      </c>
      <c r="I105" s="29">
        <v>1702</v>
      </c>
    </row>
    <row r="106" spans="1:12" ht="25.5" customHeight="1" x14ac:dyDescent="0.25">
      <c r="A106" s="40" t="s">
        <v>55</v>
      </c>
      <c r="B106" s="40"/>
      <c r="C106" s="40"/>
      <c r="D106" s="17" t="s">
        <v>2</v>
      </c>
      <c r="E106" s="25">
        <f>E107+E109+E110+E111</f>
        <v>64520</v>
      </c>
      <c r="F106" s="25">
        <f t="shared" ref="F106:I106" si="37">F107+F109+F110+F111</f>
        <v>18653</v>
      </c>
      <c r="G106" s="25">
        <f t="shared" si="37"/>
        <v>20027</v>
      </c>
      <c r="H106" s="25">
        <f t="shared" si="37"/>
        <v>3938</v>
      </c>
      <c r="I106" s="25">
        <f t="shared" si="37"/>
        <v>21902</v>
      </c>
    </row>
    <row r="107" spans="1:12" ht="34.5" customHeight="1" x14ac:dyDescent="0.25">
      <c r="A107" s="40"/>
      <c r="B107" s="40"/>
      <c r="C107" s="40"/>
      <c r="D107" s="1" t="s">
        <v>18</v>
      </c>
      <c r="E107" s="27">
        <f t="shared" ref="E107:E110" si="38">F107+G107+H107+I107</f>
        <v>0</v>
      </c>
      <c r="F107" s="27">
        <f t="shared" ref="F107:I110" si="39">F83</f>
        <v>0</v>
      </c>
      <c r="G107" s="27">
        <f t="shared" si="39"/>
        <v>0</v>
      </c>
      <c r="H107" s="27">
        <f t="shared" si="39"/>
        <v>0</v>
      </c>
      <c r="I107" s="27">
        <f t="shared" si="39"/>
        <v>0</v>
      </c>
    </row>
    <row r="108" spans="1:12" ht="35.25" customHeight="1" x14ac:dyDescent="0.25">
      <c r="A108" s="40"/>
      <c r="B108" s="40"/>
      <c r="C108" s="40"/>
      <c r="D108" s="1" t="s">
        <v>7</v>
      </c>
      <c r="E108" s="27">
        <f t="shared" si="38"/>
        <v>0</v>
      </c>
      <c r="F108" s="27">
        <f t="shared" si="39"/>
        <v>0</v>
      </c>
      <c r="G108" s="27">
        <f t="shared" si="39"/>
        <v>0</v>
      </c>
      <c r="H108" s="27">
        <f t="shared" si="39"/>
        <v>0</v>
      </c>
      <c r="I108" s="27">
        <f t="shared" si="39"/>
        <v>0</v>
      </c>
    </row>
    <row r="109" spans="1:12" ht="30" customHeight="1" x14ac:dyDescent="0.25">
      <c r="A109" s="40"/>
      <c r="B109" s="40"/>
      <c r="C109" s="40"/>
      <c r="D109" s="1" t="s">
        <v>8</v>
      </c>
      <c r="E109" s="27">
        <f t="shared" si="38"/>
        <v>0</v>
      </c>
      <c r="F109" s="27">
        <f t="shared" si="39"/>
        <v>0</v>
      </c>
      <c r="G109" s="27">
        <f t="shared" si="39"/>
        <v>0</v>
      </c>
      <c r="H109" s="27">
        <f t="shared" si="39"/>
        <v>0</v>
      </c>
      <c r="I109" s="27">
        <f t="shared" si="39"/>
        <v>0</v>
      </c>
    </row>
    <row r="110" spans="1:12" ht="49.5" customHeight="1" x14ac:dyDescent="0.25">
      <c r="A110" s="40"/>
      <c r="B110" s="40"/>
      <c r="C110" s="40"/>
      <c r="D110" s="1" t="s">
        <v>17</v>
      </c>
      <c r="E110" s="27">
        <f t="shared" si="38"/>
        <v>0</v>
      </c>
      <c r="F110" s="27">
        <f t="shared" si="39"/>
        <v>0</v>
      </c>
      <c r="G110" s="27">
        <f t="shared" si="39"/>
        <v>0</v>
      </c>
      <c r="H110" s="27">
        <f t="shared" si="39"/>
        <v>0</v>
      </c>
      <c r="I110" s="27">
        <f t="shared" si="39"/>
        <v>0</v>
      </c>
    </row>
    <row r="111" spans="1:12" ht="25.5" customHeight="1" x14ac:dyDescent="0.25">
      <c r="A111" s="40"/>
      <c r="B111" s="40"/>
      <c r="C111" s="40"/>
      <c r="D111" s="1" t="s">
        <v>19</v>
      </c>
      <c r="E111" s="27">
        <f>F111+G111+H111+I111</f>
        <v>64520</v>
      </c>
      <c r="F111" s="27">
        <f>F87+F105+F99+F93</f>
        <v>18653</v>
      </c>
      <c r="G111" s="27">
        <f t="shared" ref="G111:I111" si="40">G87+G105+G99+G93</f>
        <v>20027</v>
      </c>
      <c r="H111" s="27">
        <f t="shared" si="40"/>
        <v>3938</v>
      </c>
      <c r="I111" s="27">
        <f t="shared" si="40"/>
        <v>21902</v>
      </c>
    </row>
    <row r="112" spans="1:12" ht="28.5" customHeight="1" x14ac:dyDescent="0.25">
      <c r="A112" s="49" t="s">
        <v>11</v>
      </c>
      <c r="B112" s="50"/>
      <c r="C112" s="51"/>
      <c r="D112" s="17" t="s">
        <v>2</v>
      </c>
      <c r="E112" s="25">
        <f>E113+E114+E115+E116+E117</f>
        <v>2022318.2734599998</v>
      </c>
      <c r="F112" s="25">
        <f>F114+F115+F117</f>
        <v>322816.92546</v>
      </c>
      <c r="G112" s="25">
        <f>G114+G115+G117</f>
        <v>441760.20720999991</v>
      </c>
      <c r="H112" s="25">
        <f>H114+H115+H117</f>
        <v>588357.13439999998</v>
      </c>
      <c r="I112" s="25">
        <f>I114+I115+I117</f>
        <v>669384.00639</v>
      </c>
      <c r="J112" s="8"/>
      <c r="K112" s="8"/>
      <c r="L112" s="8"/>
    </row>
    <row r="113" spans="1:52" ht="28.5" customHeight="1" x14ac:dyDescent="0.25">
      <c r="A113" s="52"/>
      <c r="B113" s="53"/>
      <c r="C113" s="54"/>
      <c r="D113" s="1" t="s">
        <v>18</v>
      </c>
      <c r="E113" s="27">
        <f t="shared" ref="E113:E116" si="41">F113+G113+H113+I113</f>
        <v>0</v>
      </c>
      <c r="F113" s="27">
        <f>F51+F76+F107</f>
        <v>0</v>
      </c>
      <c r="G113" s="27">
        <f t="shared" ref="G113:I113" si="42">G51+G76+G107</f>
        <v>0</v>
      </c>
      <c r="H113" s="27">
        <f t="shared" si="42"/>
        <v>0</v>
      </c>
      <c r="I113" s="27">
        <f t="shared" si="42"/>
        <v>0</v>
      </c>
      <c r="J113" s="8"/>
      <c r="K113" s="21"/>
      <c r="L113" s="8"/>
    </row>
    <row r="114" spans="1:52" ht="27" customHeight="1" x14ac:dyDescent="0.25">
      <c r="A114" s="52"/>
      <c r="B114" s="53"/>
      <c r="C114" s="54"/>
      <c r="D114" s="1" t="s">
        <v>7</v>
      </c>
      <c r="E114" s="27">
        <f t="shared" si="41"/>
        <v>61071.200000000004</v>
      </c>
      <c r="F114" s="27">
        <f>F52+F77+F108</f>
        <v>20054.5</v>
      </c>
      <c r="G114" s="27">
        <f t="shared" ref="G114:I114" si="43">G52+G77+G108</f>
        <v>16427</v>
      </c>
      <c r="H114" s="27">
        <f t="shared" si="43"/>
        <v>16451.400000000001</v>
      </c>
      <c r="I114" s="27">
        <f t="shared" si="43"/>
        <v>8138.3</v>
      </c>
    </row>
    <row r="115" spans="1:52" ht="26.25" customHeight="1" x14ac:dyDescent="0.25">
      <c r="A115" s="52"/>
      <c r="B115" s="53"/>
      <c r="C115" s="54"/>
      <c r="D115" s="1" t="s">
        <v>8</v>
      </c>
      <c r="E115" s="27">
        <f t="shared" si="41"/>
        <v>529168.43759999995</v>
      </c>
      <c r="F115" s="27">
        <f>F53+F78+F109</f>
        <v>125129.76744</v>
      </c>
      <c r="G115" s="27">
        <f t="shared" ref="G115:I115" si="44">G53+G78+G109</f>
        <v>140186.50365999996</v>
      </c>
      <c r="H115" s="27">
        <f t="shared" si="44"/>
        <v>133871.30365999998</v>
      </c>
      <c r="I115" s="27">
        <f t="shared" si="44"/>
        <v>129980.86284</v>
      </c>
      <c r="K115" s="20"/>
    </row>
    <row r="116" spans="1:52" ht="47.25" customHeight="1" x14ac:dyDescent="0.25">
      <c r="A116" s="52"/>
      <c r="B116" s="53"/>
      <c r="C116" s="54"/>
      <c r="D116" s="1" t="s">
        <v>17</v>
      </c>
      <c r="E116" s="27">
        <f t="shared" si="41"/>
        <v>0</v>
      </c>
      <c r="F116" s="27">
        <f>F54+F79+F110</f>
        <v>0</v>
      </c>
      <c r="G116" s="27">
        <f t="shared" ref="G116:I116" si="45">G54+G79+G110</f>
        <v>0</v>
      </c>
      <c r="H116" s="27">
        <f t="shared" si="45"/>
        <v>0</v>
      </c>
      <c r="I116" s="27">
        <f t="shared" si="45"/>
        <v>0</v>
      </c>
    </row>
    <row r="117" spans="1:52" ht="26.25" customHeight="1" x14ac:dyDescent="0.25">
      <c r="A117" s="55"/>
      <c r="B117" s="56"/>
      <c r="C117" s="57"/>
      <c r="D117" s="1" t="s">
        <v>19</v>
      </c>
      <c r="E117" s="27">
        <f>F117+G117+H117+I117</f>
        <v>1432078.6358599998</v>
      </c>
      <c r="F117" s="27">
        <f>F55+F80+F111</f>
        <v>177632.65802</v>
      </c>
      <c r="G117" s="27">
        <f t="shared" ref="G117:I117" si="46">G55+G80+G111</f>
        <v>285146.70354999998</v>
      </c>
      <c r="H117" s="27">
        <f t="shared" si="46"/>
        <v>438034.43074000004</v>
      </c>
      <c r="I117" s="27">
        <f t="shared" si="46"/>
        <v>531264.84354999999</v>
      </c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" customHeight="1" x14ac:dyDescent="0.25">
      <c r="A118" s="43" t="s">
        <v>13</v>
      </c>
      <c r="B118" s="43"/>
      <c r="C118" s="43"/>
      <c r="D118" s="17"/>
      <c r="E118" s="32"/>
      <c r="F118" s="27"/>
      <c r="G118" s="27"/>
      <c r="H118" s="27"/>
      <c r="I118" s="27"/>
      <c r="J118" s="8"/>
      <c r="K118" s="8"/>
      <c r="L118" s="8"/>
      <c r="M118" s="8"/>
      <c r="N118" s="8"/>
      <c r="O118" s="8"/>
      <c r="P118" s="8"/>
    </row>
    <row r="119" spans="1:52" ht="22.5" customHeight="1" x14ac:dyDescent="0.25">
      <c r="A119" s="48" t="s">
        <v>20</v>
      </c>
      <c r="B119" s="48"/>
      <c r="C119" s="48"/>
      <c r="D119" s="17" t="s">
        <v>2</v>
      </c>
      <c r="E119" s="33">
        <f>E120+E121+E122+E123+E124</f>
        <v>976962.73</v>
      </c>
      <c r="F119" s="25">
        <f t="shared" ref="F119:I119" si="47">F120+F121+F122+F123+F124</f>
        <v>51365.1</v>
      </c>
      <c r="G119" s="25">
        <f t="shared" si="47"/>
        <v>178704.42</v>
      </c>
      <c r="H119" s="25">
        <f t="shared" si="47"/>
        <v>341343.75</v>
      </c>
      <c r="I119" s="25">
        <f t="shared" si="47"/>
        <v>405549.46</v>
      </c>
      <c r="J119" s="8"/>
      <c r="K119" s="8"/>
      <c r="L119" s="8"/>
      <c r="M119" s="8"/>
      <c r="N119" s="8"/>
      <c r="O119" s="8"/>
      <c r="P119" s="8"/>
    </row>
    <row r="120" spans="1:52" ht="22.5" customHeight="1" x14ac:dyDescent="0.25">
      <c r="A120" s="48"/>
      <c r="B120" s="48"/>
      <c r="C120" s="48"/>
      <c r="D120" s="1" t="s">
        <v>18</v>
      </c>
      <c r="E120" s="27">
        <f>E9</f>
        <v>0</v>
      </c>
      <c r="F120" s="27">
        <f>F9</f>
        <v>0</v>
      </c>
      <c r="G120" s="27">
        <f>G9</f>
        <v>0</v>
      </c>
      <c r="H120" s="27">
        <f>H9</f>
        <v>0</v>
      </c>
      <c r="I120" s="27">
        <f>I9</f>
        <v>0</v>
      </c>
      <c r="J120" s="8"/>
      <c r="K120" s="8"/>
      <c r="L120" s="8"/>
      <c r="M120" s="8"/>
      <c r="N120" s="8"/>
      <c r="O120" s="8"/>
      <c r="P120" s="8"/>
    </row>
    <row r="121" spans="1:52" ht="33.75" customHeight="1" x14ac:dyDescent="0.25">
      <c r="A121" s="48"/>
      <c r="B121" s="48"/>
      <c r="C121" s="48"/>
      <c r="D121" s="1" t="s">
        <v>7</v>
      </c>
      <c r="E121" s="32">
        <f t="shared" ref="E121:E123" si="48">F121+G121+H121+I121</f>
        <v>0</v>
      </c>
      <c r="F121" s="27">
        <f>F10</f>
        <v>0</v>
      </c>
      <c r="G121" s="27">
        <f>G10</f>
        <v>0</v>
      </c>
      <c r="H121" s="27">
        <f>H10</f>
        <v>0</v>
      </c>
      <c r="I121" s="27">
        <f>I10</f>
        <v>0</v>
      </c>
      <c r="J121" s="8"/>
      <c r="K121" s="8"/>
      <c r="L121" s="8"/>
      <c r="M121" s="8"/>
      <c r="N121" s="8"/>
      <c r="O121" s="8"/>
      <c r="P121" s="8"/>
    </row>
    <row r="122" spans="1:52" ht="22.5" customHeight="1" x14ac:dyDescent="0.25">
      <c r="A122" s="48"/>
      <c r="B122" s="48"/>
      <c r="C122" s="48"/>
      <c r="D122" s="1" t="s">
        <v>8</v>
      </c>
      <c r="E122" s="32">
        <f t="shared" si="48"/>
        <v>0</v>
      </c>
      <c r="F122" s="27">
        <v>0</v>
      </c>
      <c r="G122" s="27">
        <v>0</v>
      </c>
      <c r="H122" s="27">
        <v>0</v>
      </c>
      <c r="I122" s="27">
        <f>I11</f>
        <v>0</v>
      </c>
      <c r="J122" s="8"/>
      <c r="K122" s="8"/>
      <c r="L122" s="8"/>
      <c r="M122" s="8"/>
      <c r="N122" s="8"/>
      <c r="O122" s="8"/>
      <c r="P122" s="8"/>
    </row>
    <row r="123" spans="1:52" ht="53.25" customHeight="1" x14ac:dyDescent="0.25">
      <c r="A123" s="48"/>
      <c r="B123" s="48"/>
      <c r="C123" s="48"/>
      <c r="D123" s="1" t="s">
        <v>17</v>
      </c>
      <c r="E123" s="32">
        <f t="shared" si="48"/>
        <v>0</v>
      </c>
      <c r="F123" s="27">
        <f t="shared" ref="F123:H124" si="49">F12</f>
        <v>0</v>
      </c>
      <c r="G123" s="27">
        <f t="shared" si="49"/>
        <v>0</v>
      </c>
      <c r="H123" s="27">
        <f t="shared" si="49"/>
        <v>0</v>
      </c>
      <c r="I123" s="27">
        <f>I12</f>
        <v>0</v>
      </c>
      <c r="J123" s="8"/>
      <c r="K123" s="21"/>
      <c r="L123" s="8"/>
      <c r="M123" s="8"/>
      <c r="N123" s="8"/>
      <c r="O123" s="8"/>
      <c r="P123" s="8"/>
    </row>
    <row r="124" spans="1:52" ht="33.75" customHeight="1" x14ac:dyDescent="0.25">
      <c r="A124" s="48"/>
      <c r="B124" s="48"/>
      <c r="C124" s="48"/>
      <c r="D124" s="1" t="s">
        <v>19</v>
      </c>
      <c r="E124" s="32">
        <f>F124+G124+H124+I124</f>
        <v>976962.73</v>
      </c>
      <c r="F124" s="27">
        <f t="shared" si="49"/>
        <v>51365.1</v>
      </c>
      <c r="G124" s="27">
        <f t="shared" si="49"/>
        <v>178704.42</v>
      </c>
      <c r="H124" s="27">
        <f t="shared" si="49"/>
        <v>341343.75</v>
      </c>
      <c r="I124" s="27">
        <f>I13</f>
        <v>405549.46</v>
      </c>
      <c r="J124" s="8"/>
      <c r="K124" s="8"/>
      <c r="L124" s="8"/>
      <c r="M124" s="8"/>
      <c r="N124" s="8"/>
      <c r="O124" s="8"/>
      <c r="P124" s="8"/>
    </row>
    <row r="125" spans="1:52" ht="33.75" customHeight="1" x14ac:dyDescent="0.25">
      <c r="A125" s="48" t="s">
        <v>14</v>
      </c>
      <c r="B125" s="48"/>
      <c r="C125" s="48"/>
      <c r="D125" s="17" t="s">
        <v>2</v>
      </c>
      <c r="E125" s="33">
        <f>E126+E127+E128+E129+E130</f>
        <v>1045355.5434599998</v>
      </c>
      <c r="F125" s="25">
        <f t="shared" ref="F125:I125" si="50">F126+F127+F128+F129+F130</f>
        <v>271451.82545999996</v>
      </c>
      <c r="G125" s="25">
        <f t="shared" si="50"/>
        <v>263055.78720999992</v>
      </c>
      <c r="H125" s="25">
        <f t="shared" si="50"/>
        <v>247013.38440000001</v>
      </c>
      <c r="I125" s="25">
        <f t="shared" si="50"/>
        <v>263834.54638999997</v>
      </c>
      <c r="J125" s="8"/>
      <c r="K125" s="21"/>
      <c r="L125" s="8"/>
      <c r="M125" s="8"/>
      <c r="N125" s="8"/>
      <c r="O125" s="8"/>
      <c r="P125" s="8"/>
    </row>
    <row r="126" spans="1:52" ht="22.5" customHeight="1" x14ac:dyDescent="0.25">
      <c r="A126" s="48"/>
      <c r="B126" s="48"/>
      <c r="C126" s="48"/>
      <c r="D126" s="1" t="s">
        <v>18</v>
      </c>
      <c r="E126" s="32">
        <f t="shared" ref="E126:E129" si="51">F126+G126+H126+I126</f>
        <v>0</v>
      </c>
      <c r="F126" s="27">
        <f t="shared" ref="F126:I126" si="52">F113-F120</f>
        <v>0</v>
      </c>
      <c r="G126" s="27">
        <f t="shared" si="52"/>
        <v>0</v>
      </c>
      <c r="H126" s="27">
        <f t="shared" si="52"/>
        <v>0</v>
      </c>
      <c r="I126" s="27">
        <f t="shared" si="52"/>
        <v>0</v>
      </c>
      <c r="J126" s="8"/>
      <c r="K126" s="21"/>
      <c r="L126" s="8"/>
      <c r="M126" s="8"/>
      <c r="N126" s="8"/>
      <c r="O126" s="8"/>
      <c r="P126" s="8"/>
    </row>
    <row r="127" spans="1:52" ht="33.75" customHeight="1" x14ac:dyDescent="0.25">
      <c r="A127" s="48"/>
      <c r="B127" s="48"/>
      <c r="C127" s="48"/>
      <c r="D127" s="1" t="s">
        <v>7</v>
      </c>
      <c r="E127" s="32">
        <f t="shared" si="51"/>
        <v>61071.200000000004</v>
      </c>
      <c r="F127" s="27">
        <f t="shared" ref="F127" si="53">F114-F121</f>
        <v>20054.5</v>
      </c>
      <c r="G127" s="27">
        <f>G114-G10</f>
        <v>16427</v>
      </c>
      <c r="H127" s="27">
        <f>H114-H10</f>
        <v>16451.400000000001</v>
      </c>
      <c r="I127" s="27">
        <f>I114-I10</f>
        <v>8138.3</v>
      </c>
      <c r="J127" s="8"/>
      <c r="K127" s="8"/>
      <c r="L127" s="8"/>
      <c r="M127" s="8"/>
      <c r="N127" s="8"/>
      <c r="O127" s="8"/>
      <c r="P127" s="8"/>
    </row>
    <row r="128" spans="1:52" ht="24" customHeight="1" x14ac:dyDescent="0.25">
      <c r="A128" s="48"/>
      <c r="B128" s="48"/>
      <c r="C128" s="48"/>
      <c r="D128" s="1" t="s">
        <v>8</v>
      </c>
      <c r="E128" s="32">
        <f t="shared" si="51"/>
        <v>529168.43759999995</v>
      </c>
      <c r="F128" s="27">
        <f>F115-F122</f>
        <v>125129.76744</v>
      </c>
      <c r="G128" s="27">
        <f t="shared" ref="F128:I130" si="54">G115-G122</f>
        <v>140186.50365999996</v>
      </c>
      <c r="H128" s="27">
        <f t="shared" si="54"/>
        <v>133871.30365999998</v>
      </c>
      <c r="I128" s="27">
        <f t="shared" si="54"/>
        <v>129980.86284</v>
      </c>
      <c r="J128" s="8"/>
      <c r="K128" s="8"/>
      <c r="L128" s="8"/>
      <c r="M128" s="8"/>
      <c r="N128" s="8"/>
      <c r="O128" s="8"/>
      <c r="P128" s="8"/>
    </row>
    <row r="129" spans="1:16" ht="54" customHeight="1" x14ac:dyDescent="0.25">
      <c r="A129" s="48"/>
      <c r="B129" s="48"/>
      <c r="C129" s="48"/>
      <c r="D129" s="1" t="s">
        <v>17</v>
      </c>
      <c r="E129" s="32">
        <f t="shared" si="51"/>
        <v>0</v>
      </c>
      <c r="F129" s="27">
        <f t="shared" si="54"/>
        <v>0</v>
      </c>
      <c r="G129" s="27">
        <f t="shared" si="54"/>
        <v>0</v>
      </c>
      <c r="H129" s="27">
        <f t="shared" si="54"/>
        <v>0</v>
      </c>
      <c r="I129" s="27">
        <f t="shared" si="54"/>
        <v>0</v>
      </c>
      <c r="J129" s="8"/>
      <c r="K129" s="8"/>
      <c r="L129" s="8"/>
      <c r="M129" s="8"/>
      <c r="N129" s="8"/>
      <c r="O129" s="8"/>
      <c r="P129" s="8"/>
    </row>
    <row r="130" spans="1:16" ht="21.75" customHeight="1" x14ac:dyDescent="0.25">
      <c r="A130" s="48"/>
      <c r="B130" s="48"/>
      <c r="C130" s="48"/>
      <c r="D130" s="1" t="s">
        <v>19</v>
      </c>
      <c r="E130" s="32">
        <f>F130+G130+H130+I130</f>
        <v>455115.90586</v>
      </c>
      <c r="F130" s="27">
        <f>F117-F124</f>
        <v>126267.55802</v>
      </c>
      <c r="G130" s="27">
        <f>G117-G124</f>
        <v>106442.28354999996</v>
      </c>
      <c r="H130" s="27">
        <f t="shared" si="54"/>
        <v>96690.68074000004</v>
      </c>
      <c r="I130" s="27">
        <f t="shared" si="54"/>
        <v>125715.38354999997</v>
      </c>
      <c r="J130" s="8"/>
      <c r="K130" s="21"/>
      <c r="L130" s="8"/>
      <c r="M130" s="8"/>
      <c r="N130" s="8"/>
      <c r="O130" s="8"/>
      <c r="P130" s="8"/>
    </row>
    <row r="131" spans="1:16" ht="21.75" customHeight="1" x14ac:dyDescent="0.25">
      <c r="A131" s="43" t="s">
        <v>13</v>
      </c>
      <c r="B131" s="43"/>
      <c r="C131" s="43"/>
      <c r="D131" s="1"/>
      <c r="E131" s="32"/>
      <c r="F131" s="27"/>
      <c r="G131" s="27"/>
      <c r="H131" s="27"/>
      <c r="I131" s="27"/>
      <c r="J131" s="8"/>
      <c r="K131" s="8"/>
      <c r="L131" s="8"/>
      <c r="M131" s="8"/>
      <c r="N131" s="8"/>
      <c r="O131" s="8"/>
      <c r="P131" s="8"/>
    </row>
    <row r="132" spans="1:16" ht="18" customHeight="1" x14ac:dyDescent="0.25">
      <c r="A132" s="35" t="s">
        <v>57</v>
      </c>
      <c r="B132" s="35"/>
      <c r="C132" s="35"/>
      <c r="D132" s="17" t="s">
        <v>2</v>
      </c>
      <c r="E132" s="33">
        <f t="shared" ref="E132:I132" si="55">E134+E135+E136+E137</f>
        <v>186253.72946</v>
      </c>
      <c r="F132" s="25">
        <f t="shared" si="55"/>
        <v>50522.230210000009</v>
      </c>
      <c r="G132" s="25">
        <f t="shared" si="55"/>
        <v>45793.080959999999</v>
      </c>
      <c r="H132" s="25">
        <f t="shared" si="55"/>
        <v>45241.578150000001</v>
      </c>
      <c r="I132" s="25">
        <f t="shared" si="55"/>
        <v>44696.84014</v>
      </c>
      <c r="J132" s="8"/>
      <c r="K132" s="8"/>
      <c r="L132" s="8"/>
      <c r="M132" s="8"/>
      <c r="N132" s="8"/>
      <c r="O132" s="8"/>
      <c r="P132" s="8"/>
    </row>
    <row r="133" spans="1:16" ht="24.75" customHeight="1" x14ac:dyDescent="0.25">
      <c r="A133" s="35"/>
      <c r="B133" s="35"/>
      <c r="C133" s="35"/>
      <c r="D133" s="1" t="s">
        <v>18</v>
      </c>
      <c r="E133" s="27">
        <v>0</v>
      </c>
      <c r="F133" s="27">
        <f t="shared" ref="F133:I134" si="56">F9+F21+F33+F39+F45+F58+F64</f>
        <v>0</v>
      </c>
      <c r="G133" s="27">
        <f t="shared" si="56"/>
        <v>0</v>
      </c>
      <c r="H133" s="27">
        <f t="shared" si="56"/>
        <v>0</v>
      </c>
      <c r="I133" s="27">
        <f t="shared" si="56"/>
        <v>0</v>
      </c>
      <c r="J133" s="8"/>
      <c r="K133" s="8"/>
      <c r="L133" s="8"/>
      <c r="M133" s="8"/>
      <c r="N133" s="8"/>
      <c r="O133" s="8"/>
      <c r="P133" s="8"/>
    </row>
    <row r="134" spans="1:16" ht="30.75" customHeight="1" x14ac:dyDescent="0.25">
      <c r="A134" s="35"/>
      <c r="B134" s="35"/>
      <c r="C134" s="35"/>
      <c r="D134" s="1" t="s">
        <v>7</v>
      </c>
      <c r="E134" s="32">
        <f t="shared" ref="E134:E136" si="57">F134+G134+H134+I134</f>
        <v>3271.6</v>
      </c>
      <c r="F134" s="27">
        <f t="shared" si="56"/>
        <v>788</v>
      </c>
      <c r="G134" s="27">
        <f t="shared" si="56"/>
        <v>811.6</v>
      </c>
      <c r="H134" s="27">
        <f t="shared" si="56"/>
        <v>836</v>
      </c>
      <c r="I134" s="27">
        <f t="shared" si="56"/>
        <v>836</v>
      </c>
      <c r="J134" s="8"/>
      <c r="K134" s="8"/>
      <c r="L134" s="8"/>
      <c r="M134" s="8"/>
      <c r="N134" s="8"/>
      <c r="O134" s="8"/>
      <c r="P134" s="8"/>
    </row>
    <row r="135" spans="1:16" ht="21.75" customHeight="1" x14ac:dyDescent="0.25">
      <c r="A135" s="35"/>
      <c r="B135" s="35"/>
      <c r="C135" s="35"/>
      <c r="D135" s="1" t="s">
        <v>8</v>
      </c>
      <c r="E135" s="32">
        <f t="shared" si="57"/>
        <v>124102.35718000001</v>
      </c>
      <c r="F135" s="27">
        <f>F35+F41+F47+F60</f>
        <v>33596.698000000004</v>
      </c>
      <c r="G135" s="27">
        <f>G35+G41+G47+G60</f>
        <v>31266</v>
      </c>
      <c r="H135" s="27">
        <f>H35+H41+H47+H60</f>
        <v>31266</v>
      </c>
      <c r="I135" s="27">
        <f>I35+I41+I47+I60</f>
        <v>27973.659179999999</v>
      </c>
      <c r="J135" s="8"/>
      <c r="K135" s="21"/>
      <c r="L135" s="8"/>
      <c r="M135" s="8"/>
      <c r="N135" s="8"/>
      <c r="O135" s="8"/>
      <c r="P135" s="8"/>
    </row>
    <row r="136" spans="1:16" ht="45" customHeight="1" x14ac:dyDescent="0.25">
      <c r="A136" s="35"/>
      <c r="B136" s="35"/>
      <c r="C136" s="35"/>
      <c r="D136" s="1" t="s">
        <v>17</v>
      </c>
      <c r="E136" s="32">
        <f t="shared" si="57"/>
        <v>0</v>
      </c>
      <c r="F136" s="27">
        <f>F12+F24+F36+F42+F48+F61+F67</f>
        <v>0</v>
      </c>
      <c r="G136" s="27">
        <f>G12+G24+G36+G42+G48+G61+G67</f>
        <v>0</v>
      </c>
      <c r="H136" s="27">
        <f>H12+H24+H36+H42+H48+H61+H67</f>
        <v>0</v>
      </c>
      <c r="I136" s="27">
        <f>I12+I24+I36+I42+I48+I61+I67</f>
        <v>0</v>
      </c>
      <c r="J136" s="8"/>
      <c r="K136" s="21"/>
      <c r="L136" s="8"/>
      <c r="M136" s="8"/>
      <c r="N136" s="8"/>
      <c r="O136" s="8"/>
      <c r="P136" s="8"/>
    </row>
    <row r="137" spans="1:16" ht="18" customHeight="1" x14ac:dyDescent="0.25">
      <c r="A137" s="35"/>
      <c r="B137" s="35"/>
      <c r="C137" s="35"/>
      <c r="D137" s="1" t="s">
        <v>19</v>
      </c>
      <c r="E137" s="32">
        <f>F137+G137+H137+I137</f>
        <v>58879.772280000005</v>
      </c>
      <c r="F137" s="27">
        <f>F37+F43+F49+F62</f>
        <v>16137.532210000001</v>
      </c>
      <c r="G137" s="27">
        <f>G37+G43+G49+G62</f>
        <v>13715.480960000001</v>
      </c>
      <c r="H137" s="27">
        <f>H37+H43+H49+H62</f>
        <v>13139.578150000001</v>
      </c>
      <c r="I137" s="27">
        <f>I37+I43+I49+I62</f>
        <v>15887.180960000002</v>
      </c>
      <c r="J137" s="8"/>
      <c r="K137" s="8"/>
      <c r="L137" s="8"/>
      <c r="M137" s="8"/>
      <c r="N137" s="8"/>
      <c r="O137" s="8"/>
      <c r="P137" s="8"/>
    </row>
    <row r="138" spans="1:16" ht="21" customHeight="1" x14ac:dyDescent="0.25">
      <c r="A138" s="35" t="s">
        <v>56</v>
      </c>
      <c r="B138" s="35"/>
      <c r="C138" s="35"/>
      <c r="D138" s="17" t="s">
        <v>2</v>
      </c>
      <c r="E138" s="33">
        <f t="shared" ref="E138:I138" si="58">E140+E141+E142+E143</f>
        <v>828321.01400000008</v>
      </c>
      <c r="F138" s="25">
        <f t="shared" si="58"/>
        <v>213204.49524999998</v>
      </c>
      <c r="G138" s="25">
        <f t="shared" si="58"/>
        <v>209561.20624999999</v>
      </c>
      <c r="H138" s="25">
        <f t="shared" si="58"/>
        <v>194094.70624999999</v>
      </c>
      <c r="I138" s="25">
        <f t="shared" si="58"/>
        <v>211460.60625000001</v>
      </c>
      <c r="J138" s="8"/>
      <c r="K138" s="8"/>
      <c r="L138" s="8"/>
      <c r="M138" s="8"/>
      <c r="N138" s="8"/>
      <c r="O138" s="8"/>
      <c r="P138" s="8"/>
    </row>
    <row r="139" spans="1:16" ht="18.75" x14ac:dyDescent="0.25">
      <c r="A139" s="35"/>
      <c r="B139" s="35"/>
      <c r="C139" s="35"/>
      <c r="D139" s="1" t="s">
        <v>18</v>
      </c>
      <c r="E139" s="27">
        <v>0</v>
      </c>
      <c r="F139" s="27">
        <f>F9+F21+F27+F64+F83+F101</f>
        <v>0</v>
      </c>
      <c r="G139" s="27">
        <f t="shared" ref="G139:I139" si="59">G9+G21+G27+G64+G83+G101</f>
        <v>0</v>
      </c>
      <c r="H139" s="27">
        <f t="shared" si="59"/>
        <v>0</v>
      </c>
      <c r="I139" s="27">
        <f t="shared" si="59"/>
        <v>0</v>
      </c>
      <c r="J139" s="8"/>
      <c r="K139" s="8"/>
      <c r="L139" s="8"/>
      <c r="M139" s="8"/>
      <c r="N139" s="8"/>
      <c r="O139" s="8"/>
      <c r="P139" s="8"/>
    </row>
    <row r="140" spans="1:16" ht="30" x14ac:dyDescent="0.25">
      <c r="A140" s="35"/>
      <c r="B140" s="35"/>
      <c r="C140" s="35"/>
      <c r="D140" s="1" t="s">
        <v>7</v>
      </c>
      <c r="E140" s="32">
        <f t="shared" ref="E140:E142" si="60">F140+G140+H140+I140</f>
        <v>36131.9</v>
      </c>
      <c r="F140" s="27">
        <f>F10+F16+F22+F28+F65+F84+F102</f>
        <v>11741.4</v>
      </c>
      <c r="G140" s="27">
        <f t="shared" ref="G140:I140" si="61">G10+G16+G22+G28+G65+G84+G102</f>
        <v>8113.9000000000005</v>
      </c>
      <c r="H140" s="27">
        <f t="shared" si="61"/>
        <v>8138.3</v>
      </c>
      <c r="I140" s="27">
        <f t="shared" si="61"/>
        <v>8138.3</v>
      </c>
      <c r="J140" s="8"/>
      <c r="K140" s="8"/>
      <c r="L140" s="8"/>
      <c r="M140" s="8"/>
      <c r="N140" s="8"/>
      <c r="O140" s="8"/>
      <c r="P140" s="8"/>
    </row>
    <row r="141" spans="1:16" ht="18.75" x14ac:dyDescent="0.25">
      <c r="A141" s="35"/>
      <c r="B141" s="35"/>
      <c r="C141" s="35"/>
      <c r="D141" s="1" t="s">
        <v>8</v>
      </c>
      <c r="E141" s="32">
        <f t="shared" si="60"/>
        <v>405066.08042000001</v>
      </c>
      <c r="F141" s="27">
        <f>F11+F17+F23+F29+F66+F85+F103</f>
        <v>91533.069439999992</v>
      </c>
      <c r="G141" s="27">
        <f t="shared" ref="G141:I141" si="62">G11+G17+G23+G29+G66+G85+G103</f>
        <v>108920.50365999999</v>
      </c>
      <c r="H141" s="27">
        <f t="shared" si="62"/>
        <v>102605.30366000001</v>
      </c>
      <c r="I141" s="27">
        <f t="shared" si="62"/>
        <v>102007.20366</v>
      </c>
      <c r="J141" s="8"/>
      <c r="K141" s="8"/>
      <c r="L141" s="8"/>
      <c r="M141" s="8"/>
      <c r="N141" s="8"/>
      <c r="O141" s="8"/>
      <c r="P141" s="8"/>
    </row>
    <row r="142" spans="1:16" ht="45" x14ac:dyDescent="0.25">
      <c r="A142" s="35"/>
      <c r="B142" s="35"/>
      <c r="C142" s="35"/>
      <c r="D142" s="1" t="s">
        <v>17</v>
      </c>
      <c r="E142" s="32">
        <f t="shared" si="60"/>
        <v>0</v>
      </c>
      <c r="F142" s="27">
        <f>F12+F24+F30+F67+F86+F104</f>
        <v>0</v>
      </c>
      <c r="G142" s="27">
        <f t="shared" ref="G142:I142" si="63">G12+G24+G30+G67+G86+G104</f>
        <v>0</v>
      </c>
      <c r="H142" s="27">
        <f t="shared" si="63"/>
        <v>0</v>
      </c>
      <c r="I142" s="27">
        <f t="shared" si="63"/>
        <v>0</v>
      </c>
      <c r="J142" s="8"/>
      <c r="K142" s="8"/>
      <c r="L142" s="8"/>
      <c r="M142" s="8"/>
      <c r="N142" s="8"/>
      <c r="O142" s="8"/>
      <c r="P142" s="8"/>
    </row>
    <row r="143" spans="1:16" ht="24.75" customHeight="1" x14ac:dyDescent="0.25">
      <c r="A143" s="35"/>
      <c r="B143" s="35"/>
      <c r="C143" s="35"/>
      <c r="D143" s="1" t="s">
        <v>19</v>
      </c>
      <c r="E143" s="32">
        <f>F143+G143+H143+I143</f>
        <v>387123.03358000005</v>
      </c>
      <c r="F143" s="27">
        <f>F19+F25+F31+F68+F87+F105</f>
        <v>109930.02581000001</v>
      </c>
      <c r="G143" s="27">
        <f t="shared" ref="G143:I143" si="64">G19+G25+G31+G68+G87+G105</f>
        <v>92526.802590000007</v>
      </c>
      <c r="H143" s="27">
        <f t="shared" si="64"/>
        <v>83351.102589999995</v>
      </c>
      <c r="I143" s="27">
        <f t="shared" si="64"/>
        <v>101315.10258999999</v>
      </c>
      <c r="J143" s="8"/>
      <c r="K143" s="8"/>
      <c r="L143" s="8"/>
      <c r="M143" s="8"/>
      <c r="N143" s="8"/>
      <c r="O143" s="8"/>
      <c r="P143" s="8"/>
    </row>
    <row r="144" spans="1:16" s="11" customFormat="1" x14ac:dyDescent="0.25">
      <c r="A144" s="4"/>
      <c r="B144" s="5"/>
      <c r="C144" s="5"/>
      <c r="D144" s="5"/>
      <c r="F144" s="10"/>
      <c r="G144" s="10"/>
      <c r="H144" s="10"/>
      <c r="I144" s="10"/>
    </row>
    <row r="145" spans="1:9" s="11" customFormat="1" x14ac:dyDescent="0.25">
      <c r="A145" s="4"/>
      <c r="B145" s="5"/>
      <c r="C145" s="5"/>
      <c r="D145" s="5"/>
      <c r="F145" s="10"/>
      <c r="G145" s="10"/>
      <c r="H145" s="10"/>
      <c r="I145" s="10"/>
    </row>
    <row r="146" spans="1:9" s="11" customFormat="1" x14ac:dyDescent="0.25">
      <c r="A146" s="4"/>
      <c r="B146" s="5"/>
      <c r="C146" s="5"/>
      <c r="D146" s="5"/>
      <c r="F146" s="10"/>
      <c r="G146" s="10"/>
      <c r="H146" s="10"/>
      <c r="I146" s="10"/>
    </row>
    <row r="147" spans="1:9" s="11" customFormat="1" x14ac:dyDescent="0.25">
      <c r="A147" s="4"/>
      <c r="B147" s="5"/>
      <c r="C147" s="5"/>
      <c r="D147" s="5"/>
      <c r="F147" s="10"/>
      <c r="G147" s="10"/>
      <c r="H147" s="10"/>
      <c r="I147" s="10"/>
    </row>
    <row r="148" spans="1:9" s="11" customFormat="1" x14ac:dyDescent="0.25">
      <c r="A148" s="4"/>
      <c r="B148" s="5"/>
      <c r="C148" s="5"/>
      <c r="D148" s="5"/>
      <c r="F148" s="10"/>
      <c r="G148" s="10"/>
      <c r="H148" s="10"/>
      <c r="I148" s="10"/>
    </row>
    <row r="149" spans="1:9" s="11" customFormat="1" x14ac:dyDescent="0.25">
      <c r="A149" s="4"/>
      <c r="B149" s="5"/>
      <c r="C149" s="5"/>
      <c r="D149" s="5"/>
      <c r="F149" s="10"/>
      <c r="G149" s="10"/>
      <c r="H149" s="10"/>
      <c r="I149" s="10"/>
    </row>
    <row r="150" spans="1:9" s="11" customFormat="1" x14ac:dyDescent="0.25">
      <c r="A150" s="4"/>
      <c r="B150" s="5"/>
      <c r="C150" s="5"/>
      <c r="D150" s="5"/>
      <c r="F150" s="10"/>
      <c r="G150" s="10"/>
      <c r="H150" s="10"/>
      <c r="I150" s="10"/>
    </row>
    <row r="151" spans="1:9" s="11" customFormat="1" x14ac:dyDescent="0.25">
      <c r="A151" s="4"/>
      <c r="B151" s="5"/>
      <c r="C151" s="5"/>
      <c r="D151" s="5"/>
      <c r="F151" s="10"/>
      <c r="G151" s="10"/>
      <c r="H151" s="10"/>
      <c r="I151" s="10"/>
    </row>
    <row r="152" spans="1:9" s="11" customFormat="1" x14ac:dyDescent="0.25">
      <c r="A152" s="4"/>
      <c r="B152" s="5"/>
      <c r="C152" s="5"/>
      <c r="D152" s="5"/>
      <c r="F152" s="10"/>
      <c r="G152" s="10"/>
      <c r="H152" s="10"/>
      <c r="I152" s="10"/>
    </row>
    <row r="153" spans="1:9" s="11" customFormat="1" x14ac:dyDescent="0.25">
      <c r="A153" s="4"/>
      <c r="B153" s="5"/>
      <c r="C153" s="5"/>
      <c r="D153" s="5"/>
      <c r="F153" s="10"/>
      <c r="G153" s="10"/>
      <c r="H153" s="10"/>
      <c r="I153" s="10"/>
    </row>
    <row r="154" spans="1:9" s="11" customFormat="1" x14ac:dyDescent="0.25">
      <c r="A154" s="4"/>
      <c r="B154" s="5"/>
      <c r="C154" s="5"/>
      <c r="D154" s="5"/>
      <c r="F154" s="10"/>
      <c r="G154" s="10"/>
      <c r="H154" s="10"/>
      <c r="I154" s="10"/>
    </row>
    <row r="155" spans="1:9" s="11" customFormat="1" x14ac:dyDescent="0.25">
      <c r="A155" s="4"/>
      <c r="B155" s="5"/>
      <c r="C155" s="5"/>
      <c r="D155" s="5"/>
      <c r="F155" s="10"/>
      <c r="G155" s="10"/>
      <c r="H155" s="10"/>
      <c r="I155" s="10"/>
    </row>
    <row r="156" spans="1:9" s="11" customFormat="1" x14ac:dyDescent="0.25">
      <c r="A156" s="4"/>
      <c r="B156" s="5"/>
      <c r="C156" s="5"/>
      <c r="D156" s="5"/>
      <c r="F156" s="10"/>
      <c r="G156" s="10"/>
      <c r="H156" s="10"/>
      <c r="I156" s="10"/>
    </row>
    <row r="157" spans="1:9" s="11" customFormat="1" x14ac:dyDescent="0.25">
      <c r="A157" s="4"/>
      <c r="B157" s="5"/>
      <c r="C157" s="5"/>
      <c r="D157" s="5"/>
      <c r="F157" s="10"/>
      <c r="G157" s="10"/>
      <c r="H157" s="10"/>
      <c r="I157" s="10"/>
    </row>
    <row r="158" spans="1:9" s="11" customFormat="1" x14ac:dyDescent="0.25">
      <c r="A158" s="4"/>
      <c r="B158" s="5"/>
      <c r="C158" s="5"/>
      <c r="D158" s="5"/>
      <c r="F158" s="10"/>
      <c r="G158" s="10"/>
      <c r="H158" s="10"/>
      <c r="I158" s="10"/>
    </row>
    <row r="159" spans="1:9" s="11" customFormat="1" x14ac:dyDescent="0.25">
      <c r="A159" s="4"/>
      <c r="B159" s="5"/>
      <c r="C159" s="5"/>
      <c r="D159" s="5"/>
      <c r="F159" s="10"/>
      <c r="G159" s="10"/>
      <c r="H159" s="10"/>
      <c r="I159" s="10"/>
    </row>
    <row r="160" spans="1:9" s="11" customFormat="1" x14ac:dyDescent="0.25">
      <c r="A160" s="4"/>
      <c r="B160" s="5"/>
      <c r="C160" s="5"/>
      <c r="D160" s="5"/>
      <c r="F160" s="10"/>
      <c r="G160" s="10"/>
      <c r="H160" s="10"/>
      <c r="I160" s="10"/>
    </row>
    <row r="161" spans="1:9" s="11" customFormat="1" x14ac:dyDescent="0.25">
      <c r="A161" s="4"/>
      <c r="B161" s="5"/>
      <c r="C161" s="5"/>
      <c r="D161" s="5"/>
      <c r="F161" s="10"/>
      <c r="G161" s="10"/>
      <c r="H161" s="10"/>
      <c r="I161" s="10"/>
    </row>
    <row r="162" spans="1:9" s="11" customFormat="1" x14ac:dyDescent="0.25">
      <c r="A162" s="4"/>
      <c r="B162" s="5"/>
      <c r="C162" s="5"/>
      <c r="D162" s="5"/>
      <c r="F162" s="10"/>
      <c r="G162" s="10"/>
      <c r="H162" s="10"/>
      <c r="I162" s="10"/>
    </row>
    <row r="163" spans="1:9" s="11" customFormat="1" x14ac:dyDescent="0.25">
      <c r="A163" s="4"/>
      <c r="B163" s="5"/>
      <c r="C163" s="5"/>
      <c r="D163" s="5"/>
      <c r="F163" s="10"/>
      <c r="G163" s="10"/>
      <c r="H163" s="10"/>
      <c r="I163" s="10"/>
    </row>
    <row r="164" spans="1:9" s="11" customFormat="1" x14ac:dyDescent="0.25">
      <c r="A164" s="4"/>
      <c r="B164" s="5"/>
      <c r="C164" s="5"/>
      <c r="D164" s="5"/>
      <c r="F164" s="10"/>
      <c r="G164" s="10"/>
      <c r="H164" s="10"/>
      <c r="I164" s="10"/>
    </row>
    <row r="165" spans="1:9" s="11" customFormat="1" x14ac:dyDescent="0.25">
      <c r="A165" s="4"/>
      <c r="B165" s="5"/>
      <c r="C165" s="5"/>
      <c r="D165" s="5"/>
      <c r="F165" s="10"/>
      <c r="G165" s="10"/>
      <c r="H165" s="10"/>
      <c r="I165" s="10"/>
    </row>
    <row r="166" spans="1:9" s="11" customFormat="1" x14ac:dyDescent="0.25">
      <c r="A166" s="4"/>
      <c r="B166" s="5"/>
      <c r="C166" s="5"/>
      <c r="D166" s="5"/>
      <c r="F166" s="10"/>
      <c r="G166" s="10"/>
      <c r="H166" s="10"/>
      <c r="I166" s="10"/>
    </row>
    <row r="167" spans="1:9" s="11" customFormat="1" x14ac:dyDescent="0.25">
      <c r="A167" s="4"/>
      <c r="B167" s="5"/>
      <c r="C167" s="5"/>
      <c r="D167" s="5"/>
      <c r="F167" s="10"/>
      <c r="G167" s="10"/>
      <c r="H167" s="10"/>
      <c r="I167" s="10"/>
    </row>
    <row r="168" spans="1:9" s="11" customFormat="1" x14ac:dyDescent="0.25">
      <c r="A168" s="4"/>
      <c r="B168" s="5"/>
      <c r="C168" s="5"/>
      <c r="D168" s="5"/>
      <c r="F168" s="10"/>
      <c r="G168" s="10"/>
      <c r="H168" s="10"/>
      <c r="I168" s="10"/>
    </row>
    <row r="169" spans="1:9" s="11" customFormat="1" x14ac:dyDescent="0.25">
      <c r="A169" s="4"/>
      <c r="B169" s="5"/>
      <c r="C169" s="5"/>
      <c r="D169" s="5"/>
      <c r="F169" s="10"/>
      <c r="G169" s="10"/>
      <c r="H169" s="10"/>
      <c r="I169" s="10"/>
    </row>
    <row r="170" spans="1:9" s="11" customFormat="1" x14ac:dyDescent="0.25">
      <c r="A170" s="4"/>
      <c r="B170" s="5"/>
      <c r="C170" s="5"/>
      <c r="D170" s="5"/>
      <c r="F170" s="10"/>
      <c r="G170" s="10"/>
      <c r="H170" s="10"/>
      <c r="I170" s="10"/>
    </row>
    <row r="171" spans="1:9" s="11" customFormat="1" x14ac:dyDescent="0.25">
      <c r="A171" s="4"/>
      <c r="B171" s="5"/>
      <c r="C171" s="5"/>
      <c r="D171" s="5"/>
      <c r="F171" s="10"/>
      <c r="G171" s="10"/>
      <c r="H171" s="10"/>
      <c r="I171" s="10"/>
    </row>
    <row r="172" spans="1:9" s="11" customFormat="1" x14ac:dyDescent="0.25">
      <c r="A172" s="4"/>
      <c r="B172" s="5"/>
      <c r="C172" s="5"/>
      <c r="D172" s="5"/>
      <c r="F172" s="10"/>
      <c r="G172" s="10"/>
      <c r="H172" s="10"/>
      <c r="I172" s="10"/>
    </row>
    <row r="173" spans="1:9" s="11" customFormat="1" x14ac:dyDescent="0.25">
      <c r="A173" s="4"/>
      <c r="B173" s="5"/>
      <c r="C173" s="5"/>
      <c r="D173" s="5"/>
      <c r="F173" s="10"/>
      <c r="G173" s="10"/>
      <c r="H173" s="10"/>
      <c r="I173" s="10"/>
    </row>
    <row r="174" spans="1:9" s="11" customFormat="1" x14ac:dyDescent="0.25">
      <c r="A174" s="4"/>
      <c r="B174" s="5"/>
      <c r="C174" s="5"/>
      <c r="D174" s="5"/>
      <c r="F174" s="10"/>
      <c r="G174" s="10"/>
      <c r="H174" s="10"/>
      <c r="I174" s="10"/>
    </row>
    <row r="175" spans="1:9" s="11" customFormat="1" x14ac:dyDescent="0.25">
      <c r="A175" s="4"/>
      <c r="B175" s="5"/>
      <c r="C175" s="5"/>
      <c r="D175" s="5"/>
      <c r="F175" s="10"/>
      <c r="G175" s="10"/>
      <c r="H175" s="10"/>
      <c r="I175" s="10"/>
    </row>
    <row r="176" spans="1:9" s="11" customFormat="1" x14ac:dyDescent="0.25">
      <c r="A176" s="4"/>
      <c r="B176" s="5"/>
      <c r="C176" s="5"/>
      <c r="D176" s="5"/>
      <c r="F176" s="10"/>
      <c r="G176" s="10"/>
      <c r="H176" s="10"/>
      <c r="I176" s="10"/>
    </row>
    <row r="177" spans="1:9" s="11" customFormat="1" x14ac:dyDescent="0.25">
      <c r="A177" s="4"/>
      <c r="B177" s="5"/>
      <c r="C177" s="5"/>
      <c r="D177" s="5"/>
      <c r="F177" s="10"/>
      <c r="G177" s="10"/>
      <c r="H177" s="10"/>
      <c r="I177" s="10"/>
    </row>
    <row r="178" spans="1:9" s="11" customFormat="1" x14ac:dyDescent="0.25">
      <c r="A178" s="4"/>
      <c r="B178" s="5"/>
      <c r="C178" s="5"/>
      <c r="D178" s="5"/>
      <c r="F178" s="10"/>
      <c r="G178" s="10"/>
      <c r="H178" s="10"/>
      <c r="I178" s="10"/>
    </row>
    <row r="179" spans="1:9" s="11" customFormat="1" x14ac:dyDescent="0.25">
      <c r="A179" s="4"/>
      <c r="B179" s="5"/>
      <c r="C179" s="5"/>
      <c r="D179" s="5"/>
      <c r="F179" s="10"/>
      <c r="G179" s="10"/>
      <c r="H179" s="10"/>
      <c r="I179" s="10"/>
    </row>
    <row r="180" spans="1:9" s="11" customFormat="1" x14ac:dyDescent="0.25">
      <c r="A180" s="4"/>
      <c r="B180" s="5"/>
      <c r="C180" s="5"/>
      <c r="D180" s="5"/>
      <c r="F180" s="10"/>
      <c r="G180" s="10"/>
      <c r="H180" s="10"/>
      <c r="I180" s="10"/>
    </row>
    <row r="181" spans="1:9" s="11" customFormat="1" x14ac:dyDescent="0.25">
      <c r="A181" s="4"/>
      <c r="B181" s="5"/>
      <c r="C181" s="5"/>
      <c r="D181" s="5"/>
      <c r="F181" s="10"/>
      <c r="G181" s="10"/>
      <c r="H181" s="10"/>
      <c r="I181" s="10"/>
    </row>
    <row r="182" spans="1:9" s="11" customFormat="1" x14ac:dyDescent="0.25">
      <c r="A182" s="4"/>
      <c r="B182" s="5"/>
      <c r="C182" s="5"/>
      <c r="D182" s="5"/>
      <c r="F182" s="10"/>
      <c r="G182" s="10"/>
      <c r="H182" s="10"/>
      <c r="I182" s="10"/>
    </row>
    <row r="183" spans="1:9" s="11" customFormat="1" x14ac:dyDescent="0.25">
      <c r="A183" s="4"/>
      <c r="B183" s="5"/>
      <c r="C183" s="5"/>
      <c r="D183" s="5"/>
      <c r="F183" s="10"/>
      <c r="G183" s="10"/>
      <c r="H183" s="10"/>
      <c r="I183" s="10"/>
    </row>
    <row r="184" spans="1:9" s="11" customFormat="1" x14ac:dyDescent="0.25">
      <c r="A184" s="4"/>
      <c r="B184" s="5"/>
      <c r="C184" s="5"/>
      <c r="D184" s="5"/>
      <c r="F184" s="10"/>
      <c r="G184" s="10"/>
      <c r="H184" s="10"/>
      <c r="I184" s="10"/>
    </row>
    <row r="185" spans="1:9" s="11" customFormat="1" x14ac:dyDescent="0.25">
      <c r="A185" s="4"/>
      <c r="B185" s="5"/>
      <c r="C185" s="5"/>
      <c r="D185" s="5"/>
      <c r="F185" s="10"/>
      <c r="G185" s="10"/>
      <c r="H185" s="10"/>
      <c r="I185" s="10"/>
    </row>
    <row r="186" spans="1:9" s="11" customFormat="1" x14ac:dyDescent="0.25">
      <c r="A186" s="4"/>
      <c r="B186" s="5"/>
      <c r="C186" s="5"/>
      <c r="D186" s="5"/>
      <c r="F186" s="10"/>
      <c r="G186" s="10"/>
      <c r="H186" s="10"/>
      <c r="I186" s="10"/>
    </row>
    <row r="187" spans="1:9" s="11" customFormat="1" x14ac:dyDescent="0.25">
      <c r="A187" s="4"/>
      <c r="B187" s="5"/>
      <c r="C187" s="5"/>
      <c r="D187" s="5"/>
      <c r="F187" s="10"/>
      <c r="G187" s="10"/>
      <c r="H187" s="10"/>
      <c r="I187" s="10"/>
    </row>
    <row r="188" spans="1:9" s="11" customFormat="1" x14ac:dyDescent="0.25">
      <c r="A188" s="4"/>
      <c r="B188" s="5"/>
      <c r="C188" s="5"/>
      <c r="D188" s="5"/>
      <c r="F188" s="10"/>
      <c r="G188" s="10"/>
      <c r="H188" s="10"/>
      <c r="I188" s="10"/>
    </row>
    <row r="189" spans="1:9" s="11" customFormat="1" x14ac:dyDescent="0.25">
      <c r="A189" s="4"/>
      <c r="B189" s="5"/>
      <c r="C189" s="5"/>
      <c r="D189" s="5"/>
      <c r="F189" s="10"/>
      <c r="G189" s="10"/>
      <c r="H189" s="10"/>
      <c r="I189" s="10"/>
    </row>
    <row r="190" spans="1:9" s="11" customFormat="1" x14ac:dyDescent="0.25">
      <c r="A190" s="4"/>
      <c r="B190" s="5"/>
      <c r="C190" s="5"/>
      <c r="D190" s="5"/>
      <c r="F190" s="10"/>
      <c r="G190" s="10"/>
      <c r="H190" s="10"/>
      <c r="I190" s="10"/>
    </row>
    <row r="191" spans="1:9" s="11" customFormat="1" x14ac:dyDescent="0.25">
      <c r="A191" s="4"/>
      <c r="B191" s="5"/>
      <c r="C191" s="5"/>
      <c r="D191" s="5"/>
      <c r="F191" s="10"/>
      <c r="G191" s="10"/>
      <c r="H191" s="10"/>
      <c r="I191" s="10"/>
    </row>
    <row r="192" spans="1:9" s="11" customFormat="1" x14ac:dyDescent="0.25">
      <c r="A192" s="4"/>
      <c r="B192" s="5"/>
      <c r="C192" s="5"/>
      <c r="D192" s="5"/>
      <c r="F192" s="10"/>
      <c r="G192" s="10"/>
      <c r="H192" s="10"/>
      <c r="I192" s="10"/>
    </row>
    <row r="193" spans="1:9" s="11" customFormat="1" x14ac:dyDescent="0.25">
      <c r="A193" s="4"/>
      <c r="B193" s="5"/>
      <c r="C193" s="5"/>
      <c r="D193" s="5"/>
      <c r="F193" s="10"/>
      <c r="G193" s="10"/>
      <c r="H193" s="10"/>
      <c r="I193" s="10"/>
    </row>
    <row r="194" spans="1:9" s="11" customFormat="1" x14ac:dyDescent="0.25">
      <c r="A194" s="4"/>
      <c r="B194" s="5"/>
      <c r="C194" s="5"/>
      <c r="D194" s="5"/>
      <c r="F194" s="10"/>
      <c r="G194" s="10"/>
      <c r="H194" s="10"/>
      <c r="I194" s="10"/>
    </row>
    <row r="195" spans="1:9" s="11" customFormat="1" x14ac:dyDescent="0.25">
      <c r="A195" s="4"/>
      <c r="B195" s="5"/>
      <c r="C195" s="5"/>
      <c r="D195" s="5"/>
      <c r="F195" s="10"/>
      <c r="G195" s="10"/>
      <c r="H195" s="10"/>
      <c r="I195" s="10"/>
    </row>
    <row r="196" spans="1:9" s="11" customFormat="1" x14ac:dyDescent="0.25">
      <c r="A196" s="4"/>
      <c r="B196" s="5"/>
      <c r="C196" s="5"/>
      <c r="D196" s="5"/>
      <c r="F196" s="10"/>
      <c r="G196" s="10"/>
      <c r="H196" s="10"/>
      <c r="I196" s="10"/>
    </row>
    <row r="197" spans="1:9" s="11" customFormat="1" x14ac:dyDescent="0.25">
      <c r="A197" s="4"/>
      <c r="B197" s="5"/>
      <c r="C197" s="5"/>
      <c r="D197" s="5"/>
      <c r="F197" s="10"/>
      <c r="G197" s="10"/>
      <c r="H197" s="10"/>
      <c r="I197" s="10"/>
    </row>
    <row r="198" spans="1:9" s="11" customFormat="1" x14ac:dyDescent="0.25">
      <c r="A198" s="4"/>
      <c r="B198" s="5"/>
      <c r="C198" s="5"/>
      <c r="D198" s="5"/>
      <c r="F198" s="10"/>
      <c r="G198" s="10"/>
      <c r="H198" s="10"/>
      <c r="I198" s="10"/>
    </row>
    <row r="199" spans="1:9" s="11" customFormat="1" x14ac:dyDescent="0.25">
      <c r="A199" s="4"/>
      <c r="B199" s="5"/>
      <c r="C199" s="5"/>
      <c r="D199" s="5"/>
      <c r="F199" s="10"/>
      <c r="G199" s="10"/>
      <c r="H199" s="10"/>
      <c r="I199" s="10"/>
    </row>
    <row r="200" spans="1:9" s="11" customFormat="1" x14ac:dyDescent="0.25">
      <c r="A200" s="4"/>
      <c r="B200" s="5"/>
      <c r="C200" s="5"/>
      <c r="D200" s="5"/>
      <c r="F200" s="10"/>
      <c r="G200" s="10"/>
      <c r="H200" s="10"/>
      <c r="I200" s="10"/>
    </row>
    <row r="201" spans="1:9" s="11" customFormat="1" x14ac:dyDescent="0.25">
      <c r="A201" s="4"/>
      <c r="B201" s="5"/>
      <c r="C201" s="5"/>
      <c r="D201" s="5"/>
      <c r="F201" s="10"/>
      <c r="G201" s="10"/>
      <c r="H201" s="10"/>
      <c r="I201" s="10"/>
    </row>
    <row r="202" spans="1:9" s="11" customFormat="1" x14ac:dyDescent="0.25">
      <c r="A202" s="4"/>
      <c r="B202" s="5"/>
      <c r="C202" s="5"/>
      <c r="D202" s="5"/>
      <c r="F202" s="10"/>
      <c r="G202" s="10"/>
      <c r="H202" s="10"/>
      <c r="I202" s="10"/>
    </row>
    <row r="203" spans="1:9" s="11" customFormat="1" x14ac:dyDescent="0.25">
      <c r="A203" s="4"/>
      <c r="B203" s="5"/>
      <c r="C203" s="5"/>
      <c r="D203" s="5"/>
      <c r="F203" s="10"/>
      <c r="G203" s="10"/>
      <c r="H203" s="10"/>
      <c r="I203" s="10"/>
    </row>
    <row r="204" spans="1:9" s="11" customFormat="1" x14ac:dyDescent="0.25">
      <c r="A204" s="4"/>
      <c r="B204" s="5"/>
      <c r="C204" s="5"/>
      <c r="D204" s="5"/>
      <c r="F204" s="10"/>
      <c r="G204" s="10"/>
      <c r="H204" s="10"/>
      <c r="I204" s="10"/>
    </row>
    <row r="205" spans="1:9" s="11" customFormat="1" x14ac:dyDescent="0.25">
      <c r="A205" s="4"/>
      <c r="B205" s="5"/>
      <c r="C205" s="5"/>
      <c r="D205" s="5"/>
      <c r="F205" s="10"/>
      <c r="G205" s="10"/>
      <c r="H205" s="10"/>
      <c r="I205" s="10"/>
    </row>
    <row r="206" spans="1:9" s="11" customFormat="1" x14ac:dyDescent="0.25">
      <c r="A206" s="4"/>
      <c r="B206" s="5"/>
      <c r="C206" s="5"/>
      <c r="D206" s="5"/>
      <c r="F206" s="10"/>
      <c r="G206" s="10"/>
      <c r="H206" s="10"/>
      <c r="I206" s="10"/>
    </row>
    <row r="207" spans="1:9" s="11" customFormat="1" x14ac:dyDescent="0.25">
      <c r="A207" s="4"/>
      <c r="B207" s="5"/>
      <c r="C207" s="5"/>
      <c r="D207" s="5"/>
      <c r="F207" s="10"/>
      <c r="G207" s="10"/>
      <c r="H207" s="10"/>
      <c r="I207" s="10"/>
    </row>
    <row r="208" spans="1:9" s="11" customFormat="1" x14ac:dyDescent="0.25">
      <c r="A208" s="4"/>
      <c r="B208" s="5"/>
      <c r="C208" s="5"/>
      <c r="D208" s="5"/>
      <c r="F208" s="10"/>
      <c r="G208" s="10"/>
      <c r="H208" s="10"/>
      <c r="I208" s="10"/>
    </row>
    <row r="209" spans="1:9" s="11" customFormat="1" x14ac:dyDescent="0.25">
      <c r="A209" s="4"/>
      <c r="B209" s="5"/>
      <c r="C209" s="5"/>
      <c r="D209" s="5"/>
      <c r="F209" s="10"/>
      <c r="G209" s="10"/>
      <c r="H209" s="10"/>
      <c r="I209" s="10"/>
    </row>
    <row r="210" spans="1:9" s="11" customFormat="1" x14ac:dyDescent="0.25">
      <c r="A210" s="4"/>
      <c r="B210" s="5"/>
      <c r="C210" s="5"/>
      <c r="D210" s="5"/>
      <c r="F210" s="10"/>
      <c r="G210" s="10"/>
      <c r="H210" s="10"/>
      <c r="I210" s="10"/>
    </row>
    <row r="211" spans="1:9" s="11" customFormat="1" x14ac:dyDescent="0.25">
      <c r="A211" s="4"/>
      <c r="B211" s="5"/>
      <c r="C211" s="5"/>
      <c r="D211" s="5"/>
      <c r="F211" s="10"/>
      <c r="G211" s="10"/>
      <c r="H211" s="10"/>
      <c r="I211" s="10"/>
    </row>
    <row r="212" spans="1:9" s="11" customFormat="1" x14ac:dyDescent="0.25">
      <c r="A212" s="4"/>
      <c r="B212" s="5"/>
      <c r="C212" s="5"/>
      <c r="D212" s="5"/>
      <c r="F212" s="10"/>
      <c r="G212" s="10"/>
      <c r="H212" s="10"/>
      <c r="I212" s="10"/>
    </row>
    <row r="213" spans="1:9" s="11" customFormat="1" x14ac:dyDescent="0.25">
      <c r="A213" s="4"/>
      <c r="B213" s="5"/>
      <c r="C213" s="5"/>
      <c r="D213" s="5"/>
      <c r="F213" s="10"/>
      <c r="G213" s="10"/>
      <c r="H213" s="10"/>
      <c r="I213" s="10"/>
    </row>
    <row r="214" spans="1:9" s="11" customFormat="1" x14ac:dyDescent="0.25">
      <c r="A214" s="4"/>
      <c r="B214" s="5"/>
      <c r="C214" s="5"/>
      <c r="D214" s="5"/>
      <c r="F214" s="10"/>
      <c r="G214" s="10"/>
      <c r="H214" s="10"/>
      <c r="I214" s="10"/>
    </row>
    <row r="215" spans="1:9" s="11" customFormat="1" x14ac:dyDescent="0.25">
      <c r="A215" s="4"/>
      <c r="B215" s="5"/>
      <c r="C215" s="5"/>
      <c r="D215" s="5"/>
      <c r="F215" s="10"/>
      <c r="G215" s="10"/>
      <c r="H215" s="10"/>
      <c r="I215" s="10"/>
    </row>
    <row r="216" spans="1:9" s="11" customFormat="1" x14ac:dyDescent="0.25">
      <c r="A216" s="4"/>
      <c r="B216" s="5"/>
      <c r="C216" s="5"/>
      <c r="D216" s="5"/>
      <c r="F216" s="10"/>
      <c r="G216" s="10"/>
      <c r="H216" s="10"/>
      <c r="I216" s="10"/>
    </row>
    <row r="217" spans="1:9" s="11" customFormat="1" x14ac:dyDescent="0.25">
      <c r="A217" s="4"/>
      <c r="B217" s="5"/>
      <c r="C217" s="5"/>
      <c r="D217" s="5"/>
      <c r="F217" s="10"/>
      <c r="G217" s="10"/>
      <c r="H217" s="10"/>
      <c r="I217" s="10"/>
    </row>
    <row r="218" spans="1:9" s="11" customFormat="1" x14ac:dyDescent="0.25">
      <c r="A218" s="4"/>
      <c r="B218" s="5"/>
      <c r="C218" s="5"/>
      <c r="D218" s="5"/>
      <c r="F218" s="10"/>
      <c r="G218" s="10"/>
      <c r="H218" s="10"/>
      <c r="I218" s="10"/>
    </row>
    <row r="219" spans="1:9" s="11" customFormat="1" x14ac:dyDescent="0.25">
      <c r="A219" s="4"/>
      <c r="B219" s="5"/>
      <c r="C219" s="5"/>
      <c r="D219" s="5"/>
      <c r="F219" s="10"/>
      <c r="G219" s="10"/>
      <c r="H219" s="10"/>
      <c r="I219" s="10"/>
    </row>
    <row r="220" spans="1:9" s="11" customFormat="1" x14ac:dyDescent="0.25">
      <c r="A220" s="4"/>
      <c r="B220" s="5"/>
      <c r="C220" s="5"/>
      <c r="D220" s="5"/>
      <c r="F220" s="10"/>
      <c r="G220" s="10"/>
      <c r="H220" s="10"/>
      <c r="I220" s="10"/>
    </row>
    <row r="221" spans="1:9" s="11" customFormat="1" x14ac:dyDescent="0.25">
      <c r="A221" s="4"/>
      <c r="B221" s="5"/>
      <c r="C221" s="5"/>
      <c r="D221" s="5"/>
      <c r="F221" s="10"/>
      <c r="G221" s="10"/>
      <c r="H221" s="10"/>
      <c r="I221" s="10"/>
    </row>
    <row r="222" spans="1:9" s="11" customFormat="1" x14ac:dyDescent="0.25">
      <c r="A222" s="4"/>
      <c r="B222" s="5"/>
      <c r="C222" s="5"/>
      <c r="D222" s="5"/>
      <c r="F222" s="10"/>
      <c r="G222" s="10"/>
      <c r="H222" s="10"/>
      <c r="I222" s="10"/>
    </row>
    <row r="223" spans="1:9" s="11" customFormat="1" x14ac:dyDescent="0.25">
      <c r="A223" s="4"/>
      <c r="B223" s="5"/>
      <c r="C223" s="5"/>
      <c r="D223" s="5"/>
      <c r="F223" s="10"/>
      <c r="G223" s="10"/>
      <c r="H223" s="10"/>
      <c r="I223" s="10"/>
    </row>
    <row r="224" spans="1:9" s="11" customFormat="1" x14ac:dyDescent="0.25">
      <c r="A224" s="4"/>
      <c r="B224" s="5"/>
      <c r="C224" s="5"/>
      <c r="D224" s="5"/>
      <c r="F224" s="10"/>
      <c r="G224" s="10"/>
      <c r="H224" s="10"/>
      <c r="I224" s="10"/>
    </row>
    <row r="225" spans="1:9" s="11" customFormat="1" x14ac:dyDescent="0.25">
      <c r="A225" s="4"/>
      <c r="B225" s="5"/>
      <c r="C225" s="5"/>
      <c r="D225" s="5"/>
      <c r="F225" s="10"/>
      <c r="G225" s="10"/>
      <c r="H225" s="10"/>
      <c r="I225" s="10"/>
    </row>
    <row r="226" spans="1:9" s="11" customFormat="1" x14ac:dyDescent="0.25">
      <c r="A226" s="4"/>
      <c r="B226" s="5"/>
      <c r="C226" s="5"/>
      <c r="D226" s="5"/>
      <c r="F226" s="10"/>
      <c r="G226" s="10"/>
      <c r="H226" s="10"/>
      <c r="I226" s="10"/>
    </row>
    <row r="227" spans="1:9" s="11" customFormat="1" x14ac:dyDescent="0.25">
      <c r="A227" s="4"/>
      <c r="B227" s="5"/>
      <c r="C227" s="5"/>
      <c r="D227" s="5"/>
      <c r="F227" s="10"/>
      <c r="G227" s="10"/>
      <c r="H227" s="10"/>
      <c r="I227" s="10"/>
    </row>
    <row r="228" spans="1:9" s="11" customFormat="1" x14ac:dyDescent="0.25">
      <c r="A228" s="4"/>
      <c r="B228" s="5"/>
      <c r="C228" s="5"/>
      <c r="D228" s="5"/>
      <c r="F228" s="10"/>
      <c r="G228" s="10"/>
      <c r="H228" s="10"/>
      <c r="I228" s="10"/>
    </row>
    <row r="229" spans="1:9" s="11" customFormat="1" x14ac:dyDescent="0.25">
      <c r="A229" s="4"/>
      <c r="B229" s="5"/>
      <c r="C229" s="5"/>
      <c r="D229" s="5"/>
      <c r="F229" s="10"/>
      <c r="G229" s="10"/>
      <c r="H229" s="10"/>
      <c r="I229" s="10"/>
    </row>
    <row r="230" spans="1:9" s="11" customFormat="1" x14ac:dyDescent="0.25">
      <c r="A230" s="4"/>
      <c r="B230" s="5"/>
      <c r="C230" s="5"/>
      <c r="D230" s="5"/>
      <c r="F230" s="10"/>
      <c r="G230" s="10"/>
      <c r="H230" s="10"/>
      <c r="I230" s="10"/>
    </row>
    <row r="231" spans="1:9" s="11" customFormat="1" x14ac:dyDescent="0.25">
      <c r="A231" s="4"/>
      <c r="B231" s="5"/>
      <c r="C231" s="5"/>
      <c r="D231" s="5"/>
      <c r="F231" s="10"/>
      <c r="G231" s="10"/>
      <c r="H231" s="10"/>
      <c r="I231" s="10"/>
    </row>
    <row r="232" spans="1:9" s="11" customFormat="1" x14ac:dyDescent="0.25">
      <c r="A232" s="4"/>
      <c r="B232" s="5"/>
      <c r="C232" s="5"/>
      <c r="D232" s="5"/>
      <c r="F232" s="10"/>
      <c r="G232" s="10"/>
      <c r="H232" s="10"/>
      <c r="I232" s="10"/>
    </row>
    <row r="233" spans="1:9" s="11" customFormat="1" x14ac:dyDescent="0.25">
      <c r="A233" s="4"/>
      <c r="B233" s="5"/>
      <c r="C233" s="5"/>
      <c r="D233" s="5"/>
      <c r="F233" s="10"/>
      <c r="G233" s="10"/>
      <c r="H233" s="10"/>
      <c r="I233" s="10"/>
    </row>
    <row r="234" spans="1:9" s="11" customFormat="1" x14ac:dyDescent="0.25">
      <c r="A234" s="4"/>
      <c r="B234" s="5"/>
      <c r="C234" s="5"/>
      <c r="D234" s="5"/>
      <c r="F234" s="10"/>
      <c r="G234" s="10"/>
      <c r="H234" s="10"/>
      <c r="I234" s="10"/>
    </row>
    <row r="235" spans="1:9" s="11" customFormat="1" x14ac:dyDescent="0.25">
      <c r="A235" s="4"/>
      <c r="B235" s="5"/>
      <c r="C235" s="5"/>
      <c r="D235" s="5"/>
      <c r="F235" s="10"/>
      <c r="G235" s="10"/>
      <c r="H235" s="10"/>
      <c r="I235" s="10"/>
    </row>
    <row r="236" spans="1:9" s="11" customFormat="1" x14ac:dyDescent="0.25">
      <c r="A236" s="4"/>
      <c r="B236" s="5"/>
      <c r="C236" s="5"/>
      <c r="D236" s="5"/>
      <c r="F236" s="10"/>
      <c r="G236" s="10"/>
      <c r="H236" s="10"/>
      <c r="I236" s="10"/>
    </row>
    <row r="237" spans="1:9" s="11" customFormat="1" x14ac:dyDescent="0.25">
      <c r="A237" s="4"/>
      <c r="B237" s="5"/>
      <c r="C237" s="5"/>
      <c r="D237" s="5"/>
      <c r="F237" s="10"/>
      <c r="G237" s="10"/>
      <c r="H237" s="10"/>
      <c r="I237" s="10"/>
    </row>
    <row r="238" spans="1:9" s="11" customFormat="1" x14ac:dyDescent="0.25">
      <c r="A238" s="4"/>
      <c r="B238" s="5"/>
      <c r="C238" s="5"/>
      <c r="D238" s="5"/>
      <c r="F238" s="10"/>
      <c r="G238" s="10"/>
      <c r="H238" s="10"/>
      <c r="I238" s="10"/>
    </row>
    <row r="239" spans="1:9" s="11" customFormat="1" x14ac:dyDescent="0.25">
      <c r="A239" s="4"/>
      <c r="B239" s="5"/>
      <c r="C239" s="5"/>
      <c r="D239" s="5"/>
      <c r="F239" s="10"/>
      <c r="G239" s="10"/>
      <c r="H239" s="10"/>
      <c r="I239" s="10"/>
    </row>
    <row r="240" spans="1:9" s="11" customFormat="1" x14ac:dyDescent="0.25">
      <c r="A240" s="4"/>
      <c r="B240" s="5"/>
      <c r="C240" s="5"/>
      <c r="D240" s="5"/>
      <c r="F240" s="10"/>
      <c r="G240" s="10"/>
      <c r="H240" s="10"/>
      <c r="I240" s="10"/>
    </row>
    <row r="241" spans="1:9" s="11" customFormat="1" x14ac:dyDescent="0.25">
      <c r="A241" s="4"/>
      <c r="B241" s="5"/>
      <c r="C241" s="5"/>
      <c r="D241" s="5"/>
      <c r="F241" s="10"/>
      <c r="G241" s="10"/>
      <c r="H241" s="10"/>
      <c r="I241" s="10"/>
    </row>
    <row r="242" spans="1:9" s="11" customFormat="1" x14ac:dyDescent="0.25">
      <c r="A242" s="4"/>
      <c r="B242" s="5"/>
      <c r="C242" s="5"/>
      <c r="D242" s="5"/>
      <c r="F242" s="10"/>
      <c r="G242" s="10"/>
      <c r="H242" s="10"/>
      <c r="I242" s="10"/>
    </row>
    <row r="243" spans="1:9" s="11" customFormat="1" x14ac:dyDescent="0.25">
      <c r="A243" s="4"/>
      <c r="B243" s="5"/>
      <c r="C243" s="5"/>
      <c r="D243" s="5"/>
      <c r="F243" s="10"/>
      <c r="G243" s="10"/>
      <c r="H243" s="10"/>
      <c r="I243" s="10"/>
    </row>
    <row r="244" spans="1:9" s="11" customFormat="1" x14ac:dyDescent="0.25">
      <c r="A244" s="4"/>
      <c r="B244" s="5"/>
      <c r="C244" s="5"/>
      <c r="D244" s="5"/>
      <c r="F244" s="10"/>
      <c r="G244" s="10"/>
      <c r="H244" s="10"/>
      <c r="I244" s="10"/>
    </row>
    <row r="245" spans="1:9" s="11" customFormat="1" x14ac:dyDescent="0.25">
      <c r="A245" s="4"/>
      <c r="B245" s="5"/>
      <c r="C245" s="5"/>
      <c r="D245" s="5"/>
      <c r="F245" s="10"/>
      <c r="G245" s="10"/>
      <c r="H245" s="10"/>
      <c r="I245" s="10"/>
    </row>
    <row r="246" spans="1:9" s="11" customFormat="1" x14ac:dyDescent="0.25">
      <c r="A246" s="4"/>
      <c r="B246" s="5"/>
      <c r="C246" s="5"/>
      <c r="D246" s="5"/>
      <c r="F246" s="10"/>
      <c r="G246" s="10"/>
      <c r="H246" s="10"/>
      <c r="I246" s="10"/>
    </row>
    <row r="247" spans="1:9" s="11" customFormat="1" x14ac:dyDescent="0.25">
      <c r="A247" s="4"/>
      <c r="B247" s="5"/>
      <c r="C247" s="5"/>
      <c r="D247" s="5"/>
      <c r="F247" s="10"/>
      <c r="G247" s="10"/>
      <c r="H247" s="10"/>
      <c r="I247" s="10"/>
    </row>
    <row r="248" spans="1:9" s="11" customFormat="1" x14ac:dyDescent="0.25">
      <c r="A248" s="4"/>
      <c r="B248" s="5"/>
      <c r="C248" s="5"/>
      <c r="D248" s="5"/>
      <c r="F248" s="10"/>
      <c r="G248" s="10"/>
      <c r="H248" s="10"/>
      <c r="I248" s="10"/>
    </row>
    <row r="249" spans="1:9" s="11" customFormat="1" x14ac:dyDescent="0.25">
      <c r="A249" s="4"/>
      <c r="B249" s="5"/>
      <c r="C249" s="5"/>
      <c r="D249" s="5"/>
      <c r="F249" s="10"/>
      <c r="G249" s="10"/>
      <c r="H249" s="10"/>
      <c r="I249" s="10"/>
    </row>
    <row r="250" spans="1:9" s="11" customFormat="1" x14ac:dyDescent="0.25">
      <c r="A250" s="4"/>
      <c r="B250" s="5"/>
      <c r="C250" s="5"/>
      <c r="D250" s="5"/>
      <c r="F250" s="10"/>
      <c r="G250" s="10"/>
      <c r="H250" s="10"/>
      <c r="I250" s="10"/>
    </row>
    <row r="251" spans="1:9" s="11" customFormat="1" x14ac:dyDescent="0.25">
      <c r="A251" s="4"/>
      <c r="B251" s="5"/>
      <c r="C251" s="5"/>
      <c r="D251" s="5"/>
      <c r="F251" s="10"/>
      <c r="G251" s="10"/>
      <c r="H251" s="10"/>
      <c r="I251" s="10"/>
    </row>
    <row r="252" spans="1:9" s="11" customFormat="1" x14ac:dyDescent="0.25">
      <c r="A252" s="4"/>
      <c r="B252" s="5"/>
      <c r="C252" s="5"/>
      <c r="D252" s="5"/>
      <c r="F252" s="10"/>
      <c r="G252" s="10"/>
      <c r="H252" s="10"/>
      <c r="I252" s="10"/>
    </row>
    <row r="253" spans="1:9" s="11" customFormat="1" x14ac:dyDescent="0.25">
      <c r="A253" s="4"/>
      <c r="B253" s="5"/>
      <c r="C253" s="5"/>
      <c r="D253" s="5"/>
      <c r="F253" s="10"/>
      <c r="G253" s="10"/>
      <c r="H253" s="10"/>
      <c r="I253" s="10"/>
    </row>
    <row r="254" spans="1:9" s="11" customFormat="1" x14ac:dyDescent="0.25">
      <c r="A254" s="4"/>
      <c r="B254" s="5"/>
      <c r="C254" s="5"/>
      <c r="D254" s="5"/>
      <c r="F254" s="10"/>
      <c r="G254" s="10"/>
      <c r="H254" s="10"/>
      <c r="I254" s="10"/>
    </row>
    <row r="255" spans="1:9" s="11" customFormat="1" x14ac:dyDescent="0.25">
      <c r="A255" s="4"/>
      <c r="B255" s="5"/>
      <c r="C255" s="5"/>
      <c r="D255" s="5"/>
      <c r="F255" s="10"/>
      <c r="G255" s="10"/>
      <c r="H255" s="10"/>
      <c r="I255" s="10"/>
    </row>
    <row r="256" spans="1:9" s="11" customFormat="1" x14ac:dyDescent="0.25">
      <c r="A256" s="4"/>
      <c r="B256" s="5"/>
      <c r="C256" s="5"/>
      <c r="D256" s="5"/>
      <c r="F256" s="10"/>
      <c r="G256" s="10"/>
      <c r="H256" s="10"/>
      <c r="I256" s="10"/>
    </row>
    <row r="257" spans="1:9" s="11" customFormat="1" x14ac:dyDescent="0.25">
      <c r="A257" s="4"/>
      <c r="B257" s="5"/>
      <c r="C257" s="5"/>
      <c r="D257" s="5"/>
      <c r="F257" s="10"/>
      <c r="G257" s="10"/>
      <c r="H257" s="10"/>
      <c r="I257" s="10"/>
    </row>
    <row r="258" spans="1:9" s="11" customFormat="1" x14ac:dyDescent="0.25">
      <c r="A258" s="4"/>
      <c r="B258" s="5"/>
      <c r="C258" s="5"/>
      <c r="D258" s="5"/>
      <c r="F258" s="10"/>
      <c r="G258" s="10"/>
      <c r="H258" s="10"/>
      <c r="I258" s="10"/>
    </row>
    <row r="259" spans="1:9" s="11" customFormat="1" x14ac:dyDescent="0.25">
      <c r="A259" s="4"/>
      <c r="B259" s="5"/>
      <c r="C259" s="5"/>
      <c r="D259" s="5"/>
      <c r="F259" s="10"/>
      <c r="G259" s="10"/>
      <c r="H259" s="10"/>
      <c r="I259" s="10"/>
    </row>
    <row r="260" spans="1:9" s="11" customFormat="1" x14ac:dyDescent="0.25">
      <c r="A260" s="4"/>
      <c r="B260" s="5"/>
      <c r="C260" s="5"/>
      <c r="D260" s="5"/>
      <c r="F260" s="10"/>
      <c r="G260" s="10"/>
      <c r="H260" s="10"/>
      <c r="I260" s="10"/>
    </row>
    <row r="261" spans="1:9" s="11" customFormat="1" x14ac:dyDescent="0.25">
      <c r="A261" s="4"/>
      <c r="B261" s="5"/>
      <c r="C261" s="5"/>
      <c r="D261" s="5"/>
      <c r="F261" s="10"/>
      <c r="G261" s="10"/>
      <c r="H261" s="10"/>
      <c r="I261" s="10"/>
    </row>
    <row r="262" spans="1:9" s="11" customFormat="1" x14ac:dyDescent="0.25">
      <c r="A262" s="4"/>
      <c r="B262" s="5"/>
      <c r="C262" s="5"/>
      <c r="D262" s="5"/>
      <c r="F262" s="10"/>
      <c r="G262" s="10"/>
      <c r="H262" s="10"/>
      <c r="I262" s="10"/>
    </row>
    <row r="263" spans="1:9" s="11" customFormat="1" x14ac:dyDescent="0.25">
      <c r="A263" s="4"/>
      <c r="B263" s="5"/>
      <c r="C263" s="5"/>
      <c r="D263" s="5"/>
      <c r="F263" s="10"/>
      <c r="G263" s="10"/>
      <c r="H263" s="10"/>
      <c r="I263" s="10"/>
    </row>
    <row r="264" spans="1:9" s="11" customFormat="1" x14ac:dyDescent="0.25">
      <c r="A264" s="4"/>
      <c r="B264" s="5"/>
      <c r="C264" s="5"/>
      <c r="D264" s="5"/>
      <c r="F264" s="10"/>
      <c r="G264" s="10"/>
      <c r="H264" s="10"/>
      <c r="I264" s="10"/>
    </row>
    <row r="265" spans="1:9" s="11" customFormat="1" x14ac:dyDescent="0.25">
      <c r="A265" s="4"/>
      <c r="B265" s="5"/>
      <c r="C265" s="5"/>
      <c r="D265" s="5"/>
      <c r="F265" s="10"/>
      <c r="G265" s="10"/>
      <c r="H265" s="10"/>
      <c r="I265" s="10"/>
    </row>
    <row r="266" spans="1:9" s="11" customFormat="1" x14ac:dyDescent="0.25">
      <c r="A266" s="4"/>
      <c r="B266" s="5"/>
      <c r="C266" s="5"/>
      <c r="D266" s="5"/>
      <c r="F266" s="10"/>
      <c r="G266" s="10"/>
      <c r="H266" s="10"/>
      <c r="I266" s="10"/>
    </row>
    <row r="267" spans="1:9" s="11" customFormat="1" x14ac:dyDescent="0.25">
      <c r="A267" s="4"/>
      <c r="B267" s="5"/>
      <c r="C267" s="5"/>
      <c r="D267" s="5"/>
      <c r="F267" s="10"/>
      <c r="G267" s="10"/>
      <c r="H267" s="10"/>
      <c r="I267" s="10"/>
    </row>
    <row r="268" spans="1:9" s="11" customFormat="1" x14ac:dyDescent="0.25">
      <c r="A268" s="4"/>
      <c r="B268" s="5"/>
      <c r="C268" s="5"/>
      <c r="D268" s="5"/>
      <c r="F268" s="10"/>
      <c r="G268" s="10"/>
      <c r="H268" s="10"/>
      <c r="I268" s="10"/>
    </row>
    <row r="269" spans="1:9" s="11" customFormat="1" x14ac:dyDescent="0.25">
      <c r="A269" s="4"/>
      <c r="B269" s="5"/>
      <c r="C269" s="5"/>
      <c r="D269" s="5"/>
      <c r="F269" s="10"/>
      <c r="G269" s="10"/>
      <c r="H269" s="10"/>
      <c r="I269" s="10"/>
    </row>
    <row r="270" spans="1:9" s="11" customFormat="1" x14ac:dyDescent="0.25">
      <c r="A270" s="4"/>
      <c r="B270" s="5"/>
      <c r="C270" s="5"/>
      <c r="D270" s="5"/>
      <c r="F270" s="10"/>
      <c r="G270" s="10"/>
      <c r="H270" s="10"/>
      <c r="I270" s="10"/>
    </row>
    <row r="271" spans="1:9" s="11" customFormat="1" x14ac:dyDescent="0.25">
      <c r="A271" s="4"/>
      <c r="B271" s="5"/>
      <c r="C271" s="5"/>
      <c r="D271" s="5"/>
      <c r="F271" s="10"/>
      <c r="G271" s="10"/>
      <c r="H271" s="10"/>
      <c r="I271" s="10"/>
    </row>
    <row r="272" spans="1:9" s="11" customFormat="1" x14ac:dyDescent="0.25">
      <c r="A272" s="4"/>
      <c r="B272" s="5"/>
      <c r="C272" s="5"/>
      <c r="D272" s="5"/>
      <c r="F272" s="10"/>
      <c r="G272" s="10"/>
      <c r="H272" s="10"/>
      <c r="I272" s="10"/>
    </row>
    <row r="273" spans="1:9" s="11" customFormat="1" x14ac:dyDescent="0.25">
      <c r="A273" s="4"/>
      <c r="B273" s="5"/>
      <c r="C273" s="5"/>
      <c r="D273" s="5"/>
      <c r="F273" s="10"/>
      <c r="G273" s="10"/>
      <c r="H273" s="10"/>
      <c r="I273" s="10"/>
    </row>
    <row r="274" spans="1:9" s="11" customFormat="1" x14ac:dyDescent="0.25">
      <c r="A274" s="4"/>
      <c r="B274" s="5"/>
      <c r="C274" s="5"/>
      <c r="D274" s="5"/>
      <c r="F274" s="10"/>
      <c r="G274" s="10"/>
      <c r="H274" s="10"/>
      <c r="I274" s="10"/>
    </row>
    <row r="275" spans="1:9" s="11" customFormat="1" x14ac:dyDescent="0.25">
      <c r="A275" s="4"/>
      <c r="B275" s="5"/>
      <c r="C275" s="5"/>
      <c r="D275" s="5"/>
      <c r="F275" s="10"/>
      <c r="G275" s="10"/>
      <c r="H275" s="10"/>
      <c r="I275" s="10"/>
    </row>
    <row r="276" spans="1:9" s="11" customFormat="1" x14ac:dyDescent="0.25">
      <c r="A276" s="4"/>
      <c r="B276" s="5"/>
      <c r="C276" s="5"/>
      <c r="D276" s="5"/>
      <c r="F276" s="10"/>
      <c r="G276" s="10"/>
      <c r="H276" s="10"/>
      <c r="I276" s="10"/>
    </row>
    <row r="277" spans="1:9" s="11" customFormat="1" x14ac:dyDescent="0.25">
      <c r="A277" s="4"/>
      <c r="B277" s="5"/>
      <c r="C277" s="5"/>
      <c r="D277" s="5"/>
      <c r="F277" s="10"/>
      <c r="G277" s="10"/>
      <c r="H277" s="10"/>
      <c r="I277" s="10"/>
    </row>
    <row r="278" spans="1:9" s="11" customFormat="1" x14ac:dyDescent="0.25">
      <c r="A278" s="4"/>
      <c r="B278" s="5"/>
      <c r="C278" s="5"/>
      <c r="D278" s="5"/>
      <c r="F278" s="10"/>
      <c r="G278" s="10"/>
      <c r="H278" s="10"/>
      <c r="I278" s="10"/>
    </row>
    <row r="279" spans="1:9" s="11" customFormat="1" x14ac:dyDescent="0.25">
      <c r="A279" s="4"/>
      <c r="B279" s="5"/>
      <c r="C279" s="5"/>
      <c r="D279" s="5"/>
      <c r="F279" s="10"/>
      <c r="G279" s="10"/>
      <c r="H279" s="10"/>
      <c r="I279" s="10"/>
    </row>
    <row r="280" spans="1:9" s="11" customFormat="1" x14ac:dyDescent="0.25">
      <c r="A280" s="4"/>
      <c r="B280" s="5"/>
      <c r="C280" s="5"/>
      <c r="D280" s="5"/>
      <c r="F280" s="10"/>
      <c r="G280" s="10"/>
      <c r="H280" s="10"/>
      <c r="I280" s="10"/>
    </row>
    <row r="281" spans="1:9" s="11" customFormat="1" x14ac:dyDescent="0.25">
      <c r="A281" s="4"/>
      <c r="B281" s="5"/>
      <c r="C281" s="5"/>
      <c r="D281" s="5"/>
      <c r="F281" s="10"/>
      <c r="G281" s="10"/>
      <c r="H281" s="10"/>
      <c r="I281" s="10"/>
    </row>
    <row r="282" spans="1:9" s="11" customFormat="1" x14ac:dyDescent="0.25">
      <c r="A282" s="4"/>
      <c r="B282" s="5"/>
      <c r="C282" s="5"/>
      <c r="D282" s="5"/>
      <c r="F282" s="10"/>
      <c r="G282" s="10"/>
      <c r="H282" s="10"/>
      <c r="I282" s="10"/>
    </row>
    <row r="283" spans="1:9" s="11" customFormat="1" x14ac:dyDescent="0.25">
      <c r="A283" s="4"/>
      <c r="B283" s="5"/>
      <c r="C283" s="5"/>
      <c r="D283" s="5"/>
      <c r="F283" s="10"/>
      <c r="G283" s="10"/>
      <c r="H283" s="10"/>
      <c r="I283" s="10"/>
    </row>
    <row r="284" spans="1:9" s="11" customFormat="1" x14ac:dyDescent="0.25">
      <c r="A284" s="4"/>
      <c r="B284" s="5"/>
      <c r="C284" s="5"/>
      <c r="D284" s="5"/>
      <c r="F284" s="10"/>
      <c r="G284" s="10"/>
      <c r="H284" s="10"/>
      <c r="I284" s="10"/>
    </row>
    <row r="285" spans="1:9" s="11" customFormat="1" x14ac:dyDescent="0.25">
      <c r="A285" s="4"/>
      <c r="B285" s="5"/>
      <c r="C285" s="5"/>
      <c r="D285" s="5"/>
      <c r="F285" s="10"/>
      <c r="G285" s="10"/>
      <c r="H285" s="10"/>
      <c r="I285" s="10"/>
    </row>
    <row r="286" spans="1:9" s="11" customFormat="1" x14ac:dyDescent="0.25">
      <c r="A286" s="4"/>
      <c r="B286" s="5"/>
      <c r="C286" s="5"/>
      <c r="D286" s="5"/>
      <c r="F286" s="10"/>
      <c r="G286" s="10"/>
      <c r="H286" s="10"/>
      <c r="I286" s="10"/>
    </row>
    <row r="287" spans="1:9" s="11" customFormat="1" x14ac:dyDescent="0.25">
      <c r="A287" s="4"/>
      <c r="B287" s="5"/>
      <c r="C287" s="5"/>
      <c r="D287" s="5"/>
      <c r="F287" s="10"/>
      <c r="G287" s="10"/>
      <c r="H287" s="10"/>
      <c r="I287" s="10"/>
    </row>
    <row r="288" spans="1:9" s="11" customFormat="1" x14ac:dyDescent="0.25">
      <c r="A288" s="4"/>
      <c r="B288" s="5"/>
      <c r="C288" s="5"/>
      <c r="D288" s="5"/>
      <c r="F288" s="10"/>
      <c r="G288" s="10"/>
      <c r="H288" s="10"/>
      <c r="I288" s="10"/>
    </row>
    <row r="289" spans="1:9" s="11" customFormat="1" x14ac:dyDescent="0.25">
      <c r="A289" s="4"/>
      <c r="B289" s="5"/>
      <c r="C289" s="5"/>
      <c r="D289" s="5"/>
      <c r="F289" s="10"/>
      <c r="G289" s="10"/>
      <c r="H289" s="10"/>
      <c r="I289" s="10"/>
    </row>
    <row r="290" spans="1:9" s="11" customFormat="1" x14ac:dyDescent="0.25">
      <c r="A290" s="4"/>
      <c r="B290" s="5"/>
      <c r="C290" s="5"/>
      <c r="D290" s="5"/>
      <c r="F290" s="10"/>
      <c r="G290" s="10"/>
      <c r="H290" s="10"/>
      <c r="I290" s="10"/>
    </row>
    <row r="291" spans="1:9" s="11" customFormat="1" x14ac:dyDescent="0.25">
      <c r="A291" s="4"/>
      <c r="B291" s="5"/>
      <c r="C291" s="5"/>
      <c r="D291" s="5"/>
      <c r="F291" s="10"/>
      <c r="G291" s="10"/>
      <c r="H291" s="10"/>
      <c r="I291" s="10"/>
    </row>
    <row r="292" spans="1:9" s="11" customFormat="1" x14ac:dyDescent="0.25">
      <c r="A292" s="4"/>
      <c r="B292" s="5"/>
      <c r="C292" s="5"/>
      <c r="D292" s="5"/>
      <c r="F292" s="10"/>
      <c r="G292" s="10"/>
      <c r="H292" s="10"/>
      <c r="I292" s="10"/>
    </row>
    <row r="293" spans="1:9" s="11" customFormat="1" x14ac:dyDescent="0.25">
      <c r="A293" s="4"/>
      <c r="B293" s="5"/>
      <c r="C293" s="5"/>
      <c r="D293" s="5"/>
      <c r="F293" s="10"/>
      <c r="G293" s="10"/>
      <c r="H293" s="10"/>
      <c r="I293" s="10"/>
    </row>
    <row r="294" spans="1:9" s="11" customFormat="1" x14ac:dyDescent="0.25">
      <c r="A294" s="4"/>
      <c r="B294" s="5"/>
      <c r="C294" s="5"/>
      <c r="D294" s="5"/>
      <c r="F294" s="10"/>
      <c r="G294" s="10"/>
      <c r="H294" s="10"/>
      <c r="I294" s="10"/>
    </row>
    <row r="295" spans="1:9" s="11" customFormat="1" x14ac:dyDescent="0.25">
      <c r="A295" s="4"/>
      <c r="B295" s="5"/>
      <c r="C295" s="5"/>
      <c r="D295" s="5"/>
      <c r="F295" s="10"/>
      <c r="G295" s="10"/>
      <c r="H295" s="10"/>
      <c r="I295" s="10"/>
    </row>
    <row r="296" spans="1:9" s="11" customFormat="1" x14ac:dyDescent="0.25">
      <c r="A296" s="4"/>
      <c r="B296" s="5"/>
      <c r="C296" s="5"/>
      <c r="D296" s="5"/>
      <c r="F296" s="10"/>
      <c r="G296" s="10"/>
      <c r="H296" s="10"/>
      <c r="I296" s="10"/>
    </row>
    <row r="297" spans="1:9" s="11" customFormat="1" x14ac:dyDescent="0.25">
      <c r="A297" s="4"/>
      <c r="B297" s="5"/>
      <c r="C297" s="5"/>
      <c r="D297" s="5"/>
      <c r="F297" s="10"/>
      <c r="G297" s="10"/>
      <c r="H297" s="10"/>
      <c r="I297" s="10"/>
    </row>
    <row r="298" spans="1:9" s="11" customFormat="1" x14ac:dyDescent="0.25">
      <c r="A298" s="4"/>
      <c r="B298" s="5"/>
      <c r="C298" s="5"/>
      <c r="D298" s="5"/>
      <c r="F298" s="10"/>
      <c r="G298" s="10"/>
      <c r="H298" s="10"/>
      <c r="I298" s="10"/>
    </row>
    <row r="299" spans="1:9" s="11" customFormat="1" x14ac:dyDescent="0.25">
      <c r="A299" s="4"/>
      <c r="B299" s="5"/>
      <c r="C299" s="5"/>
      <c r="D299" s="5"/>
      <c r="F299" s="10"/>
      <c r="G299" s="10"/>
      <c r="H299" s="10"/>
      <c r="I299" s="10"/>
    </row>
    <row r="300" spans="1:9" s="11" customFormat="1" x14ac:dyDescent="0.25">
      <c r="A300" s="4"/>
      <c r="B300" s="5"/>
      <c r="C300" s="5"/>
      <c r="D300" s="5"/>
      <c r="F300" s="10"/>
      <c r="G300" s="10"/>
      <c r="H300" s="10"/>
      <c r="I300" s="10"/>
    </row>
    <row r="301" spans="1:9" s="11" customFormat="1" x14ac:dyDescent="0.25">
      <c r="A301" s="4"/>
      <c r="B301" s="5"/>
      <c r="C301" s="5"/>
      <c r="D301" s="5"/>
      <c r="F301" s="10"/>
      <c r="G301" s="10"/>
      <c r="H301" s="10"/>
      <c r="I301" s="10"/>
    </row>
    <row r="302" spans="1:9" s="11" customFormat="1" x14ac:dyDescent="0.25">
      <c r="A302" s="4"/>
      <c r="B302" s="5"/>
      <c r="C302" s="5"/>
      <c r="D302" s="5"/>
      <c r="F302" s="10"/>
      <c r="G302" s="10"/>
      <c r="H302" s="10"/>
      <c r="I302" s="10"/>
    </row>
    <row r="303" spans="1:9" s="11" customFormat="1" x14ac:dyDescent="0.25">
      <c r="A303" s="4"/>
      <c r="B303" s="5"/>
      <c r="C303" s="5"/>
      <c r="D303" s="5"/>
      <c r="F303" s="10"/>
      <c r="G303" s="10"/>
      <c r="H303" s="10"/>
      <c r="I303" s="10"/>
    </row>
    <row r="304" spans="1:9" s="11" customFormat="1" x14ac:dyDescent="0.25">
      <c r="A304" s="4"/>
      <c r="B304" s="5"/>
      <c r="C304" s="5"/>
      <c r="D304" s="5"/>
      <c r="F304" s="10"/>
      <c r="G304" s="10"/>
      <c r="H304" s="10"/>
      <c r="I304" s="10"/>
    </row>
    <row r="305" spans="1:9" s="11" customFormat="1" x14ac:dyDescent="0.25">
      <c r="A305" s="4"/>
      <c r="B305" s="5"/>
      <c r="C305" s="5"/>
      <c r="D305" s="5"/>
      <c r="F305" s="10"/>
      <c r="G305" s="10"/>
      <c r="H305" s="10"/>
      <c r="I305" s="10"/>
    </row>
    <row r="306" spans="1:9" s="11" customFormat="1" x14ac:dyDescent="0.25">
      <c r="A306" s="4"/>
      <c r="B306" s="5"/>
      <c r="C306" s="5"/>
      <c r="D306" s="5"/>
      <c r="F306" s="10"/>
      <c r="G306" s="10"/>
      <c r="H306" s="10"/>
      <c r="I306" s="10"/>
    </row>
    <row r="307" spans="1:9" s="11" customFormat="1" x14ac:dyDescent="0.25">
      <c r="A307" s="4"/>
      <c r="B307" s="5"/>
      <c r="C307" s="5"/>
      <c r="D307" s="5"/>
      <c r="F307" s="10"/>
      <c r="G307" s="10"/>
      <c r="H307" s="10"/>
      <c r="I307" s="10"/>
    </row>
    <row r="308" spans="1:9" s="11" customFormat="1" x14ac:dyDescent="0.25">
      <c r="A308" s="4"/>
      <c r="B308" s="5"/>
      <c r="C308" s="5"/>
      <c r="D308" s="5"/>
      <c r="F308" s="10"/>
      <c r="G308" s="10"/>
      <c r="H308" s="10"/>
      <c r="I308" s="10"/>
    </row>
    <row r="309" spans="1:9" s="11" customFormat="1" x14ac:dyDescent="0.25">
      <c r="A309" s="4"/>
      <c r="B309" s="5"/>
      <c r="C309" s="5"/>
      <c r="D309" s="5"/>
      <c r="F309" s="10"/>
      <c r="G309" s="10"/>
      <c r="H309" s="10"/>
      <c r="I309" s="10"/>
    </row>
    <row r="310" spans="1:9" s="11" customFormat="1" x14ac:dyDescent="0.25">
      <c r="A310" s="4"/>
      <c r="B310" s="5"/>
      <c r="C310" s="5"/>
      <c r="D310" s="5"/>
      <c r="F310" s="10"/>
      <c r="G310" s="10"/>
      <c r="H310" s="10"/>
      <c r="I310" s="10"/>
    </row>
    <row r="311" spans="1:9" s="11" customFormat="1" x14ac:dyDescent="0.25">
      <c r="A311" s="4"/>
      <c r="B311" s="5"/>
      <c r="C311" s="5"/>
      <c r="D311" s="5"/>
      <c r="F311" s="10"/>
      <c r="G311" s="10"/>
      <c r="H311" s="10"/>
      <c r="I311" s="10"/>
    </row>
    <row r="312" spans="1:9" s="11" customFormat="1" x14ac:dyDescent="0.25">
      <c r="A312" s="4"/>
      <c r="B312" s="5"/>
      <c r="C312" s="5"/>
      <c r="D312" s="5"/>
      <c r="F312" s="10"/>
      <c r="G312" s="10"/>
      <c r="H312" s="10"/>
      <c r="I312" s="10"/>
    </row>
    <row r="313" spans="1:9" s="11" customFormat="1" x14ac:dyDescent="0.25">
      <c r="A313" s="4"/>
      <c r="B313" s="5"/>
      <c r="C313" s="5"/>
      <c r="D313" s="5"/>
      <c r="F313" s="10"/>
      <c r="G313" s="10"/>
      <c r="H313" s="10"/>
      <c r="I313" s="10"/>
    </row>
    <row r="314" spans="1:9" s="11" customFormat="1" x14ac:dyDescent="0.25">
      <c r="A314" s="4"/>
      <c r="B314" s="5"/>
      <c r="C314" s="5"/>
      <c r="D314" s="5"/>
      <c r="F314" s="10"/>
      <c r="G314" s="10"/>
      <c r="H314" s="10"/>
      <c r="I314" s="10"/>
    </row>
    <row r="315" spans="1:9" s="11" customFormat="1" x14ac:dyDescent="0.25">
      <c r="A315" s="4"/>
      <c r="B315" s="5"/>
      <c r="C315" s="5"/>
      <c r="D315" s="5"/>
      <c r="F315" s="10"/>
      <c r="G315" s="10"/>
      <c r="H315" s="10"/>
      <c r="I315" s="10"/>
    </row>
    <row r="316" spans="1:9" s="11" customFormat="1" x14ac:dyDescent="0.25">
      <c r="A316" s="4"/>
      <c r="B316" s="5"/>
      <c r="C316" s="5"/>
      <c r="D316" s="5"/>
      <c r="F316" s="10"/>
      <c r="G316" s="10"/>
      <c r="H316" s="10"/>
      <c r="I316" s="10"/>
    </row>
    <row r="317" spans="1:9" s="11" customFormat="1" x14ac:dyDescent="0.25">
      <c r="A317" s="4"/>
      <c r="B317" s="5"/>
      <c r="C317" s="5"/>
      <c r="D317" s="5"/>
      <c r="F317" s="10"/>
      <c r="G317" s="10"/>
      <c r="H317" s="10"/>
      <c r="I317" s="10"/>
    </row>
    <row r="318" spans="1:9" s="11" customFormat="1" x14ac:dyDescent="0.25">
      <c r="A318" s="4"/>
      <c r="B318" s="5"/>
      <c r="C318" s="5"/>
      <c r="D318" s="5"/>
      <c r="F318" s="10"/>
      <c r="G318" s="10"/>
      <c r="H318" s="10"/>
      <c r="I318" s="10"/>
    </row>
    <row r="319" spans="1:9" s="11" customFormat="1" x14ac:dyDescent="0.25">
      <c r="A319" s="4"/>
      <c r="B319" s="5"/>
      <c r="C319" s="5"/>
      <c r="D319" s="5"/>
      <c r="F319" s="10"/>
      <c r="G319" s="10"/>
      <c r="H319" s="10"/>
      <c r="I319" s="10"/>
    </row>
    <row r="320" spans="1:9" s="11" customFormat="1" x14ac:dyDescent="0.25">
      <c r="A320" s="4"/>
      <c r="B320" s="5"/>
      <c r="C320" s="5"/>
      <c r="D320" s="5"/>
      <c r="F320" s="10"/>
      <c r="G320" s="10"/>
      <c r="H320" s="10"/>
      <c r="I320" s="10"/>
    </row>
    <row r="321" spans="1:9" s="11" customFormat="1" x14ac:dyDescent="0.25">
      <c r="A321" s="4"/>
      <c r="B321" s="5"/>
      <c r="C321" s="5"/>
      <c r="D321" s="5"/>
      <c r="F321" s="10"/>
      <c r="G321" s="10"/>
      <c r="H321" s="10"/>
      <c r="I321" s="10"/>
    </row>
    <row r="322" spans="1:9" s="11" customFormat="1" x14ac:dyDescent="0.25">
      <c r="A322" s="4"/>
      <c r="B322" s="5"/>
      <c r="C322" s="5"/>
      <c r="D322" s="5"/>
      <c r="F322" s="10"/>
      <c r="G322" s="10"/>
      <c r="H322" s="10"/>
      <c r="I322" s="10"/>
    </row>
    <row r="323" spans="1:9" s="11" customFormat="1" x14ac:dyDescent="0.25">
      <c r="A323" s="4"/>
      <c r="B323" s="5"/>
      <c r="C323" s="5"/>
      <c r="D323" s="5"/>
      <c r="F323" s="10"/>
      <c r="G323" s="10"/>
      <c r="H323" s="10"/>
      <c r="I323" s="10"/>
    </row>
    <row r="324" spans="1:9" s="11" customFormat="1" x14ac:dyDescent="0.25">
      <c r="A324" s="4"/>
      <c r="B324" s="5"/>
      <c r="C324" s="5"/>
      <c r="D324" s="5"/>
      <c r="F324" s="10"/>
      <c r="G324" s="10"/>
      <c r="H324" s="10"/>
      <c r="I324" s="10"/>
    </row>
    <row r="325" spans="1:9" s="11" customFormat="1" x14ac:dyDescent="0.25">
      <c r="A325" s="4"/>
      <c r="B325" s="5"/>
      <c r="C325" s="5"/>
      <c r="D325" s="5"/>
      <c r="F325" s="10"/>
      <c r="G325" s="10"/>
      <c r="H325" s="10"/>
      <c r="I325" s="10"/>
    </row>
    <row r="326" spans="1:9" s="11" customFormat="1" x14ac:dyDescent="0.25">
      <c r="A326" s="4"/>
      <c r="B326" s="5"/>
      <c r="C326" s="5"/>
      <c r="D326" s="5"/>
      <c r="F326" s="10"/>
      <c r="G326" s="10"/>
      <c r="H326" s="10"/>
      <c r="I326" s="10"/>
    </row>
    <row r="327" spans="1:9" s="11" customFormat="1" x14ac:dyDescent="0.25">
      <c r="A327" s="4"/>
      <c r="B327" s="5"/>
      <c r="C327" s="5"/>
      <c r="D327" s="5"/>
      <c r="F327" s="10"/>
      <c r="G327" s="10"/>
      <c r="H327" s="10"/>
      <c r="I327" s="10"/>
    </row>
    <row r="328" spans="1:9" s="11" customFormat="1" x14ac:dyDescent="0.25">
      <c r="A328" s="4"/>
      <c r="B328" s="5"/>
      <c r="C328" s="5"/>
      <c r="D328" s="5"/>
      <c r="F328" s="10"/>
      <c r="G328" s="10"/>
      <c r="H328" s="10"/>
      <c r="I328" s="10"/>
    </row>
    <row r="329" spans="1:9" s="11" customFormat="1" x14ac:dyDescent="0.25">
      <c r="A329" s="4"/>
      <c r="B329" s="5"/>
      <c r="C329" s="5"/>
      <c r="D329" s="5"/>
      <c r="F329" s="10"/>
      <c r="G329" s="10"/>
      <c r="H329" s="10"/>
      <c r="I329" s="10"/>
    </row>
    <row r="330" spans="1:9" s="11" customFormat="1" x14ac:dyDescent="0.25">
      <c r="A330" s="4"/>
      <c r="B330" s="5"/>
      <c r="C330" s="5"/>
      <c r="D330" s="5"/>
      <c r="F330" s="10"/>
      <c r="G330" s="10"/>
      <c r="H330" s="10"/>
      <c r="I330" s="10"/>
    </row>
    <row r="331" spans="1:9" s="11" customFormat="1" x14ac:dyDescent="0.25">
      <c r="A331" s="4"/>
      <c r="B331" s="5"/>
      <c r="C331" s="5"/>
      <c r="D331" s="5"/>
      <c r="F331" s="10"/>
      <c r="G331" s="10"/>
      <c r="H331" s="10"/>
      <c r="I331" s="10"/>
    </row>
    <row r="332" spans="1:9" s="11" customFormat="1" x14ac:dyDescent="0.25">
      <c r="A332" s="4"/>
      <c r="B332" s="5"/>
      <c r="C332" s="5"/>
      <c r="D332" s="5"/>
      <c r="F332" s="10"/>
      <c r="G332" s="10"/>
      <c r="H332" s="10"/>
      <c r="I332" s="10"/>
    </row>
    <row r="333" spans="1:9" s="11" customFormat="1" x14ac:dyDescent="0.25">
      <c r="A333" s="4"/>
      <c r="B333" s="5"/>
      <c r="C333" s="5"/>
      <c r="D333" s="5"/>
      <c r="F333" s="10"/>
      <c r="G333" s="10"/>
      <c r="H333" s="10"/>
      <c r="I333" s="10"/>
    </row>
    <row r="334" spans="1:9" s="11" customFormat="1" x14ac:dyDescent="0.25">
      <c r="A334" s="4"/>
      <c r="B334" s="5"/>
      <c r="C334" s="5"/>
      <c r="D334" s="5"/>
      <c r="F334" s="10"/>
      <c r="G334" s="10"/>
      <c r="H334" s="10"/>
      <c r="I334" s="10"/>
    </row>
    <row r="335" spans="1:9" s="11" customFormat="1" x14ac:dyDescent="0.25">
      <c r="A335" s="4"/>
      <c r="B335" s="5"/>
      <c r="C335" s="5"/>
      <c r="D335" s="5"/>
      <c r="F335" s="10"/>
      <c r="G335" s="10"/>
      <c r="H335" s="10"/>
      <c r="I335" s="10"/>
    </row>
    <row r="336" spans="1:9" s="11" customFormat="1" x14ac:dyDescent="0.25">
      <c r="A336" s="4"/>
      <c r="B336" s="5"/>
      <c r="C336" s="5"/>
      <c r="D336" s="5"/>
      <c r="F336" s="10"/>
      <c r="G336" s="10"/>
      <c r="H336" s="10"/>
      <c r="I336" s="10"/>
    </row>
    <row r="337" spans="1:9" s="11" customFormat="1" x14ac:dyDescent="0.25">
      <c r="A337" s="4"/>
      <c r="B337" s="5"/>
      <c r="C337" s="5"/>
      <c r="D337" s="5"/>
      <c r="F337" s="10"/>
      <c r="G337" s="10"/>
      <c r="H337" s="10"/>
      <c r="I337" s="10"/>
    </row>
    <row r="338" spans="1:9" s="11" customFormat="1" x14ac:dyDescent="0.25">
      <c r="A338" s="4"/>
      <c r="B338" s="5"/>
      <c r="C338" s="5"/>
      <c r="D338" s="5"/>
      <c r="F338" s="10"/>
      <c r="G338" s="10"/>
      <c r="H338" s="10"/>
      <c r="I338" s="10"/>
    </row>
    <row r="339" spans="1:9" s="11" customFormat="1" x14ac:dyDescent="0.25">
      <c r="A339" s="4"/>
      <c r="B339" s="5"/>
      <c r="C339" s="5"/>
      <c r="D339" s="5"/>
      <c r="F339" s="10"/>
      <c r="G339" s="10"/>
      <c r="H339" s="10"/>
      <c r="I339" s="10"/>
    </row>
    <row r="340" spans="1:9" s="11" customFormat="1" x14ac:dyDescent="0.25">
      <c r="A340" s="4"/>
      <c r="B340" s="5"/>
      <c r="C340" s="5"/>
      <c r="D340" s="5"/>
      <c r="F340" s="10"/>
      <c r="G340" s="10"/>
      <c r="H340" s="10"/>
      <c r="I340" s="10"/>
    </row>
    <row r="341" spans="1:9" s="11" customFormat="1" x14ac:dyDescent="0.25">
      <c r="A341" s="4"/>
      <c r="B341" s="5"/>
      <c r="C341" s="5"/>
      <c r="D341" s="5"/>
      <c r="F341" s="10"/>
      <c r="G341" s="10"/>
      <c r="H341" s="10"/>
      <c r="I341" s="10"/>
    </row>
    <row r="342" spans="1:9" s="11" customFormat="1" x14ac:dyDescent="0.25">
      <c r="A342" s="4"/>
      <c r="B342" s="5"/>
      <c r="C342" s="5"/>
      <c r="D342" s="5"/>
      <c r="F342" s="10"/>
      <c r="G342" s="10"/>
      <c r="H342" s="10"/>
      <c r="I342" s="10"/>
    </row>
    <row r="343" spans="1:9" s="11" customFormat="1" x14ac:dyDescent="0.25">
      <c r="A343" s="4"/>
      <c r="B343" s="5"/>
      <c r="C343" s="5"/>
      <c r="D343" s="5"/>
      <c r="F343" s="10"/>
      <c r="G343" s="10"/>
      <c r="H343" s="10"/>
      <c r="I343" s="10"/>
    </row>
    <row r="344" spans="1:9" s="11" customFormat="1" x14ac:dyDescent="0.25">
      <c r="A344" s="4"/>
      <c r="B344" s="5"/>
      <c r="C344" s="5"/>
      <c r="D344" s="5"/>
      <c r="F344" s="10"/>
      <c r="G344" s="10"/>
      <c r="H344" s="10"/>
      <c r="I344" s="10"/>
    </row>
    <row r="345" spans="1:9" s="11" customFormat="1" x14ac:dyDescent="0.25">
      <c r="A345" s="4"/>
      <c r="B345" s="5"/>
      <c r="C345" s="5"/>
      <c r="D345" s="5"/>
      <c r="F345" s="10"/>
      <c r="G345" s="10"/>
      <c r="H345" s="10"/>
      <c r="I345" s="10"/>
    </row>
    <row r="346" spans="1:9" s="11" customFormat="1" x14ac:dyDescent="0.25">
      <c r="A346" s="4"/>
      <c r="B346" s="5"/>
      <c r="C346" s="5"/>
      <c r="D346" s="5"/>
      <c r="F346" s="10"/>
      <c r="G346" s="10"/>
      <c r="H346" s="10"/>
      <c r="I346" s="10"/>
    </row>
    <row r="347" spans="1:9" s="11" customFormat="1" x14ac:dyDescent="0.25">
      <c r="A347" s="4"/>
      <c r="B347" s="5"/>
      <c r="C347" s="5"/>
      <c r="D347" s="5"/>
      <c r="F347" s="10"/>
      <c r="G347" s="10"/>
      <c r="H347" s="10"/>
      <c r="I347" s="10"/>
    </row>
    <row r="348" spans="1:9" s="11" customFormat="1" x14ac:dyDescent="0.25">
      <c r="A348" s="4"/>
      <c r="B348" s="5"/>
      <c r="C348" s="5"/>
      <c r="D348" s="5"/>
      <c r="F348" s="10"/>
      <c r="G348" s="10"/>
      <c r="H348" s="10"/>
      <c r="I348" s="10"/>
    </row>
    <row r="349" spans="1:9" s="11" customFormat="1" x14ac:dyDescent="0.25">
      <c r="A349" s="4"/>
      <c r="B349" s="5"/>
      <c r="C349" s="5"/>
      <c r="D349" s="5"/>
      <c r="F349" s="10"/>
      <c r="G349" s="10"/>
      <c r="H349" s="10"/>
      <c r="I349" s="10"/>
    </row>
    <row r="350" spans="1:9" s="11" customFormat="1" x14ac:dyDescent="0.25">
      <c r="A350" s="4"/>
      <c r="B350" s="5"/>
      <c r="C350" s="5"/>
      <c r="D350" s="5"/>
      <c r="F350" s="10"/>
      <c r="G350" s="10"/>
      <c r="H350" s="10"/>
      <c r="I350" s="10"/>
    </row>
    <row r="351" spans="1:9" s="11" customFormat="1" x14ac:dyDescent="0.25">
      <c r="A351" s="4"/>
      <c r="B351" s="5"/>
      <c r="C351" s="5"/>
      <c r="D351" s="5"/>
      <c r="F351" s="10"/>
      <c r="G351" s="10"/>
      <c r="H351" s="10"/>
      <c r="I351" s="10"/>
    </row>
    <row r="352" spans="1:9" s="11" customFormat="1" x14ac:dyDescent="0.25">
      <c r="A352" s="4"/>
      <c r="B352" s="5"/>
      <c r="C352" s="5"/>
      <c r="D352" s="5"/>
      <c r="F352" s="10"/>
      <c r="G352" s="10"/>
      <c r="H352" s="10"/>
      <c r="I352" s="10"/>
    </row>
    <row r="353" spans="1:9" s="11" customFormat="1" x14ac:dyDescent="0.25">
      <c r="A353" s="4"/>
      <c r="B353" s="5"/>
      <c r="C353" s="5"/>
      <c r="D353" s="5"/>
      <c r="F353" s="10"/>
      <c r="G353" s="10"/>
      <c r="H353" s="10"/>
      <c r="I353" s="10"/>
    </row>
    <row r="354" spans="1:9" s="11" customFormat="1" x14ac:dyDescent="0.25">
      <c r="A354" s="4"/>
      <c r="B354" s="5"/>
      <c r="C354" s="5"/>
      <c r="D354" s="5"/>
      <c r="F354" s="10"/>
      <c r="G354" s="10"/>
      <c r="H354" s="10"/>
      <c r="I354" s="10"/>
    </row>
    <row r="355" spans="1:9" s="11" customFormat="1" x14ac:dyDescent="0.25">
      <c r="A355" s="4"/>
      <c r="B355" s="5"/>
      <c r="C355" s="5"/>
      <c r="D355" s="5"/>
      <c r="F355" s="10"/>
      <c r="G355" s="10"/>
      <c r="H355" s="10"/>
      <c r="I355" s="10"/>
    </row>
    <row r="356" spans="1:9" s="11" customFormat="1" x14ac:dyDescent="0.25">
      <c r="A356" s="4"/>
      <c r="B356" s="5"/>
      <c r="C356" s="5"/>
      <c r="D356" s="5"/>
      <c r="F356" s="10"/>
      <c r="G356" s="10"/>
      <c r="H356" s="10"/>
      <c r="I356" s="10"/>
    </row>
    <row r="357" spans="1:9" s="11" customFormat="1" x14ac:dyDescent="0.25">
      <c r="A357" s="4"/>
      <c r="B357" s="5"/>
      <c r="C357" s="5"/>
      <c r="D357" s="5"/>
      <c r="F357" s="10"/>
      <c r="G357" s="10"/>
      <c r="H357" s="10"/>
      <c r="I357" s="10"/>
    </row>
    <row r="358" spans="1:9" s="11" customFormat="1" x14ac:dyDescent="0.25">
      <c r="A358" s="4"/>
      <c r="B358" s="5"/>
      <c r="C358" s="5"/>
      <c r="D358" s="5"/>
      <c r="F358" s="10"/>
      <c r="G358" s="10"/>
      <c r="H358" s="10"/>
      <c r="I358" s="10"/>
    </row>
    <row r="359" spans="1:9" s="11" customFormat="1" x14ac:dyDescent="0.25">
      <c r="A359" s="4"/>
      <c r="B359" s="5"/>
      <c r="C359" s="5"/>
      <c r="D359" s="5"/>
      <c r="F359" s="10"/>
      <c r="G359" s="10"/>
      <c r="H359" s="10"/>
      <c r="I359" s="10"/>
    </row>
    <row r="360" spans="1:9" s="11" customFormat="1" x14ac:dyDescent="0.25">
      <c r="A360" s="4"/>
      <c r="B360" s="5"/>
      <c r="C360" s="5"/>
      <c r="D360" s="5"/>
      <c r="F360" s="10"/>
      <c r="G360" s="10"/>
      <c r="H360" s="10"/>
      <c r="I360" s="10"/>
    </row>
    <row r="361" spans="1:9" s="11" customFormat="1" x14ac:dyDescent="0.25">
      <c r="A361" s="4"/>
      <c r="B361" s="5"/>
      <c r="C361" s="5"/>
      <c r="D361" s="5"/>
      <c r="F361" s="10"/>
      <c r="G361" s="10"/>
      <c r="H361" s="10"/>
      <c r="I361" s="10"/>
    </row>
    <row r="362" spans="1:9" s="11" customFormat="1" x14ac:dyDescent="0.25">
      <c r="A362" s="4"/>
      <c r="B362" s="5"/>
      <c r="C362" s="5"/>
      <c r="D362" s="5"/>
      <c r="F362" s="10"/>
      <c r="G362" s="10"/>
      <c r="H362" s="10"/>
      <c r="I362" s="10"/>
    </row>
    <row r="363" spans="1:9" s="11" customFormat="1" x14ac:dyDescent="0.25">
      <c r="A363" s="4"/>
      <c r="B363" s="5"/>
      <c r="C363" s="5"/>
      <c r="D363" s="5"/>
      <c r="F363" s="10"/>
      <c r="G363" s="10"/>
      <c r="H363" s="10"/>
      <c r="I363" s="10"/>
    </row>
    <row r="364" spans="1:9" s="11" customFormat="1" x14ac:dyDescent="0.25">
      <c r="A364" s="4"/>
      <c r="B364" s="5"/>
      <c r="C364" s="5"/>
      <c r="D364" s="5"/>
      <c r="F364" s="10"/>
      <c r="G364" s="10"/>
      <c r="H364" s="10"/>
      <c r="I364" s="10"/>
    </row>
    <row r="365" spans="1:9" s="11" customFormat="1" x14ac:dyDescent="0.25">
      <c r="A365" s="4"/>
      <c r="B365" s="5"/>
      <c r="C365" s="5"/>
      <c r="D365" s="5"/>
      <c r="F365" s="10"/>
      <c r="G365" s="10"/>
      <c r="H365" s="10"/>
      <c r="I365" s="10"/>
    </row>
    <row r="366" spans="1:9" s="11" customFormat="1" x14ac:dyDescent="0.25">
      <c r="A366" s="4"/>
      <c r="B366" s="5"/>
      <c r="C366" s="5"/>
      <c r="D366" s="5"/>
      <c r="F366" s="10"/>
      <c r="G366" s="10"/>
      <c r="H366" s="10"/>
      <c r="I366" s="10"/>
    </row>
    <row r="367" spans="1:9" s="11" customFormat="1" x14ac:dyDescent="0.25">
      <c r="A367" s="4"/>
      <c r="B367" s="5"/>
      <c r="C367" s="5"/>
      <c r="D367" s="5"/>
      <c r="F367" s="10"/>
      <c r="G367" s="10"/>
      <c r="H367" s="10"/>
      <c r="I367" s="10"/>
    </row>
    <row r="368" spans="1:9" s="11" customFormat="1" x14ac:dyDescent="0.25">
      <c r="A368" s="4"/>
      <c r="B368" s="5"/>
      <c r="C368" s="5"/>
      <c r="D368" s="5"/>
      <c r="F368" s="10"/>
      <c r="G368" s="10"/>
      <c r="H368" s="10"/>
      <c r="I368" s="10"/>
    </row>
    <row r="369" spans="1:9" s="11" customFormat="1" x14ac:dyDescent="0.25">
      <c r="A369" s="4"/>
      <c r="B369" s="5"/>
      <c r="C369" s="5"/>
      <c r="D369" s="5"/>
      <c r="F369" s="10"/>
      <c r="G369" s="10"/>
      <c r="H369" s="10"/>
      <c r="I369" s="10"/>
    </row>
    <row r="370" spans="1:9" s="11" customFormat="1" x14ac:dyDescent="0.25">
      <c r="A370" s="4"/>
      <c r="B370" s="5"/>
      <c r="C370" s="5"/>
      <c r="D370" s="5"/>
      <c r="F370" s="10"/>
      <c r="G370" s="10"/>
      <c r="H370" s="10"/>
      <c r="I370" s="10"/>
    </row>
    <row r="371" spans="1:9" s="11" customFormat="1" x14ac:dyDescent="0.25">
      <c r="A371" s="4"/>
      <c r="B371" s="5"/>
      <c r="C371" s="5"/>
      <c r="D371" s="5"/>
      <c r="F371" s="10"/>
      <c r="G371" s="10"/>
      <c r="H371" s="10"/>
      <c r="I371" s="10"/>
    </row>
    <row r="372" spans="1:9" s="11" customFormat="1" x14ac:dyDescent="0.25">
      <c r="A372" s="4"/>
      <c r="B372" s="5"/>
      <c r="C372" s="5"/>
      <c r="D372" s="5"/>
      <c r="F372" s="10"/>
      <c r="G372" s="10"/>
      <c r="H372" s="10"/>
      <c r="I372" s="10"/>
    </row>
    <row r="373" spans="1:9" s="11" customFormat="1" x14ac:dyDescent="0.25">
      <c r="A373" s="4"/>
      <c r="B373" s="5"/>
      <c r="C373" s="5"/>
      <c r="D373" s="5"/>
      <c r="F373" s="10"/>
      <c r="G373" s="10"/>
      <c r="H373" s="10"/>
      <c r="I373" s="10"/>
    </row>
    <row r="374" spans="1:9" s="11" customFormat="1" x14ac:dyDescent="0.25">
      <c r="A374" s="4"/>
      <c r="B374" s="5"/>
      <c r="C374" s="5"/>
      <c r="D374" s="5"/>
      <c r="F374" s="10"/>
      <c r="G374" s="10"/>
      <c r="H374" s="10"/>
      <c r="I374" s="10"/>
    </row>
    <row r="375" spans="1:9" s="11" customFormat="1" x14ac:dyDescent="0.25">
      <c r="A375" s="4"/>
      <c r="B375" s="5"/>
      <c r="C375" s="5"/>
      <c r="D375" s="5"/>
      <c r="F375" s="10"/>
      <c r="G375" s="10"/>
      <c r="H375" s="10"/>
      <c r="I375" s="10"/>
    </row>
    <row r="376" spans="1:9" s="11" customFormat="1" x14ac:dyDescent="0.25">
      <c r="A376" s="4"/>
      <c r="B376" s="5"/>
      <c r="C376" s="5"/>
      <c r="D376" s="5"/>
      <c r="F376" s="10"/>
      <c r="G376" s="10"/>
      <c r="H376" s="10"/>
      <c r="I376" s="10"/>
    </row>
    <row r="377" spans="1:9" s="11" customFormat="1" x14ac:dyDescent="0.25">
      <c r="A377" s="4"/>
      <c r="B377" s="5"/>
      <c r="C377" s="5"/>
      <c r="D377" s="5"/>
      <c r="F377" s="10"/>
      <c r="G377" s="10"/>
      <c r="H377" s="10"/>
      <c r="I377" s="10"/>
    </row>
    <row r="378" spans="1:9" s="11" customFormat="1" x14ac:dyDescent="0.25">
      <c r="A378" s="4"/>
      <c r="B378" s="5"/>
      <c r="C378" s="5"/>
      <c r="D378" s="5"/>
      <c r="F378" s="10"/>
      <c r="G378" s="10"/>
      <c r="H378" s="10"/>
      <c r="I378" s="10"/>
    </row>
    <row r="379" spans="1:9" s="11" customFormat="1" x14ac:dyDescent="0.25">
      <c r="A379" s="4"/>
      <c r="B379" s="5"/>
      <c r="C379" s="5"/>
      <c r="D379" s="5"/>
      <c r="F379" s="10"/>
      <c r="G379" s="10"/>
      <c r="H379" s="10"/>
      <c r="I379" s="10"/>
    </row>
    <row r="380" spans="1:9" s="11" customFormat="1" x14ac:dyDescent="0.25">
      <c r="A380" s="4"/>
      <c r="B380" s="5"/>
      <c r="C380" s="5"/>
      <c r="D380" s="5"/>
      <c r="F380" s="10"/>
      <c r="G380" s="10"/>
      <c r="H380" s="10"/>
      <c r="I380" s="10"/>
    </row>
    <row r="381" spans="1:9" s="11" customFormat="1" x14ac:dyDescent="0.25">
      <c r="A381" s="4"/>
      <c r="B381" s="5"/>
      <c r="C381" s="5"/>
      <c r="D381" s="5"/>
      <c r="F381" s="10"/>
      <c r="G381" s="10"/>
      <c r="H381" s="10"/>
      <c r="I381" s="10"/>
    </row>
    <row r="382" spans="1:9" s="11" customFormat="1" x14ac:dyDescent="0.25">
      <c r="A382" s="4"/>
      <c r="B382" s="5"/>
      <c r="C382" s="5"/>
      <c r="D382" s="5"/>
      <c r="F382" s="10"/>
      <c r="G382" s="10"/>
      <c r="H382" s="10"/>
      <c r="I382" s="10"/>
    </row>
    <row r="383" spans="1:9" s="11" customFormat="1" x14ac:dyDescent="0.25">
      <c r="A383" s="4"/>
      <c r="B383" s="5"/>
      <c r="C383" s="5"/>
      <c r="D383" s="5"/>
      <c r="F383" s="10"/>
      <c r="G383" s="10"/>
      <c r="H383" s="10"/>
      <c r="I383" s="10"/>
    </row>
    <row r="384" spans="1:9" s="11" customFormat="1" x14ac:dyDescent="0.25">
      <c r="A384" s="4"/>
      <c r="B384" s="5"/>
      <c r="C384" s="5"/>
      <c r="D384" s="5"/>
      <c r="F384" s="10"/>
      <c r="G384" s="10"/>
      <c r="H384" s="10"/>
      <c r="I384" s="10"/>
    </row>
    <row r="385" spans="1:9" s="11" customFormat="1" x14ac:dyDescent="0.25">
      <c r="A385" s="4"/>
      <c r="B385" s="5"/>
      <c r="C385" s="5"/>
      <c r="D385" s="5"/>
      <c r="F385" s="10"/>
      <c r="G385" s="10"/>
      <c r="H385" s="10"/>
      <c r="I385" s="10"/>
    </row>
    <row r="386" spans="1:9" s="11" customFormat="1" x14ac:dyDescent="0.25">
      <c r="A386" s="4"/>
      <c r="B386" s="5"/>
      <c r="C386" s="5"/>
      <c r="D386" s="5"/>
      <c r="F386" s="10"/>
      <c r="G386" s="10"/>
      <c r="H386" s="10"/>
      <c r="I386" s="10"/>
    </row>
    <row r="387" spans="1:9" s="11" customFormat="1" x14ac:dyDescent="0.25">
      <c r="A387" s="4"/>
      <c r="B387" s="5"/>
      <c r="C387" s="5"/>
      <c r="D387" s="5"/>
      <c r="F387" s="10"/>
      <c r="G387" s="10"/>
      <c r="H387" s="10"/>
      <c r="I387" s="10"/>
    </row>
  </sheetData>
  <mergeCells count="65">
    <mergeCell ref="A132:C137"/>
    <mergeCell ref="A2:I2"/>
    <mergeCell ref="B8:B13"/>
    <mergeCell ref="B4:B6"/>
    <mergeCell ref="C4:C6"/>
    <mergeCell ref="E4:I4"/>
    <mergeCell ref="F5:I5"/>
    <mergeCell ref="D4:D6"/>
    <mergeCell ref="G3:I3"/>
    <mergeCell ref="E5:E6"/>
    <mergeCell ref="C8:C13"/>
    <mergeCell ref="A4:A6"/>
    <mergeCell ref="A8:A13"/>
    <mergeCell ref="A118:C118"/>
    <mergeCell ref="A119:C124"/>
    <mergeCell ref="A125:C130"/>
    <mergeCell ref="A131:C131"/>
    <mergeCell ref="A112:C117"/>
    <mergeCell ref="A44:A49"/>
    <mergeCell ref="C44:C49"/>
    <mergeCell ref="A38:A43"/>
    <mergeCell ref="B44:B49"/>
    <mergeCell ref="A94:A99"/>
    <mergeCell ref="B94:B99"/>
    <mergeCell ref="C57:C62"/>
    <mergeCell ref="A106:C111"/>
    <mergeCell ref="C94:C99"/>
    <mergeCell ref="C100:C105"/>
    <mergeCell ref="A75:C80"/>
    <mergeCell ref="A69:A74"/>
    <mergeCell ref="B69:B74"/>
    <mergeCell ref="C69:C74"/>
    <mergeCell ref="C32:C37"/>
    <mergeCell ref="A32:A37"/>
    <mergeCell ref="B32:B37"/>
    <mergeCell ref="C38:C43"/>
    <mergeCell ref="B38:B43"/>
    <mergeCell ref="B20:B25"/>
    <mergeCell ref="C20:C25"/>
    <mergeCell ref="A20:A25"/>
    <mergeCell ref="A26:A31"/>
    <mergeCell ref="B26:B31"/>
    <mergeCell ref="K82:K87"/>
    <mergeCell ref="A82:A87"/>
    <mergeCell ref="B82:B87"/>
    <mergeCell ref="C82:C87"/>
    <mergeCell ref="C88:C93"/>
    <mergeCell ref="A88:A93"/>
    <mergeCell ref="B88:B93"/>
    <mergeCell ref="A14:A19"/>
    <mergeCell ref="B14:B19"/>
    <mergeCell ref="C14:C19"/>
    <mergeCell ref="A138:C143"/>
    <mergeCell ref="A7:I7"/>
    <mergeCell ref="A100:A105"/>
    <mergeCell ref="B100:B105"/>
    <mergeCell ref="C26:C31"/>
    <mergeCell ref="A56:I56"/>
    <mergeCell ref="A50:C55"/>
    <mergeCell ref="A63:A68"/>
    <mergeCell ref="B63:B68"/>
    <mergeCell ref="A81:I81"/>
    <mergeCell ref="C63:C68"/>
    <mergeCell ref="A57:A62"/>
    <mergeCell ref="B57:B62"/>
  </mergeCells>
  <phoneticPr fontId="0" type="noConversion"/>
  <pageMargins left="0.19685039370078741" right="0.15748031496062992" top="0.27559055118110237" bottom="0.27559055118110237" header="0.15748031496062992" footer="0.15748031496062992"/>
  <pageSetup paperSize="9" scale="55" fitToHeight="7" orientation="landscape" r:id="rId1"/>
  <rowBreaks count="5" manualBreakCount="5">
    <brk id="31" max="8" man="1"/>
    <brk id="55" max="8" man="1"/>
    <brk id="80" max="8" man="1"/>
    <brk id="105" max="8" man="1"/>
    <brk id="1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Мероприятия</vt:lpstr>
      <vt:lpstr>Мероприятия!Заголовки_для_печати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Горячева Ольга Константиновна</cp:lastModifiedBy>
  <cp:lastPrinted>2016-10-24T11:28:37Z</cp:lastPrinted>
  <dcterms:created xsi:type="dcterms:W3CDTF">2013-07-02T09:58:10Z</dcterms:created>
  <dcterms:modified xsi:type="dcterms:W3CDTF">2016-10-24T11:30:46Z</dcterms:modified>
</cp:coreProperties>
</file>