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75" yWindow="2715" windowWidth="14805" windowHeight="7830"/>
  </bookViews>
  <sheets>
    <sheet name="проект" sheetId="4" r:id="rId1"/>
    <sheet name="Лист3" sheetId="3" r:id="rId2"/>
  </sheets>
  <definedNames>
    <definedName name="_xlnm.Print_Titles" localSheetId="0">проект!$5:$7</definedName>
    <definedName name="_xlnm.Print_Area" localSheetId="0">проект!$A$1:$I$87</definedName>
  </definedNames>
  <calcPr calcId="144525"/>
</workbook>
</file>

<file path=xl/calcChain.xml><?xml version="1.0" encoding="utf-8"?>
<calcChain xmlns="http://schemas.openxmlformats.org/spreadsheetml/2006/main">
  <c r="G63" i="4" l="1"/>
  <c r="H63" i="4"/>
  <c r="I63" i="4"/>
  <c r="F63" i="4"/>
  <c r="F62" i="4"/>
  <c r="G61" i="4"/>
  <c r="H61" i="4"/>
  <c r="I61" i="4"/>
  <c r="F61" i="4"/>
  <c r="F50" i="4"/>
  <c r="G87" i="4" l="1"/>
  <c r="H87" i="4"/>
  <c r="I87" i="4"/>
  <c r="F86" i="4"/>
  <c r="F87" i="4"/>
  <c r="G85" i="4"/>
  <c r="H85" i="4"/>
  <c r="I85" i="4"/>
  <c r="F85" i="4"/>
  <c r="G50" i="4"/>
  <c r="H50" i="4"/>
  <c r="I50" i="4"/>
  <c r="G48" i="4"/>
  <c r="H48" i="4"/>
  <c r="I48" i="4"/>
  <c r="F48" i="4"/>
  <c r="E72" i="4" l="1"/>
  <c r="E29" i="4"/>
  <c r="G75" i="4" l="1"/>
  <c r="H75" i="4"/>
  <c r="I75" i="4"/>
  <c r="F75" i="4"/>
  <c r="E86" i="4"/>
  <c r="E85" i="4"/>
  <c r="G81" i="4"/>
  <c r="H81" i="4"/>
  <c r="I81" i="4"/>
  <c r="F80" i="4"/>
  <c r="F76" i="4" s="1"/>
  <c r="F81" i="4"/>
  <c r="G79" i="4"/>
  <c r="H79" i="4"/>
  <c r="I79" i="4"/>
  <c r="F79" i="4"/>
  <c r="F74" i="4"/>
  <c r="E74" i="4" s="1"/>
  <c r="G73" i="4"/>
  <c r="H73" i="4"/>
  <c r="H70" i="4" s="1"/>
  <c r="I73" i="4"/>
  <c r="F73" i="4"/>
  <c r="G69" i="4"/>
  <c r="H69" i="4"/>
  <c r="E69" i="4" s="1"/>
  <c r="I69" i="4"/>
  <c r="F68" i="4"/>
  <c r="F69" i="4"/>
  <c r="G67" i="4"/>
  <c r="G64" i="4" s="1"/>
  <c r="H67" i="4"/>
  <c r="I67" i="4"/>
  <c r="I64" i="4" s="1"/>
  <c r="F67" i="4"/>
  <c r="H82" i="4"/>
  <c r="E65" i="4"/>
  <c r="E66" i="4"/>
  <c r="E71" i="4"/>
  <c r="E77" i="4"/>
  <c r="E78" i="4"/>
  <c r="E83" i="4"/>
  <c r="E84" i="4"/>
  <c r="E87" i="4"/>
  <c r="F59" i="4"/>
  <c r="F60" i="4"/>
  <c r="G15" i="4"/>
  <c r="H15" i="4"/>
  <c r="I15" i="4"/>
  <c r="F15" i="4"/>
  <c r="F64" i="4" l="1"/>
  <c r="E64" i="4" s="1"/>
  <c r="H76" i="4"/>
  <c r="H64" i="4"/>
  <c r="E79" i="4"/>
  <c r="E80" i="4"/>
  <c r="E67" i="4"/>
  <c r="I76" i="4"/>
  <c r="G76" i="4"/>
  <c r="E76" i="4" s="1"/>
  <c r="E75" i="4"/>
  <c r="I82" i="4"/>
  <c r="G82" i="4"/>
  <c r="F82" i="4"/>
  <c r="E81" i="4"/>
  <c r="I70" i="4"/>
  <c r="G70" i="4"/>
  <c r="F70" i="4"/>
  <c r="E73" i="4"/>
  <c r="E68" i="4"/>
  <c r="F58" i="4"/>
  <c r="E15" i="4"/>
  <c r="E82" i="4" l="1"/>
  <c r="E70" i="4"/>
  <c r="E16" i="4"/>
  <c r="E17" i="4"/>
  <c r="E18" i="4"/>
  <c r="E19" i="4"/>
  <c r="E20" i="4"/>
  <c r="G39" i="4"/>
  <c r="H39" i="4"/>
  <c r="I39" i="4"/>
  <c r="F39" i="4"/>
  <c r="E40" i="4"/>
  <c r="E41" i="4"/>
  <c r="E42" i="4"/>
  <c r="E43" i="4"/>
  <c r="E44" i="4"/>
  <c r="E39" i="4" l="1"/>
  <c r="G60" i="4"/>
  <c r="H60" i="4"/>
  <c r="I60" i="4"/>
  <c r="G62" i="4"/>
  <c r="H62" i="4"/>
  <c r="I62" i="4"/>
  <c r="G59" i="4"/>
  <c r="H59" i="4"/>
  <c r="I59" i="4"/>
  <c r="F54" i="4"/>
  <c r="G54" i="4"/>
  <c r="H54" i="4"/>
  <c r="I54" i="4"/>
  <c r="F55" i="4"/>
  <c r="G55" i="4"/>
  <c r="H55" i="4"/>
  <c r="I55" i="4"/>
  <c r="F56" i="4"/>
  <c r="G56" i="4"/>
  <c r="H56" i="4"/>
  <c r="I56" i="4"/>
  <c r="F57" i="4"/>
  <c r="G57" i="4"/>
  <c r="H57" i="4"/>
  <c r="I57" i="4"/>
  <c r="G53" i="4"/>
  <c r="H53" i="4"/>
  <c r="I53" i="4"/>
  <c r="F53" i="4"/>
  <c r="F47" i="4"/>
  <c r="G47" i="4"/>
  <c r="H47" i="4"/>
  <c r="I47" i="4"/>
  <c r="F49" i="4"/>
  <c r="G49" i="4"/>
  <c r="H49" i="4"/>
  <c r="I49" i="4"/>
  <c r="G46" i="4"/>
  <c r="H46" i="4"/>
  <c r="I46" i="4"/>
  <c r="F46" i="4"/>
  <c r="F45" i="4" s="1"/>
  <c r="E63" i="4" l="1"/>
  <c r="E61" i="4"/>
  <c r="H45" i="4"/>
  <c r="E59" i="4"/>
  <c r="E62" i="4"/>
  <c r="E60" i="4"/>
  <c r="I45" i="4"/>
  <c r="G45" i="4"/>
  <c r="E57" i="4"/>
  <c r="E56" i="4"/>
  <c r="E55" i="4"/>
  <c r="E54" i="4"/>
  <c r="E53" i="4"/>
  <c r="E28" i="4"/>
  <c r="E30" i="4"/>
  <c r="E31" i="4"/>
  <c r="E32" i="4"/>
  <c r="E34" i="4"/>
  <c r="E35" i="4"/>
  <c r="E36" i="4"/>
  <c r="E37" i="4"/>
  <c r="E38" i="4"/>
  <c r="E22" i="4"/>
  <c r="E23" i="4"/>
  <c r="E24" i="4"/>
  <c r="E25" i="4"/>
  <c r="E26" i="4"/>
  <c r="E10" i="4"/>
  <c r="E11" i="4"/>
  <c r="E12" i="4"/>
  <c r="E13" i="4"/>
  <c r="E14" i="4"/>
  <c r="F21" i="4" l="1"/>
  <c r="F52" i="4" l="1"/>
  <c r="G52" i="4"/>
  <c r="H52" i="4"/>
  <c r="I52" i="4"/>
  <c r="E52" i="4" l="1"/>
  <c r="F27" i="4"/>
  <c r="G27" i="4"/>
  <c r="H27" i="4"/>
  <c r="I27" i="4"/>
  <c r="E27" i="4" l="1"/>
  <c r="E48" i="4"/>
  <c r="E50" i="4"/>
  <c r="E47" i="4"/>
  <c r="E49" i="4" l="1"/>
  <c r="E46" i="4"/>
  <c r="H58" i="4"/>
  <c r="I58" i="4"/>
  <c r="G58" i="4"/>
  <c r="E58" i="4" l="1"/>
  <c r="F33" i="4"/>
  <c r="G33" i="4"/>
  <c r="H33" i="4"/>
  <c r="I33" i="4"/>
  <c r="G21" i="4"/>
  <c r="H21" i="4"/>
  <c r="I21" i="4"/>
  <c r="F9" i="4"/>
  <c r="G9" i="4"/>
  <c r="H9" i="4"/>
  <c r="I9" i="4"/>
  <c r="E33" i="4" l="1"/>
  <c r="E21" i="4"/>
  <c r="E9" i="4"/>
  <c r="E45" i="4" l="1"/>
</calcChain>
</file>

<file path=xl/sharedStrings.xml><?xml version="1.0" encoding="utf-8"?>
<sst xmlns="http://schemas.openxmlformats.org/spreadsheetml/2006/main" count="110" uniqueCount="40">
  <si>
    <t>Таблица 2</t>
  </si>
  <si>
    <t>Мероприятия муниципальной программы</t>
  </si>
  <si>
    <t>Ответственный исполнитель / соисполнитель</t>
  </si>
  <si>
    <t>Финансовые затраты на реализацию (тыс.руб.)</t>
  </si>
  <si>
    <t>в том числе:</t>
  </si>
  <si>
    <t>2017г.</t>
  </si>
  <si>
    <t>2018г.</t>
  </si>
  <si>
    <t>2019г.</t>
  </si>
  <si>
    <t>2020г.</t>
  </si>
  <si>
    <t xml:space="preserve">бюджет автономного округа </t>
  </si>
  <si>
    <t>бюджет автономного округа</t>
  </si>
  <si>
    <t>местный бюджет</t>
  </si>
  <si>
    <t>№ п/п</t>
  </si>
  <si>
    <t>всего</t>
  </si>
  <si>
    <t>федеральный бюджет</t>
  </si>
  <si>
    <t>средства по Соглашениям по передаче полномочий</t>
  </si>
  <si>
    <t>Всего по муниципальной программе</t>
  </si>
  <si>
    <t>Перечень программных мероприятий</t>
  </si>
  <si>
    <t>иные источники</t>
  </si>
  <si>
    <t>иные  источники</t>
  </si>
  <si>
    <t>Всего</t>
  </si>
  <si>
    <t>Источники финансирования</t>
  </si>
  <si>
    <t xml:space="preserve">всего </t>
  </si>
  <si>
    <t>инвестиции в объекты муниципальной собственности</t>
  </si>
  <si>
    <t>прочие расходы</t>
  </si>
  <si>
    <t>Департамент образования и молодежной политики Нефтеюганского района</t>
  </si>
  <si>
    <t xml:space="preserve">Администрации сельских 
поселений 
</t>
  </si>
  <si>
    <t xml:space="preserve">Основное мероприятие Участие 
в международной экологической 
акции «Спасти  
и сохранить»             (показатель № 1)
</t>
  </si>
  <si>
    <t xml:space="preserve">Основное мероприятие  Полигон для складирования бытовых отходов в гп.Пойковский Нефтеюганского района.
III очередь 
строительства                                    (показатель № 2)
</t>
  </si>
  <si>
    <t xml:space="preserve">Основное мероприятие  Рекультивация земель, подвергшихся загрязнению отходами производства и потребления                              (показатель № 3)  </t>
  </si>
  <si>
    <t xml:space="preserve">Основное мероприятие  Повышение экологически безопасного уровня обращения с отходами и качества жизни 
населения                              (показатель № 3)
</t>
  </si>
  <si>
    <t>Основное мероприятие   Оценка запасов пресных подземных вод и разработка проектов зон санитарной охраны существующих скважин объектов водоснабжения, разработка проектов нормативно-допустимых сбросов объектов водоотведения Нефтеюганского района      (показатель № 3)</t>
  </si>
  <si>
    <t>в том числе</t>
  </si>
  <si>
    <t>Соисполнитель 1                                                     Департамент строительства 
и жилищно-коммунального комплекса                                                      (МКУ «Управление капитального строительства и жилищно-коммунального комплекса»)</t>
  </si>
  <si>
    <t>Соисполнитель 2                                             Департамент образования и молодежной политики Нефтеюганского района</t>
  </si>
  <si>
    <t xml:space="preserve">Ответственный исполнитель                                       Администрация Нефтеюганского района- комитет по делам народов Севера,охраны окружающей среды и водных ресурсов </t>
  </si>
  <si>
    <t xml:space="preserve">Соисполнитель  3                                                                                           Администрации городского и сельских поселений
поселений 
</t>
  </si>
  <si>
    <t>Администрация Нефтеюганского района – комитет по делам народов Севера, охраны окружающей среды и водных ресурсов/МКУ "Управление по делам администрации Нефтеюганского района"</t>
  </si>
  <si>
    <t xml:space="preserve">Департамент строительства 
и жилищно-коммунального комплекса 
(МКУ 
«УКСиЖКК НР»)
</t>
  </si>
  <si>
    <t xml:space="preserve">Департамент строительства 
и жилищно-коммунального комплекса (МКУ «УКСиЖКК НР»)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</si>
</sst>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_р_._-;\-* #,##0.0_р_._-;_-* &quot;-&quot;?_р_._-;_-@_-"/>
    <numFmt numFmtId="166" formatCode="_-* #,##0.00_р_._-;\-* #,##0.00_р_._-;_-* &quot;-&quot;?_р_.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2" fontId="0" fillId="0" borderId="0" xfId="0" applyNumberFormat="1"/>
    <xf numFmtId="43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5" fontId="2" fillId="2" borderId="4" xfId="1" applyNumberFormat="1" applyFont="1" applyFill="1" applyBorder="1" applyAlignment="1">
      <alignment vertical="center" wrapText="1"/>
    </xf>
    <xf numFmtId="165" fontId="0" fillId="0" borderId="0" xfId="0" applyNumberFormat="1"/>
    <xf numFmtId="0" fontId="4" fillId="0" borderId="0" xfId="0" applyFont="1" applyAlignment="1"/>
    <xf numFmtId="166" fontId="3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2" fillId="0" borderId="1" xfId="1" applyNumberFormat="1" applyFont="1" applyBorder="1" applyAlignment="1">
      <alignment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>
      <alignment vertical="center" wrapText="1"/>
    </xf>
    <xf numFmtId="166" fontId="2" fillId="2" borderId="1" xfId="1" applyNumberFormat="1" applyFont="1" applyFill="1" applyBorder="1" applyAlignment="1">
      <alignment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166" fontId="7" fillId="2" borderId="1" xfId="1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4" fillId="0" borderId="11" xfId="0" applyFont="1" applyBorder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" fontId="2" fillId="2" borderId="5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2"/>
  <sheetViews>
    <sheetView tabSelected="1" view="pageBreakPreview" topLeftCell="A44" zoomScale="71" zoomScaleNormal="77" zoomScaleSheetLayoutView="71" workbookViewId="0">
      <selection activeCell="E57" sqref="E57:E58"/>
    </sheetView>
  </sheetViews>
  <sheetFormatPr defaultRowHeight="15" x14ac:dyDescent="0.25"/>
  <cols>
    <col min="1" max="1" width="6.7109375" customWidth="1"/>
    <col min="2" max="2" width="28.5703125" customWidth="1"/>
    <col min="3" max="3" width="19.85546875" customWidth="1"/>
    <col min="4" max="4" width="22.5703125" customWidth="1"/>
    <col min="5" max="5" width="14.85546875" customWidth="1"/>
    <col min="6" max="6" width="13.5703125" customWidth="1"/>
    <col min="7" max="7" width="14.42578125" customWidth="1"/>
    <col min="8" max="8" width="14.5703125" customWidth="1"/>
    <col min="9" max="9" width="15.28515625" customWidth="1"/>
    <col min="10" max="10" width="9.5703125" bestFit="1" customWidth="1"/>
    <col min="11" max="11" width="13.28515625" bestFit="1" customWidth="1"/>
  </cols>
  <sheetData>
    <row r="1" spans="1:9" ht="15.75" x14ac:dyDescent="0.25">
      <c r="A1" s="1"/>
      <c r="G1" s="20"/>
      <c r="H1" s="20"/>
      <c r="I1" s="20"/>
    </row>
    <row r="2" spans="1:9" ht="15.75" x14ac:dyDescent="0.25">
      <c r="A2" s="1"/>
      <c r="G2" s="8"/>
      <c r="H2" s="8"/>
      <c r="I2" s="8"/>
    </row>
    <row r="3" spans="1:9" ht="18.75" x14ac:dyDescent="0.3">
      <c r="A3" s="1"/>
      <c r="C3" s="44" t="s">
        <v>17</v>
      </c>
      <c r="D3" s="44"/>
      <c r="E3" s="44"/>
      <c r="F3" s="44"/>
      <c r="G3" s="8"/>
      <c r="H3" s="8"/>
      <c r="I3" s="8"/>
    </row>
    <row r="4" spans="1:9" ht="18" customHeight="1" x14ac:dyDescent="0.25">
      <c r="A4" s="1"/>
      <c r="H4" s="45" t="s">
        <v>0</v>
      </c>
      <c r="I4" s="45"/>
    </row>
    <row r="5" spans="1:9" ht="16.5" customHeight="1" x14ac:dyDescent="0.25">
      <c r="A5" s="41" t="s">
        <v>12</v>
      </c>
      <c r="B5" s="41" t="s">
        <v>1</v>
      </c>
      <c r="C5" s="41" t="s">
        <v>2</v>
      </c>
      <c r="D5" s="41" t="s">
        <v>21</v>
      </c>
      <c r="E5" s="41" t="s">
        <v>3</v>
      </c>
      <c r="F5" s="41"/>
      <c r="G5" s="41"/>
      <c r="H5" s="41"/>
      <c r="I5" s="41"/>
    </row>
    <row r="6" spans="1:9" ht="21.75" customHeight="1" x14ac:dyDescent="0.25">
      <c r="A6" s="41"/>
      <c r="B6" s="41"/>
      <c r="C6" s="41"/>
      <c r="D6" s="41"/>
      <c r="E6" s="41" t="s">
        <v>20</v>
      </c>
      <c r="F6" s="41" t="s">
        <v>32</v>
      </c>
      <c r="G6" s="41"/>
      <c r="H6" s="41"/>
      <c r="I6" s="41"/>
    </row>
    <row r="7" spans="1:9" ht="15.75" x14ac:dyDescent="0.25">
      <c r="A7" s="41"/>
      <c r="B7" s="41"/>
      <c r="C7" s="41"/>
      <c r="D7" s="41"/>
      <c r="E7" s="41"/>
      <c r="F7" s="16" t="s">
        <v>5</v>
      </c>
      <c r="G7" s="16" t="s">
        <v>6</v>
      </c>
      <c r="H7" s="16" t="s">
        <v>7</v>
      </c>
      <c r="I7" s="16" t="s">
        <v>8</v>
      </c>
    </row>
    <row r="8" spans="1:9" x14ac:dyDescent="0.25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13">
        <v>9</v>
      </c>
    </row>
    <row r="9" spans="1:9" ht="32.25" customHeight="1" x14ac:dyDescent="0.25">
      <c r="A9" s="41">
        <v>1</v>
      </c>
      <c r="B9" s="31" t="s">
        <v>27</v>
      </c>
      <c r="C9" s="41" t="s">
        <v>37</v>
      </c>
      <c r="D9" s="4" t="s">
        <v>13</v>
      </c>
      <c r="E9" s="21">
        <f>F9+G9+H9+I9</f>
        <v>1657</v>
      </c>
      <c r="F9" s="21">
        <f t="shared" ref="F9:I9" si="0">F10+F11+F12+F13+F14</f>
        <v>457</v>
      </c>
      <c r="G9" s="21">
        <f t="shared" si="0"/>
        <v>400</v>
      </c>
      <c r="H9" s="21">
        <f t="shared" si="0"/>
        <v>400</v>
      </c>
      <c r="I9" s="21">
        <f t="shared" si="0"/>
        <v>400</v>
      </c>
    </row>
    <row r="10" spans="1:9" ht="26.25" customHeight="1" x14ac:dyDescent="0.25">
      <c r="A10" s="41"/>
      <c r="B10" s="31"/>
      <c r="C10" s="41"/>
      <c r="D10" s="5" t="s">
        <v>14</v>
      </c>
      <c r="E10" s="21">
        <f t="shared" ref="E10:E20" si="1">F10+G10+H10+I10</f>
        <v>0</v>
      </c>
      <c r="F10" s="22">
        <v>0</v>
      </c>
      <c r="G10" s="22">
        <v>0</v>
      </c>
      <c r="H10" s="22">
        <v>0</v>
      </c>
      <c r="I10" s="22">
        <v>0</v>
      </c>
    </row>
    <row r="11" spans="1:9" ht="33.75" customHeight="1" x14ac:dyDescent="0.25">
      <c r="A11" s="41"/>
      <c r="B11" s="31"/>
      <c r="C11" s="41"/>
      <c r="D11" s="3" t="s">
        <v>9</v>
      </c>
      <c r="E11" s="21">
        <f t="shared" si="1"/>
        <v>0</v>
      </c>
      <c r="F11" s="23">
        <v>0</v>
      </c>
      <c r="G11" s="23">
        <v>0</v>
      </c>
      <c r="H11" s="23">
        <v>0</v>
      </c>
      <c r="I11" s="23">
        <v>0</v>
      </c>
    </row>
    <row r="12" spans="1:9" ht="22.5" customHeight="1" x14ac:dyDescent="0.25">
      <c r="A12" s="41"/>
      <c r="B12" s="31"/>
      <c r="C12" s="41"/>
      <c r="D12" s="3" t="s">
        <v>11</v>
      </c>
      <c r="E12" s="22">
        <f t="shared" si="1"/>
        <v>1600</v>
      </c>
      <c r="F12" s="24">
        <v>400</v>
      </c>
      <c r="G12" s="24">
        <v>400</v>
      </c>
      <c r="H12" s="22">
        <v>400</v>
      </c>
      <c r="I12" s="22">
        <v>400</v>
      </c>
    </row>
    <row r="13" spans="1:9" ht="49.5" customHeight="1" x14ac:dyDescent="0.25">
      <c r="A13" s="41"/>
      <c r="B13" s="31"/>
      <c r="C13" s="41"/>
      <c r="D13" s="3" t="s">
        <v>15</v>
      </c>
      <c r="E13" s="22">
        <f t="shared" si="1"/>
        <v>0</v>
      </c>
      <c r="F13" s="22">
        <v>0</v>
      </c>
      <c r="G13" s="22">
        <v>0</v>
      </c>
      <c r="H13" s="22">
        <v>0</v>
      </c>
      <c r="I13" s="22">
        <v>0</v>
      </c>
    </row>
    <row r="14" spans="1:9" ht="43.5" customHeight="1" x14ac:dyDescent="0.25">
      <c r="A14" s="41"/>
      <c r="B14" s="31"/>
      <c r="C14" s="41"/>
      <c r="D14" s="3" t="s">
        <v>18</v>
      </c>
      <c r="E14" s="22">
        <f t="shared" si="1"/>
        <v>57</v>
      </c>
      <c r="F14" s="24">
        <v>57</v>
      </c>
      <c r="G14" s="22">
        <v>0</v>
      </c>
      <c r="H14" s="22">
        <v>0</v>
      </c>
      <c r="I14" s="22">
        <v>0</v>
      </c>
    </row>
    <row r="15" spans="1:9" ht="27.75" customHeight="1" x14ac:dyDescent="0.25">
      <c r="A15" s="41"/>
      <c r="B15" s="31"/>
      <c r="C15" s="41" t="s">
        <v>25</v>
      </c>
      <c r="D15" s="4" t="s">
        <v>13</v>
      </c>
      <c r="E15" s="21">
        <f>F15+G15+H15+I15</f>
        <v>2400</v>
      </c>
      <c r="F15" s="29">
        <f>F16+F17+F18+F19+F20</f>
        <v>600</v>
      </c>
      <c r="G15" s="29">
        <f t="shared" ref="G15:I15" si="2">G16+G17+G18+G19+G20</f>
        <v>600</v>
      </c>
      <c r="H15" s="29">
        <f t="shared" si="2"/>
        <v>600</v>
      </c>
      <c r="I15" s="29">
        <f t="shared" si="2"/>
        <v>600</v>
      </c>
    </row>
    <row r="16" spans="1:9" ht="41.25" customHeight="1" x14ac:dyDescent="0.25">
      <c r="A16" s="41"/>
      <c r="B16" s="31"/>
      <c r="C16" s="41"/>
      <c r="D16" s="5" t="s">
        <v>14</v>
      </c>
      <c r="E16" s="22">
        <f t="shared" si="1"/>
        <v>0</v>
      </c>
      <c r="F16" s="24">
        <v>0</v>
      </c>
      <c r="G16" s="22">
        <v>0</v>
      </c>
      <c r="H16" s="22">
        <v>0</v>
      </c>
      <c r="I16" s="22">
        <v>0</v>
      </c>
    </row>
    <row r="17" spans="1:11" ht="41.25" customHeight="1" x14ac:dyDescent="0.25">
      <c r="A17" s="41"/>
      <c r="B17" s="31"/>
      <c r="C17" s="41"/>
      <c r="D17" s="3" t="s">
        <v>9</v>
      </c>
      <c r="E17" s="22">
        <f t="shared" si="1"/>
        <v>0</v>
      </c>
      <c r="F17" s="24">
        <v>0</v>
      </c>
      <c r="G17" s="22">
        <v>0</v>
      </c>
      <c r="H17" s="22">
        <v>0</v>
      </c>
      <c r="I17" s="22">
        <v>0</v>
      </c>
    </row>
    <row r="18" spans="1:11" ht="41.25" customHeight="1" x14ac:dyDescent="0.25">
      <c r="A18" s="41"/>
      <c r="B18" s="31"/>
      <c r="C18" s="41"/>
      <c r="D18" s="3" t="s">
        <v>11</v>
      </c>
      <c r="E18" s="22">
        <f t="shared" si="1"/>
        <v>950</v>
      </c>
      <c r="F18" s="24">
        <v>350</v>
      </c>
      <c r="G18" s="22">
        <v>200</v>
      </c>
      <c r="H18" s="22">
        <v>200</v>
      </c>
      <c r="I18" s="22">
        <v>200</v>
      </c>
    </row>
    <row r="19" spans="1:11" ht="66.75" customHeight="1" x14ac:dyDescent="0.25">
      <c r="A19" s="41"/>
      <c r="B19" s="31"/>
      <c r="C19" s="41"/>
      <c r="D19" s="3" t="s">
        <v>15</v>
      </c>
      <c r="E19" s="22">
        <f t="shared" si="1"/>
        <v>0</v>
      </c>
      <c r="F19" s="24">
        <v>0</v>
      </c>
      <c r="G19" s="22">
        <v>0</v>
      </c>
      <c r="H19" s="22">
        <v>0</v>
      </c>
      <c r="I19" s="22">
        <v>0</v>
      </c>
    </row>
    <row r="20" spans="1:11" ht="41.25" customHeight="1" x14ac:dyDescent="0.25">
      <c r="A20" s="41"/>
      <c r="B20" s="31"/>
      <c r="C20" s="41"/>
      <c r="D20" s="3" t="s">
        <v>18</v>
      </c>
      <c r="E20" s="22">
        <f t="shared" si="1"/>
        <v>1450</v>
      </c>
      <c r="F20" s="24">
        <v>250</v>
      </c>
      <c r="G20" s="22">
        <v>400</v>
      </c>
      <c r="H20" s="22">
        <v>400</v>
      </c>
      <c r="I20" s="22">
        <v>400</v>
      </c>
    </row>
    <row r="21" spans="1:11" ht="24" customHeight="1" x14ac:dyDescent="0.25">
      <c r="A21" s="31">
        <v>2</v>
      </c>
      <c r="B21" s="31" t="s">
        <v>28</v>
      </c>
      <c r="C21" s="31" t="s">
        <v>38</v>
      </c>
      <c r="D21" s="12" t="s">
        <v>13</v>
      </c>
      <c r="E21" s="25">
        <f t="shared" ref="E21:E26" si="3">SUM(F21:I21)</f>
        <v>249077.3</v>
      </c>
      <c r="F21" s="25">
        <f t="shared" ref="F21:I21" si="4">F22+F23+F24+F25+F26</f>
        <v>11000</v>
      </c>
      <c r="G21" s="25">
        <f t="shared" si="4"/>
        <v>110000</v>
      </c>
      <c r="H21" s="25">
        <f t="shared" si="4"/>
        <v>128077.3</v>
      </c>
      <c r="I21" s="25">
        <f t="shared" si="4"/>
        <v>0</v>
      </c>
    </row>
    <row r="22" spans="1:11" ht="28.5" customHeight="1" x14ac:dyDescent="0.25">
      <c r="A22" s="31"/>
      <c r="B22" s="31"/>
      <c r="C22" s="31"/>
      <c r="D22" s="15" t="s">
        <v>14</v>
      </c>
      <c r="E22" s="26">
        <f t="shared" si="3"/>
        <v>0</v>
      </c>
      <c r="F22" s="26">
        <v>0</v>
      </c>
      <c r="G22" s="26">
        <v>0</v>
      </c>
      <c r="H22" s="26">
        <v>0</v>
      </c>
      <c r="I22" s="27">
        <v>0</v>
      </c>
    </row>
    <row r="23" spans="1:11" ht="33" customHeight="1" x14ac:dyDescent="0.25">
      <c r="A23" s="31"/>
      <c r="B23" s="31"/>
      <c r="C23" s="31"/>
      <c r="D23" s="15" t="s">
        <v>10</v>
      </c>
      <c r="E23" s="26">
        <f t="shared" si="3"/>
        <v>0</v>
      </c>
      <c r="F23" s="26">
        <v>0</v>
      </c>
      <c r="G23" s="26">
        <v>0</v>
      </c>
      <c r="H23" s="26">
        <v>0</v>
      </c>
      <c r="I23" s="27">
        <v>0</v>
      </c>
    </row>
    <row r="24" spans="1:11" ht="28.5" customHeight="1" x14ac:dyDescent="0.25">
      <c r="A24" s="31"/>
      <c r="B24" s="31"/>
      <c r="C24" s="31"/>
      <c r="D24" s="15" t="s">
        <v>11</v>
      </c>
      <c r="E24" s="26">
        <f t="shared" si="3"/>
        <v>0</v>
      </c>
      <c r="F24" s="26">
        <v>0</v>
      </c>
      <c r="G24" s="26">
        <v>0</v>
      </c>
      <c r="H24" s="26">
        <v>0</v>
      </c>
      <c r="I24" s="27">
        <v>0</v>
      </c>
    </row>
    <row r="25" spans="1:11" ht="56.25" customHeight="1" x14ac:dyDescent="0.25">
      <c r="A25" s="31"/>
      <c r="B25" s="31"/>
      <c r="C25" s="31"/>
      <c r="D25" s="15" t="s">
        <v>15</v>
      </c>
      <c r="E25" s="26">
        <f t="shared" si="3"/>
        <v>0</v>
      </c>
      <c r="F25" s="26">
        <v>0</v>
      </c>
      <c r="G25" s="26">
        <v>0</v>
      </c>
      <c r="H25" s="26">
        <v>0</v>
      </c>
      <c r="I25" s="27">
        <v>0</v>
      </c>
    </row>
    <row r="26" spans="1:11" ht="20.25" customHeight="1" x14ac:dyDescent="0.25">
      <c r="A26" s="31"/>
      <c r="B26" s="31"/>
      <c r="C26" s="31"/>
      <c r="D26" s="15" t="s">
        <v>19</v>
      </c>
      <c r="E26" s="26">
        <f t="shared" si="3"/>
        <v>249077.3</v>
      </c>
      <c r="F26" s="26">
        <v>11000</v>
      </c>
      <c r="G26" s="26">
        <v>110000</v>
      </c>
      <c r="H26" s="26">
        <v>128077.3</v>
      </c>
      <c r="I26" s="27">
        <v>0</v>
      </c>
    </row>
    <row r="27" spans="1:11" ht="15.75" customHeight="1" x14ac:dyDescent="0.25">
      <c r="A27" s="31">
        <v>3</v>
      </c>
      <c r="B27" s="31" t="s">
        <v>29</v>
      </c>
      <c r="C27" s="31" t="s">
        <v>39</v>
      </c>
      <c r="D27" s="12" t="s">
        <v>13</v>
      </c>
      <c r="E27" s="25">
        <f>F27+G27+H27+I27</f>
        <v>67171.967799999999</v>
      </c>
      <c r="F27" s="25">
        <f t="shared" ref="F27:I27" si="5">F28+F29+F30+F31+F32</f>
        <v>62299.767800000001</v>
      </c>
      <c r="G27" s="25">
        <f t="shared" si="5"/>
        <v>1636.1</v>
      </c>
      <c r="H27" s="25">
        <f t="shared" si="5"/>
        <v>1636.1</v>
      </c>
      <c r="I27" s="25">
        <f t="shared" si="5"/>
        <v>1600</v>
      </c>
    </row>
    <row r="28" spans="1:11" ht="25.5" customHeight="1" x14ac:dyDescent="0.25">
      <c r="A28" s="31"/>
      <c r="B28" s="31"/>
      <c r="C28" s="31"/>
      <c r="D28" s="15" t="s">
        <v>14</v>
      </c>
      <c r="E28" s="25">
        <f t="shared" ref="E28:E44" si="6">F28+G28+H28+I28</f>
        <v>0</v>
      </c>
      <c r="F28" s="26">
        <v>0</v>
      </c>
      <c r="G28" s="26">
        <v>0</v>
      </c>
      <c r="H28" s="26">
        <v>0</v>
      </c>
      <c r="I28" s="26">
        <v>0</v>
      </c>
    </row>
    <row r="29" spans="1:11" ht="35.25" customHeight="1" x14ac:dyDescent="0.25">
      <c r="A29" s="31"/>
      <c r="B29" s="31"/>
      <c r="C29" s="31"/>
      <c r="D29" s="15" t="s">
        <v>10</v>
      </c>
      <c r="E29" s="26">
        <f t="shared" ref="E29" si="7">F29+G29+H29+I29</f>
        <v>108.30000000000001</v>
      </c>
      <c r="F29" s="26">
        <v>36.1</v>
      </c>
      <c r="G29" s="26">
        <v>36.1</v>
      </c>
      <c r="H29" s="26">
        <v>36.1</v>
      </c>
      <c r="I29" s="26">
        <v>0</v>
      </c>
    </row>
    <row r="30" spans="1:11" ht="18" customHeight="1" x14ac:dyDescent="0.25">
      <c r="A30" s="31"/>
      <c r="B30" s="31"/>
      <c r="C30" s="31"/>
      <c r="D30" s="15" t="s">
        <v>11</v>
      </c>
      <c r="E30" s="26">
        <f t="shared" si="6"/>
        <v>34169.267800000001</v>
      </c>
      <c r="F30" s="26">
        <v>34169.267800000001</v>
      </c>
      <c r="G30" s="26">
        <v>0</v>
      </c>
      <c r="H30" s="26">
        <v>0</v>
      </c>
      <c r="I30" s="26">
        <v>0</v>
      </c>
      <c r="K30" s="11"/>
    </row>
    <row r="31" spans="1:11" ht="51" customHeight="1" x14ac:dyDescent="0.25">
      <c r="A31" s="31"/>
      <c r="B31" s="31"/>
      <c r="C31" s="31"/>
      <c r="D31" s="15" t="s">
        <v>15</v>
      </c>
      <c r="E31" s="25">
        <f t="shared" si="6"/>
        <v>0</v>
      </c>
      <c r="F31" s="26">
        <v>0</v>
      </c>
      <c r="G31" s="26">
        <v>0</v>
      </c>
      <c r="H31" s="26"/>
      <c r="I31" s="26">
        <v>0</v>
      </c>
    </row>
    <row r="32" spans="1:11" ht="17.25" customHeight="1" x14ac:dyDescent="0.25">
      <c r="A32" s="31"/>
      <c r="B32" s="31"/>
      <c r="C32" s="31"/>
      <c r="D32" s="15" t="s">
        <v>18</v>
      </c>
      <c r="E32" s="26">
        <f t="shared" si="6"/>
        <v>32894.400000000001</v>
      </c>
      <c r="F32" s="26">
        <v>28094.400000000001</v>
      </c>
      <c r="G32" s="26">
        <v>1600</v>
      </c>
      <c r="H32" s="26">
        <v>1600</v>
      </c>
      <c r="I32" s="26">
        <v>1600</v>
      </c>
    </row>
    <row r="33" spans="1:9" ht="26.25" customHeight="1" x14ac:dyDescent="0.25">
      <c r="A33" s="42">
        <v>4</v>
      </c>
      <c r="B33" s="31" t="s">
        <v>30</v>
      </c>
      <c r="C33" s="31" t="s">
        <v>26</v>
      </c>
      <c r="D33" s="12" t="s">
        <v>13</v>
      </c>
      <c r="E33" s="25">
        <f t="shared" si="6"/>
        <v>28753.019930000002</v>
      </c>
      <c r="F33" s="28">
        <f t="shared" ref="F33:I33" si="8">F34+F35+F36+F37+F38</f>
        <v>8989.0199300000004</v>
      </c>
      <c r="G33" s="28">
        <f t="shared" si="8"/>
        <v>8588</v>
      </c>
      <c r="H33" s="28">
        <f t="shared" si="8"/>
        <v>5588</v>
      </c>
      <c r="I33" s="28">
        <f t="shared" si="8"/>
        <v>5588</v>
      </c>
    </row>
    <row r="34" spans="1:9" ht="24" customHeight="1" x14ac:dyDescent="0.25">
      <c r="A34" s="42"/>
      <c r="B34" s="31"/>
      <c r="C34" s="31"/>
      <c r="D34" s="15" t="s">
        <v>14</v>
      </c>
      <c r="E34" s="25">
        <f t="shared" si="6"/>
        <v>0</v>
      </c>
      <c r="F34" s="27">
        <v>0</v>
      </c>
      <c r="G34" s="27">
        <v>0</v>
      </c>
      <c r="H34" s="27">
        <v>0</v>
      </c>
      <c r="I34" s="27">
        <v>0</v>
      </c>
    </row>
    <row r="35" spans="1:9" ht="36.75" customHeight="1" x14ac:dyDescent="0.25">
      <c r="A35" s="42"/>
      <c r="B35" s="31"/>
      <c r="C35" s="31"/>
      <c r="D35" s="15" t="s">
        <v>10</v>
      </c>
      <c r="E35" s="25">
        <f t="shared" si="6"/>
        <v>0</v>
      </c>
      <c r="F35" s="27">
        <v>0</v>
      </c>
      <c r="G35" s="27">
        <v>0</v>
      </c>
      <c r="H35" s="27">
        <v>0</v>
      </c>
      <c r="I35" s="27">
        <v>0</v>
      </c>
    </row>
    <row r="36" spans="1:9" ht="27" customHeight="1" x14ac:dyDescent="0.25">
      <c r="A36" s="42"/>
      <c r="B36" s="31"/>
      <c r="C36" s="31"/>
      <c r="D36" s="15" t="s">
        <v>11</v>
      </c>
      <c r="E36" s="25">
        <f t="shared" si="6"/>
        <v>1330.7321999999999</v>
      </c>
      <c r="F36" s="27">
        <v>1330.7321999999999</v>
      </c>
      <c r="G36" s="27">
        <v>0</v>
      </c>
      <c r="H36" s="27">
        <v>0</v>
      </c>
      <c r="I36" s="27">
        <v>0</v>
      </c>
    </row>
    <row r="37" spans="1:9" ht="56.25" customHeight="1" x14ac:dyDescent="0.25">
      <c r="A37" s="42"/>
      <c r="B37" s="31"/>
      <c r="C37" s="31"/>
      <c r="D37" s="15" t="s">
        <v>15</v>
      </c>
      <c r="E37" s="25">
        <f t="shared" si="6"/>
        <v>0</v>
      </c>
      <c r="F37" s="27">
        <v>0</v>
      </c>
      <c r="G37" s="27">
        <v>0</v>
      </c>
      <c r="H37" s="27">
        <v>0</v>
      </c>
      <c r="I37" s="27">
        <v>0</v>
      </c>
    </row>
    <row r="38" spans="1:9" ht="27" customHeight="1" x14ac:dyDescent="0.25">
      <c r="A38" s="42"/>
      <c r="B38" s="31"/>
      <c r="C38" s="31"/>
      <c r="D38" s="15" t="s">
        <v>18</v>
      </c>
      <c r="E38" s="26">
        <f t="shared" si="6"/>
        <v>27422.28773</v>
      </c>
      <c r="F38" s="27">
        <v>7658.28773</v>
      </c>
      <c r="G38" s="27">
        <v>8588</v>
      </c>
      <c r="H38" s="27">
        <v>5588</v>
      </c>
      <c r="I38" s="27">
        <v>5588</v>
      </c>
    </row>
    <row r="39" spans="1:9" ht="27" customHeight="1" x14ac:dyDescent="0.25">
      <c r="A39" s="47">
        <v>5</v>
      </c>
      <c r="B39" s="50" t="s">
        <v>31</v>
      </c>
      <c r="C39" s="31" t="s">
        <v>39</v>
      </c>
      <c r="D39" s="12" t="s">
        <v>13</v>
      </c>
      <c r="E39" s="25">
        <f t="shared" si="6"/>
        <v>600</v>
      </c>
      <c r="F39" s="28">
        <f>F40+F41+F42+F43+F44</f>
        <v>600</v>
      </c>
      <c r="G39" s="28">
        <f t="shared" ref="G39:I39" si="9">G40+G41+G42+G43+G44</f>
        <v>0</v>
      </c>
      <c r="H39" s="28">
        <f t="shared" si="9"/>
        <v>0</v>
      </c>
      <c r="I39" s="28">
        <f t="shared" si="9"/>
        <v>0</v>
      </c>
    </row>
    <row r="40" spans="1:9" ht="22.5" customHeight="1" x14ac:dyDescent="0.25">
      <c r="A40" s="48"/>
      <c r="B40" s="51"/>
      <c r="C40" s="31"/>
      <c r="D40" s="17" t="s">
        <v>14</v>
      </c>
      <c r="E40" s="26">
        <f t="shared" si="6"/>
        <v>0</v>
      </c>
      <c r="F40" s="27">
        <v>0</v>
      </c>
      <c r="G40" s="27">
        <v>0</v>
      </c>
      <c r="H40" s="27">
        <v>0</v>
      </c>
      <c r="I40" s="27">
        <v>0</v>
      </c>
    </row>
    <row r="41" spans="1:9" ht="36.75" customHeight="1" x14ac:dyDescent="0.25">
      <c r="A41" s="48"/>
      <c r="B41" s="51"/>
      <c r="C41" s="31"/>
      <c r="D41" s="17" t="s">
        <v>10</v>
      </c>
      <c r="E41" s="26">
        <f t="shared" si="6"/>
        <v>0</v>
      </c>
      <c r="F41" s="27">
        <v>0</v>
      </c>
      <c r="G41" s="27">
        <v>0</v>
      </c>
      <c r="H41" s="27">
        <v>0</v>
      </c>
      <c r="I41" s="27">
        <v>0</v>
      </c>
    </row>
    <row r="42" spans="1:9" ht="21.75" customHeight="1" x14ac:dyDescent="0.25">
      <c r="A42" s="48"/>
      <c r="B42" s="51"/>
      <c r="C42" s="31"/>
      <c r="D42" s="17" t="s">
        <v>11</v>
      </c>
      <c r="E42" s="26">
        <f t="shared" si="6"/>
        <v>0</v>
      </c>
      <c r="F42" s="27">
        <v>0</v>
      </c>
      <c r="G42" s="27">
        <v>0</v>
      </c>
      <c r="H42" s="27">
        <v>0</v>
      </c>
      <c r="I42" s="27">
        <v>0</v>
      </c>
    </row>
    <row r="43" spans="1:9" ht="48" customHeight="1" x14ac:dyDescent="0.25">
      <c r="A43" s="48"/>
      <c r="B43" s="51"/>
      <c r="C43" s="31"/>
      <c r="D43" s="17" t="s">
        <v>15</v>
      </c>
      <c r="E43" s="26">
        <f t="shared" si="6"/>
        <v>0</v>
      </c>
      <c r="F43" s="27">
        <v>0</v>
      </c>
      <c r="G43" s="27">
        <v>0</v>
      </c>
      <c r="H43" s="27">
        <v>0</v>
      </c>
      <c r="I43" s="27">
        <v>0</v>
      </c>
    </row>
    <row r="44" spans="1:9" ht="31.5" customHeight="1" x14ac:dyDescent="0.25">
      <c r="A44" s="49"/>
      <c r="B44" s="52"/>
      <c r="C44" s="31"/>
      <c r="D44" s="17" t="s">
        <v>18</v>
      </c>
      <c r="E44" s="26">
        <f t="shared" si="6"/>
        <v>600</v>
      </c>
      <c r="F44" s="27">
        <v>600</v>
      </c>
      <c r="G44" s="27">
        <v>0</v>
      </c>
      <c r="H44" s="27">
        <v>0</v>
      </c>
      <c r="I44" s="27">
        <v>0</v>
      </c>
    </row>
    <row r="45" spans="1:9" ht="25.5" customHeight="1" x14ac:dyDescent="0.25">
      <c r="A45" s="46" t="s">
        <v>16</v>
      </c>
      <c r="B45" s="46"/>
      <c r="C45" s="46"/>
      <c r="D45" s="6" t="s">
        <v>13</v>
      </c>
      <c r="E45" s="25">
        <f t="shared" ref="E45:E50" si="10">SUM(F45:I45)</f>
        <v>349659.28772999998</v>
      </c>
      <c r="F45" s="25">
        <f>F46+F47+F48+F49+F50</f>
        <v>83945.787730000011</v>
      </c>
      <c r="G45" s="25">
        <f t="shared" ref="G45:H45" si="11">G46+G47+G48+G49+G50</f>
        <v>121224.1</v>
      </c>
      <c r="H45" s="25">
        <f t="shared" si="11"/>
        <v>136301.4</v>
      </c>
      <c r="I45" s="25">
        <f>I46+I47+I48+I49+I50</f>
        <v>8188</v>
      </c>
    </row>
    <row r="46" spans="1:9" ht="23.25" customHeight="1" x14ac:dyDescent="0.25">
      <c r="A46" s="46"/>
      <c r="B46" s="46"/>
      <c r="C46" s="46"/>
      <c r="D46" s="7" t="s">
        <v>14</v>
      </c>
      <c r="E46" s="26">
        <f t="shared" si="10"/>
        <v>0</v>
      </c>
      <c r="F46" s="26">
        <f t="shared" ref="F46:I47" si="12">F10+F22+F28+F34</f>
        <v>0</v>
      </c>
      <c r="G46" s="26">
        <f t="shared" si="12"/>
        <v>0</v>
      </c>
      <c r="H46" s="26">
        <f t="shared" si="12"/>
        <v>0</v>
      </c>
      <c r="I46" s="26">
        <f t="shared" si="12"/>
        <v>0</v>
      </c>
    </row>
    <row r="47" spans="1:9" ht="33" customHeight="1" x14ac:dyDescent="0.25">
      <c r="A47" s="46"/>
      <c r="B47" s="46"/>
      <c r="C47" s="46"/>
      <c r="D47" s="7" t="s">
        <v>10</v>
      </c>
      <c r="E47" s="26">
        <f t="shared" si="10"/>
        <v>108.30000000000001</v>
      </c>
      <c r="F47" s="30">
        <f t="shared" si="12"/>
        <v>36.1</v>
      </c>
      <c r="G47" s="26">
        <f t="shared" si="12"/>
        <v>36.1</v>
      </c>
      <c r="H47" s="26">
        <f t="shared" si="12"/>
        <v>36.1</v>
      </c>
      <c r="I47" s="26">
        <f t="shared" si="12"/>
        <v>0</v>
      </c>
    </row>
    <row r="48" spans="1:9" ht="22.5" customHeight="1" x14ac:dyDescent="0.25">
      <c r="A48" s="46"/>
      <c r="B48" s="46"/>
      <c r="C48" s="46"/>
      <c r="D48" s="7" t="s">
        <v>11</v>
      </c>
      <c r="E48" s="26">
        <f t="shared" si="10"/>
        <v>38050</v>
      </c>
      <c r="F48" s="30">
        <f>F12+F24+F30+F36+F18+F42</f>
        <v>36250</v>
      </c>
      <c r="G48" s="30">
        <f t="shared" ref="G48:I48" si="13">G12+G24+G30+G36+G18+G42</f>
        <v>600</v>
      </c>
      <c r="H48" s="30">
        <f t="shared" si="13"/>
        <v>600</v>
      </c>
      <c r="I48" s="30">
        <f t="shared" si="13"/>
        <v>600</v>
      </c>
    </row>
    <row r="49" spans="1:11" ht="53.25" customHeight="1" x14ac:dyDescent="0.25">
      <c r="A49" s="46"/>
      <c r="B49" s="46"/>
      <c r="C49" s="46"/>
      <c r="D49" s="7" t="s">
        <v>15</v>
      </c>
      <c r="E49" s="26">
        <f t="shared" si="10"/>
        <v>0</v>
      </c>
      <c r="F49" s="26">
        <f>F13+F25+F31+F37</f>
        <v>0</v>
      </c>
      <c r="G49" s="26">
        <f>G13+G25+G31+G37</f>
        <v>0</v>
      </c>
      <c r="H49" s="26">
        <f>H13+H25+H31+H37</f>
        <v>0</v>
      </c>
      <c r="I49" s="26">
        <f>I13+I25+I31+I37</f>
        <v>0</v>
      </c>
    </row>
    <row r="50" spans="1:11" ht="18.75" customHeight="1" x14ac:dyDescent="0.25">
      <c r="A50" s="46"/>
      <c r="B50" s="46"/>
      <c r="C50" s="46"/>
      <c r="D50" s="7" t="s">
        <v>18</v>
      </c>
      <c r="E50" s="26">
        <f t="shared" si="10"/>
        <v>311500.98772999999</v>
      </c>
      <c r="F50" s="26">
        <f>F14+F26+F32+F38+F20+F44</f>
        <v>47659.687730000005</v>
      </c>
      <c r="G50" s="26">
        <f t="shared" ref="G50:I50" si="14">G14+G26+G32+G38+G20+G44</f>
        <v>120588</v>
      </c>
      <c r="H50" s="26">
        <f t="shared" si="14"/>
        <v>135665.29999999999</v>
      </c>
      <c r="I50" s="26">
        <f t="shared" si="14"/>
        <v>7588</v>
      </c>
    </row>
    <row r="51" spans="1:11" ht="20.25" customHeight="1" x14ac:dyDescent="0.25">
      <c r="A51" s="43" t="s">
        <v>4</v>
      </c>
      <c r="B51" s="43"/>
      <c r="C51" s="43"/>
      <c r="D51" s="7"/>
      <c r="E51" s="25"/>
      <c r="F51" s="25"/>
      <c r="G51" s="25"/>
      <c r="H51" s="25"/>
      <c r="I51" s="25"/>
    </row>
    <row r="52" spans="1:11" ht="19.5" customHeight="1" x14ac:dyDescent="0.25">
      <c r="A52" s="43" t="s">
        <v>23</v>
      </c>
      <c r="B52" s="43"/>
      <c r="C52" s="43"/>
      <c r="D52" s="6" t="s">
        <v>22</v>
      </c>
      <c r="E52" s="25">
        <f>F52+G52+H52+I52</f>
        <v>249077.3</v>
      </c>
      <c r="F52" s="25">
        <f t="shared" ref="F52:I52" si="15">F53+F54+F55+F56+F57</f>
        <v>11000</v>
      </c>
      <c r="G52" s="25">
        <f t="shared" si="15"/>
        <v>110000</v>
      </c>
      <c r="H52" s="25">
        <f t="shared" si="15"/>
        <v>128077.3</v>
      </c>
      <c r="I52" s="25">
        <f t="shared" si="15"/>
        <v>0</v>
      </c>
    </row>
    <row r="53" spans="1:11" ht="27" customHeight="1" x14ac:dyDescent="0.25">
      <c r="A53" s="43"/>
      <c r="B53" s="43"/>
      <c r="C53" s="43"/>
      <c r="D53" s="7" t="s">
        <v>14</v>
      </c>
      <c r="E53" s="25">
        <f t="shared" ref="E53:E57" si="16">F53+G53+H53+I53</f>
        <v>0</v>
      </c>
      <c r="F53" s="26">
        <f t="shared" ref="F53:I57" si="17">F22</f>
        <v>0</v>
      </c>
      <c r="G53" s="26">
        <f t="shared" si="17"/>
        <v>0</v>
      </c>
      <c r="H53" s="26">
        <f t="shared" si="17"/>
        <v>0</v>
      </c>
      <c r="I53" s="26">
        <f t="shared" si="17"/>
        <v>0</v>
      </c>
    </row>
    <row r="54" spans="1:11" ht="33" customHeight="1" x14ac:dyDescent="0.25">
      <c r="A54" s="43"/>
      <c r="B54" s="43"/>
      <c r="C54" s="43"/>
      <c r="D54" s="7" t="s">
        <v>10</v>
      </c>
      <c r="E54" s="25">
        <f t="shared" si="16"/>
        <v>0</v>
      </c>
      <c r="F54" s="26">
        <f t="shared" si="17"/>
        <v>0</v>
      </c>
      <c r="G54" s="26">
        <f t="shared" si="17"/>
        <v>0</v>
      </c>
      <c r="H54" s="26">
        <f t="shared" si="17"/>
        <v>0</v>
      </c>
      <c r="I54" s="26">
        <f t="shared" si="17"/>
        <v>0</v>
      </c>
    </row>
    <row r="55" spans="1:11" ht="23.25" customHeight="1" x14ac:dyDescent="0.25">
      <c r="A55" s="43"/>
      <c r="B55" s="43"/>
      <c r="C55" s="43"/>
      <c r="D55" s="7" t="s">
        <v>11</v>
      </c>
      <c r="E55" s="25">
        <f t="shared" si="16"/>
        <v>0</v>
      </c>
      <c r="F55" s="26">
        <f t="shared" si="17"/>
        <v>0</v>
      </c>
      <c r="G55" s="26">
        <f t="shared" si="17"/>
        <v>0</v>
      </c>
      <c r="H55" s="26">
        <f t="shared" si="17"/>
        <v>0</v>
      </c>
      <c r="I55" s="26">
        <f t="shared" si="17"/>
        <v>0</v>
      </c>
    </row>
    <row r="56" spans="1:11" ht="46.5" customHeight="1" x14ac:dyDescent="0.25">
      <c r="A56" s="43"/>
      <c r="B56" s="43"/>
      <c r="C56" s="43"/>
      <c r="D56" s="2" t="s">
        <v>15</v>
      </c>
      <c r="E56" s="25">
        <f t="shared" si="16"/>
        <v>0</v>
      </c>
      <c r="F56" s="26">
        <f t="shared" si="17"/>
        <v>0</v>
      </c>
      <c r="G56" s="26">
        <f t="shared" si="17"/>
        <v>0</v>
      </c>
      <c r="H56" s="26">
        <f t="shared" si="17"/>
        <v>0</v>
      </c>
      <c r="I56" s="26">
        <f t="shared" si="17"/>
        <v>0</v>
      </c>
      <c r="K56" s="10"/>
    </row>
    <row r="57" spans="1:11" ht="22.5" customHeight="1" x14ac:dyDescent="0.25">
      <c r="A57" s="43"/>
      <c r="B57" s="43"/>
      <c r="C57" s="43"/>
      <c r="D57" s="14" t="s">
        <v>19</v>
      </c>
      <c r="E57" s="26">
        <f t="shared" si="16"/>
        <v>249077.3</v>
      </c>
      <c r="F57" s="26">
        <f t="shared" si="17"/>
        <v>11000</v>
      </c>
      <c r="G57" s="26">
        <f t="shared" si="17"/>
        <v>110000</v>
      </c>
      <c r="H57" s="26">
        <f t="shared" si="17"/>
        <v>128077.3</v>
      </c>
      <c r="I57" s="26">
        <f t="shared" si="17"/>
        <v>0</v>
      </c>
    </row>
    <row r="58" spans="1:11" ht="22.5" customHeight="1" x14ac:dyDescent="0.25">
      <c r="A58" s="43" t="s">
        <v>24</v>
      </c>
      <c r="B58" s="43"/>
      <c r="C58" s="43"/>
      <c r="D58" s="6" t="s">
        <v>22</v>
      </c>
      <c r="E58" s="25">
        <f t="shared" ref="E58:E87" si="18">SUM(F58:I58)</f>
        <v>100581.98773000002</v>
      </c>
      <c r="F58" s="25">
        <f t="shared" ref="F58:I58" si="19">F59+F60+F61+F62+F63</f>
        <v>72945.787730000011</v>
      </c>
      <c r="G58" s="25">
        <f t="shared" si="19"/>
        <v>11224.1</v>
      </c>
      <c r="H58" s="25">
        <f t="shared" si="19"/>
        <v>8224.1</v>
      </c>
      <c r="I58" s="25">
        <f t="shared" si="19"/>
        <v>8188</v>
      </c>
    </row>
    <row r="59" spans="1:11" ht="22.5" customHeight="1" x14ac:dyDescent="0.25">
      <c r="A59" s="43"/>
      <c r="B59" s="43"/>
      <c r="C59" s="43"/>
      <c r="D59" s="7" t="s">
        <v>14</v>
      </c>
      <c r="E59" s="25">
        <f t="shared" si="18"/>
        <v>0</v>
      </c>
      <c r="F59" s="26">
        <f t="shared" ref="F59:I62" si="20">F10+F28+F34</f>
        <v>0</v>
      </c>
      <c r="G59" s="26">
        <f t="shared" si="20"/>
        <v>0</v>
      </c>
      <c r="H59" s="26">
        <f t="shared" si="20"/>
        <v>0</v>
      </c>
      <c r="I59" s="26">
        <f t="shared" si="20"/>
        <v>0</v>
      </c>
    </row>
    <row r="60" spans="1:11" ht="33" customHeight="1" x14ac:dyDescent="0.25">
      <c r="A60" s="43"/>
      <c r="B60" s="43"/>
      <c r="C60" s="43"/>
      <c r="D60" s="7" t="s">
        <v>10</v>
      </c>
      <c r="E60" s="26">
        <f t="shared" si="18"/>
        <v>108.30000000000001</v>
      </c>
      <c r="F60" s="26">
        <f t="shared" si="20"/>
        <v>36.1</v>
      </c>
      <c r="G60" s="26">
        <f t="shared" si="20"/>
        <v>36.1</v>
      </c>
      <c r="H60" s="26">
        <f t="shared" si="20"/>
        <v>36.1</v>
      </c>
      <c r="I60" s="26">
        <f t="shared" si="20"/>
        <v>0</v>
      </c>
    </row>
    <row r="61" spans="1:11" ht="22.5" customHeight="1" x14ac:dyDescent="0.25">
      <c r="A61" s="43"/>
      <c r="B61" s="43"/>
      <c r="C61" s="43"/>
      <c r="D61" s="7" t="s">
        <v>11</v>
      </c>
      <c r="E61" s="26">
        <f t="shared" si="18"/>
        <v>38050</v>
      </c>
      <c r="F61" s="26">
        <f>F12+F30+F36+F18+F24+F42</f>
        <v>36250</v>
      </c>
      <c r="G61" s="26">
        <f t="shared" ref="G61:I61" si="21">G12+G30+G36+G18+G24+G42</f>
        <v>600</v>
      </c>
      <c r="H61" s="26">
        <f t="shared" si="21"/>
        <v>600</v>
      </c>
      <c r="I61" s="26">
        <f t="shared" si="21"/>
        <v>600</v>
      </c>
    </row>
    <row r="62" spans="1:11" ht="55.5" customHeight="1" x14ac:dyDescent="0.25">
      <c r="A62" s="43"/>
      <c r="B62" s="43"/>
      <c r="C62" s="43"/>
      <c r="D62" s="7" t="s">
        <v>15</v>
      </c>
      <c r="E62" s="25">
        <f t="shared" si="18"/>
        <v>0</v>
      </c>
      <c r="F62" s="26">
        <f t="shared" ref="F62" si="22">F13+F31+F37+F19+F25+F43</f>
        <v>0</v>
      </c>
      <c r="G62" s="26">
        <f t="shared" si="20"/>
        <v>0</v>
      </c>
      <c r="H62" s="26">
        <f t="shared" si="20"/>
        <v>0</v>
      </c>
      <c r="I62" s="26">
        <f t="shared" si="20"/>
        <v>0</v>
      </c>
    </row>
    <row r="63" spans="1:11" ht="22.5" customHeight="1" x14ac:dyDescent="0.25">
      <c r="A63" s="43"/>
      <c r="B63" s="43"/>
      <c r="C63" s="43"/>
      <c r="D63" s="7" t="s">
        <v>18</v>
      </c>
      <c r="E63" s="26">
        <f t="shared" si="18"/>
        <v>62423.687730000005</v>
      </c>
      <c r="F63" s="26">
        <f>F14+F32+F38+F20+F44</f>
        <v>36659.687730000005</v>
      </c>
      <c r="G63" s="26">
        <f t="shared" ref="G63:I63" si="23">G14+G32+G38+G20+G44</f>
        <v>10588</v>
      </c>
      <c r="H63" s="26">
        <f t="shared" si="23"/>
        <v>7588</v>
      </c>
      <c r="I63" s="26">
        <f t="shared" si="23"/>
        <v>7588</v>
      </c>
    </row>
    <row r="64" spans="1:11" ht="17.25" customHeight="1" x14ac:dyDescent="0.25">
      <c r="A64" s="32" t="s">
        <v>35</v>
      </c>
      <c r="B64" s="33"/>
      <c r="C64" s="34"/>
      <c r="D64" s="6" t="s">
        <v>22</v>
      </c>
      <c r="E64" s="25">
        <f>SUM(F64:I64)</f>
        <v>1657</v>
      </c>
      <c r="F64" s="25">
        <f>F65+F66+F67+F68+F69</f>
        <v>457</v>
      </c>
      <c r="G64" s="25">
        <f t="shared" ref="G64:I64" si="24">G65+G66+G67+G68+G69</f>
        <v>400</v>
      </c>
      <c r="H64" s="25">
        <f t="shared" si="24"/>
        <v>400</v>
      </c>
      <c r="I64" s="25">
        <f t="shared" si="24"/>
        <v>400</v>
      </c>
    </row>
    <row r="65" spans="1:10" ht="20.25" customHeight="1" x14ac:dyDescent="0.25">
      <c r="A65" s="35"/>
      <c r="B65" s="36"/>
      <c r="C65" s="37"/>
      <c r="D65" s="7" t="s">
        <v>14</v>
      </c>
      <c r="E65" s="26">
        <f t="shared" si="18"/>
        <v>0</v>
      </c>
      <c r="F65" s="26">
        <v>0</v>
      </c>
      <c r="G65" s="26">
        <v>0</v>
      </c>
      <c r="H65" s="26">
        <v>0</v>
      </c>
      <c r="I65" s="26">
        <v>0</v>
      </c>
    </row>
    <row r="66" spans="1:10" ht="40.5" customHeight="1" x14ac:dyDescent="0.25">
      <c r="A66" s="35"/>
      <c r="B66" s="36"/>
      <c r="C66" s="37"/>
      <c r="D66" s="7" t="s">
        <v>10</v>
      </c>
      <c r="E66" s="26">
        <f t="shared" si="18"/>
        <v>0</v>
      </c>
      <c r="F66" s="26">
        <v>0</v>
      </c>
      <c r="G66" s="26">
        <v>0</v>
      </c>
      <c r="H66" s="26">
        <v>0</v>
      </c>
      <c r="I66" s="26">
        <v>0</v>
      </c>
    </row>
    <row r="67" spans="1:10" ht="26.25" customHeight="1" x14ac:dyDescent="0.25">
      <c r="A67" s="35"/>
      <c r="B67" s="36"/>
      <c r="C67" s="37"/>
      <c r="D67" s="7" t="s">
        <v>11</v>
      </c>
      <c r="E67" s="26">
        <f t="shared" si="18"/>
        <v>1600</v>
      </c>
      <c r="F67" s="26">
        <f>F12</f>
        <v>400</v>
      </c>
      <c r="G67" s="26">
        <f>G12</f>
        <v>400</v>
      </c>
      <c r="H67" s="26">
        <f>H12</f>
        <v>400</v>
      </c>
      <c r="I67" s="26">
        <f>I12</f>
        <v>400</v>
      </c>
    </row>
    <row r="68" spans="1:10" ht="51.75" customHeight="1" x14ac:dyDescent="0.25">
      <c r="A68" s="35"/>
      <c r="B68" s="36"/>
      <c r="C68" s="37"/>
      <c r="D68" s="7" t="s">
        <v>15</v>
      </c>
      <c r="E68" s="26">
        <f t="shared" si="18"/>
        <v>0</v>
      </c>
      <c r="F68" s="26">
        <f>F13</f>
        <v>0</v>
      </c>
      <c r="G68" s="26">
        <v>0</v>
      </c>
      <c r="H68" s="26">
        <v>0</v>
      </c>
      <c r="I68" s="26">
        <v>0</v>
      </c>
    </row>
    <row r="69" spans="1:10" ht="21" customHeight="1" x14ac:dyDescent="0.25">
      <c r="A69" s="38"/>
      <c r="B69" s="39"/>
      <c r="C69" s="40"/>
      <c r="D69" s="7" t="s">
        <v>18</v>
      </c>
      <c r="E69" s="26">
        <f t="shared" si="18"/>
        <v>57</v>
      </c>
      <c r="F69" s="26">
        <f>F14</f>
        <v>57</v>
      </c>
      <c r="G69" s="26">
        <f>G14</f>
        <v>0</v>
      </c>
      <c r="H69" s="26">
        <f>H14</f>
        <v>0</v>
      </c>
      <c r="I69" s="26">
        <f>I14</f>
        <v>0</v>
      </c>
    </row>
    <row r="70" spans="1:10" ht="20.25" customHeight="1" x14ac:dyDescent="0.25">
      <c r="A70" s="32" t="s">
        <v>33</v>
      </c>
      <c r="B70" s="33"/>
      <c r="C70" s="34"/>
      <c r="D70" s="6" t="s">
        <v>22</v>
      </c>
      <c r="E70" s="25">
        <f t="shared" si="18"/>
        <v>316849.26780000003</v>
      </c>
      <c r="F70" s="25">
        <f>F71+F72+F73+F74+F75</f>
        <v>73899.767800000001</v>
      </c>
      <c r="G70" s="25">
        <f t="shared" ref="G70:I70" si="25">G71+G72+G73+G74+G75</f>
        <v>111636.1</v>
      </c>
      <c r="H70" s="25">
        <f t="shared" si="25"/>
        <v>129713.40000000001</v>
      </c>
      <c r="I70" s="25">
        <f t="shared" si="25"/>
        <v>1600</v>
      </c>
    </row>
    <row r="71" spans="1:10" ht="30.75" customHeight="1" x14ac:dyDescent="0.25">
      <c r="A71" s="35"/>
      <c r="B71" s="36"/>
      <c r="C71" s="37"/>
      <c r="D71" s="7" t="s">
        <v>14</v>
      </c>
      <c r="E71" s="26">
        <f t="shared" si="18"/>
        <v>0</v>
      </c>
      <c r="F71" s="26">
        <v>0</v>
      </c>
      <c r="G71" s="26">
        <v>0</v>
      </c>
      <c r="H71" s="26">
        <v>0</v>
      </c>
      <c r="I71" s="26">
        <v>0</v>
      </c>
    </row>
    <row r="72" spans="1:10" ht="43.5" customHeight="1" x14ac:dyDescent="0.25">
      <c r="A72" s="35"/>
      <c r="B72" s="36"/>
      <c r="C72" s="37"/>
      <c r="D72" s="7" t="s">
        <v>10</v>
      </c>
      <c r="E72" s="26">
        <f t="shared" ref="E72" si="26">F72+G72+H72+I72</f>
        <v>108.30000000000001</v>
      </c>
      <c r="F72" s="26">
        <v>36.1</v>
      </c>
      <c r="G72" s="26">
        <v>36.1</v>
      </c>
      <c r="H72" s="26">
        <v>36.1</v>
      </c>
      <c r="I72" s="26">
        <v>0</v>
      </c>
      <c r="J72" s="18">
        <v>0</v>
      </c>
    </row>
    <row r="73" spans="1:10" ht="22.5" customHeight="1" x14ac:dyDescent="0.25">
      <c r="A73" s="35"/>
      <c r="B73" s="36"/>
      <c r="C73" s="37"/>
      <c r="D73" s="7" t="s">
        <v>11</v>
      </c>
      <c r="E73" s="26">
        <f t="shared" si="18"/>
        <v>34169.267800000001</v>
      </c>
      <c r="F73" s="26">
        <f>F24+F30</f>
        <v>34169.267800000001</v>
      </c>
      <c r="G73" s="26">
        <f>G24+G30</f>
        <v>0</v>
      </c>
      <c r="H73" s="26">
        <f>H24+H30</f>
        <v>0</v>
      </c>
      <c r="I73" s="26">
        <f>I24+I30</f>
        <v>0</v>
      </c>
    </row>
    <row r="74" spans="1:10" ht="57" customHeight="1" x14ac:dyDescent="0.25">
      <c r="A74" s="35"/>
      <c r="B74" s="36"/>
      <c r="C74" s="37"/>
      <c r="D74" s="7" t="s">
        <v>15</v>
      </c>
      <c r="E74" s="26">
        <f t="shared" si="18"/>
        <v>0</v>
      </c>
      <c r="F74" s="26">
        <f>F25+F31</f>
        <v>0</v>
      </c>
      <c r="G74" s="26">
        <v>0</v>
      </c>
      <c r="H74" s="26">
        <v>0</v>
      </c>
      <c r="I74" s="26">
        <v>0</v>
      </c>
    </row>
    <row r="75" spans="1:10" ht="22.5" customHeight="1" x14ac:dyDescent="0.25">
      <c r="A75" s="38"/>
      <c r="B75" s="39"/>
      <c r="C75" s="40"/>
      <c r="D75" s="7" t="s">
        <v>18</v>
      </c>
      <c r="E75" s="26">
        <f t="shared" si="18"/>
        <v>282571.7</v>
      </c>
      <c r="F75" s="26">
        <f>F26+F32+F44</f>
        <v>39694.400000000001</v>
      </c>
      <c r="G75" s="26">
        <f>G26+G32+G44</f>
        <v>111600</v>
      </c>
      <c r="H75" s="26">
        <f>H26+H32+H44</f>
        <v>129677.3</v>
      </c>
      <c r="I75" s="26">
        <f>I26+I32+I44</f>
        <v>1600</v>
      </c>
    </row>
    <row r="76" spans="1:10" ht="22.5" customHeight="1" x14ac:dyDescent="0.25">
      <c r="A76" s="32" t="s">
        <v>34</v>
      </c>
      <c r="B76" s="33"/>
      <c r="C76" s="34"/>
      <c r="D76" s="6" t="s">
        <v>22</v>
      </c>
      <c r="E76" s="25">
        <f t="shared" si="18"/>
        <v>2400</v>
      </c>
      <c r="F76" s="25">
        <f>F77+F78+F79+F80+F81</f>
        <v>600</v>
      </c>
      <c r="G76" s="25">
        <f t="shared" ref="G76:I76" si="27">G77+G78+G79+G80+G81</f>
        <v>600</v>
      </c>
      <c r="H76" s="25">
        <f t="shared" si="27"/>
        <v>600</v>
      </c>
      <c r="I76" s="25">
        <f t="shared" si="27"/>
        <v>600</v>
      </c>
    </row>
    <row r="77" spans="1:10" ht="22.5" customHeight="1" x14ac:dyDescent="0.25">
      <c r="A77" s="35"/>
      <c r="B77" s="36"/>
      <c r="C77" s="37"/>
      <c r="D77" s="7" t="s">
        <v>14</v>
      </c>
      <c r="E77" s="26">
        <f t="shared" si="18"/>
        <v>0</v>
      </c>
      <c r="F77" s="26">
        <v>0</v>
      </c>
      <c r="G77" s="26">
        <v>0</v>
      </c>
      <c r="H77" s="26">
        <v>0</v>
      </c>
      <c r="I77" s="26">
        <v>0</v>
      </c>
    </row>
    <row r="78" spans="1:10" ht="39.75" customHeight="1" x14ac:dyDescent="0.25">
      <c r="A78" s="35"/>
      <c r="B78" s="36"/>
      <c r="C78" s="37"/>
      <c r="D78" s="7" t="s">
        <v>10</v>
      </c>
      <c r="E78" s="26">
        <f t="shared" si="18"/>
        <v>0</v>
      </c>
      <c r="F78" s="26">
        <v>0</v>
      </c>
      <c r="G78" s="26">
        <v>0</v>
      </c>
      <c r="H78" s="26">
        <v>0</v>
      </c>
      <c r="I78" s="26">
        <v>0</v>
      </c>
    </row>
    <row r="79" spans="1:10" ht="22.5" customHeight="1" x14ac:dyDescent="0.25">
      <c r="A79" s="35"/>
      <c r="B79" s="36"/>
      <c r="C79" s="37"/>
      <c r="D79" s="7" t="s">
        <v>11</v>
      </c>
      <c r="E79" s="26">
        <f t="shared" si="18"/>
        <v>950</v>
      </c>
      <c r="F79" s="26">
        <f>F18</f>
        <v>350</v>
      </c>
      <c r="G79" s="26">
        <f>G18</f>
        <v>200</v>
      </c>
      <c r="H79" s="26">
        <f>H18</f>
        <v>200</v>
      </c>
      <c r="I79" s="26">
        <f>I18</f>
        <v>200</v>
      </c>
    </row>
    <row r="80" spans="1:10" ht="57" customHeight="1" x14ac:dyDescent="0.25">
      <c r="A80" s="35"/>
      <c r="B80" s="36"/>
      <c r="C80" s="37"/>
      <c r="D80" s="7" t="s">
        <v>15</v>
      </c>
      <c r="E80" s="26">
        <f t="shared" si="18"/>
        <v>0</v>
      </c>
      <c r="F80" s="26">
        <f>F19</f>
        <v>0</v>
      </c>
      <c r="G80" s="26">
        <v>0</v>
      </c>
      <c r="H80" s="26">
        <v>0</v>
      </c>
      <c r="I80" s="26">
        <v>0</v>
      </c>
    </row>
    <row r="81" spans="1:9" ht="22.5" customHeight="1" x14ac:dyDescent="0.25">
      <c r="A81" s="38"/>
      <c r="B81" s="39"/>
      <c r="C81" s="40"/>
      <c r="D81" s="7" t="s">
        <v>18</v>
      </c>
      <c r="E81" s="26">
        <f t="shared" si="18"/>
        <v>1450</v>
      </c>
      <c r="F81" s="26">
        <f>F20</f>
        <v>250</v>
      </c>
      <c r="G81" s="26">
        <f>G20</f>
        <v>400</v>
      </c>
      <c r="H81" s="26">
        <f>H20</f>
        <v>400</v>
      </c>
      <c r="I81" s="26">
        <f>I20</f>
        <v>400</v>
      </c>
    </row>
    <row r="82" spans="1:9" ht="22.5" customHeight="1" x14ac:dyDescent="0.25">
      <c r="A82" s="31" t="s">
        <v>36</v>
      </c>
      <c r="B82" s="31"/>
      <c r="C82" s="31"/>
      <c r="D82" s="6" t="s">
        <v>22</v>
      </c>
      <c r="E82" s="25">
        <f t="shared" si="18"/>
        <v>28753.019930000002</v>
      </c>
      <c r="F82" s="25">
        <f>F83+F84+F85+F86+F87</f>
        <v>8989.0199300000004</v>
      </c>
      <c r="G82" s="25">
        <f t="shared" ref="G82:I82" si="28">G83+G84+G85+G86+G87</f>
        <v>8588</v>
      </c>
      <c r="H82" s="25">
        <f t="shared" si="28"/>
        <v>5588</v>
      </c>
      <c r="I82" s="25">
        <f t="shared" si="28"/>
        <v>5588</v>
      </c>
    </row>
    <row r="83" spans="1:9" ht="22.5" customHeight="1" x14ac:dyDescent="0.25">
      <c r="A83" s="31"/>
      <c r="B83" s="31"/>
      <c r="C83" s="31"/>
      <c r="D83" s="7" t="s">
        <v>14</v>
      </c>
      <c r="E83" s="26">
        <f t="shared" si="18"/>
        <v>0</v>
      </c>
      <c r="F83" s="26">
        <v>0</v>
      </c>
      <c r="G83" s="26">
        <v>0</v>
      </c>
      <c r="H83" s="26">
        <v>0</v>
      </c>
      <c r="I83" s="26">
        <v>0</v>
      </c>
    </row>
    <row r="84" spans="1:9" ht="35.25" customHeight="1" x14ac:dyDescent="0.25">
      <c r="A84" s="31"/>
      <c r="B84" s="31"/>
      <c r="C84" s="31"/>
      <c r="D84" s="7" t="s">
        <v>10</v>
      </c>
      <c r="E84" s="26">
        <f t="shared" si="18"/>
        <v>0</v>
      </c>
      <c r="F84" s="26">
        <v>0</v>
      </c>
      <c r="G84" s="26">
        <v>0</v>
      </c>
      <c r="H84" s="26">
        <v>0</v>
      </c>
      <c r="I84" s="26">
        <v>0</v>
      </c>
    </row>
    <row r="85" spans="1:9" ht="22.5" customHeight="1" x14ac:dyDescent="0.25">
      <c r="A85" s="31"/>
      <c r="B85" s="31"/>
      <c r="C85" s="31"/>
      <c r="D85" s="7" t="s">
        <v>11</v>
      </c>
      <c r="E85" s="26">
        <f t="shared" si="18"/>
        <v>1330.7321999999999</v>
      </c>
      <c r="F85" s="26">
        <f>F36</f>
        <v>1330.7321999999999</v>
      </c>
      <c r="G85" s="26">
        <f t="shared" ref="G85:I85" si="29">G36</f>
        <v>0</v>
      </c>
      <c r="H85" s="26">
        <f t="shared" si="29"/>
        <v>0</v>
      </c>
      <c r="I85" s="26">
        <f t="shared" si="29"/>
        <v>0</v>
      </c>
    </row>
    <row r="86" spans="1:9" ht="52.5" customHeight="1" x14ac:dyDescent="0.25">
      <c r="A86" s="31"/>
      <c r="B86" s="31"/>
      <c r="C86" s="31"/>
      <c r="D86" s="7" t="s">
        <v>15</v>
      </c>
      <c r="E86" s="26">
        <f t="shared" si="18"/>
        <v>0</v>
      </c>
      <c r="F86" s="26">
        <f t="shared" ref="F86:I87" si="30">F37</f>
        <v>0</v>
      </c>
      <c r="G86" s="26">
        <v>0</v>
      </c>
      <c r="H86" s="26">
        <v>0</v>
      </c>
      <c r="I86" s="26">
        <v>0</v>
      </c>
    </row>
    <row r="87" spans="1:9" ht="22.5" customHeight="1" x14ac:dyDescent="0.25">
      <c r="A87" s="31"/>
      <c r="B87" s="31"/>
      <c r="C87" s="31"/>
      <c r="D87" s="7" t="s">
        <v>18</v>
      </c>
      <c r="E87" s="26">
        <f t="shared" si="18"/>
        <v>27422.28773</v>
      </c>
      <c r="F87" s="26">
        <f t="shared" si="30"/>
        <v>7658.28773</v>
      </c>
      <c r="G87" s="26">
        <f t="shared" si="30"/>
        <v>8588</v>
      </c>
      <c r="H87" s="26">
        <f t="shared" si="30"/>
        <v>5588</v>
      </c>
      <c r="I87" s="26">
        <f t="shared" si="30"/>
        <v>5588</v>
      </c>
    </row>
    <row r="88" spans="1:9" ht="30.75" customHeight="1" x14ac:dyDescent="0.25">
      <c r="D88" s="19"/>
      <c r="E88" s="19"/>
      <c r="F88" s="19"/>
    </row>
    <row r="89" spans="1:9" ht="38.25" customHeight="1" x14ac:dyDescent="0.25">
      <c r="G89" s="10"/>
    </row>
    <row r="90" spans="1:9" ht="22.5" customHeight="1" x14ac:dyDescent="0.25"/>
    <row r="91" spans="1:9" ht="51" customHeight="1" x14ac:dyDescent="0.25"/>
    <row r="92" spans="1:9" ht="38.25" customHeight="1" x14ac:dyDescent="0.25"/>
    <row r="93" spans="1:9" ht="27" customHeight="1" x14ac:dyDescent="0.25"/>
    <row r="94" spans="1:9" ht="25.5" customHeight="1" x14ac:dyDescent="0.25"/>
    <row r="95" spans="1:9" ht="39" customHeight="1" x14ac:dyDescent="0.25"/>
    <row r="96" spans="1:9" ht="25.5" customHeight="1" x14ac:dyDescent="0.25"/>
    <row r="97" spans="10:10" ht="55.5" customHeight="1" x14ac:dyDescent="0.25"/>
    <row r="98" spans="10:10" ht="38.25" customHeight="1" x14ac:dyDescent="0.25"/>
    <row r="99" spans="10:10" ht="38.25" customHeight="1" x14ac:dyDescent="0.25"/>
    <row r="100" spans="10:10" ht="28.5" customHeight="1" x14ac:dyDescent="0.25"/>
    <row r="101" spans="10:10" ht="38.25" customHeight="1" x14ac:dyDescent="0.25"/>
    <row r="102" spans="10:10" ht="27.75" customHeight="1" x14ac:dyDescent="0.25"/>
    <row r="103" spans="10:10" ht="48" customHeight="1" x14ac:dyDescent="0.25"/>
    <row r="104" spans="10:10" ht="38.25" customHeight="1" x14ac:dyDescent="0.25"/>
    <row r="105" spans="10:10" ht="23.25" customHeight="1" x14ac:dyDescent="0.25"/>
    <row r="106" spans="10:10" ht="33" customHeight="1" x14ac:dyDescent="0.25"/>
    <row r="107" spans="10:10" ht="30" customHeight="1" x14ac:dyDescent="0.25">
      <c r="J107" s="9"/>
    </row>
    <row r="108" spans="10:10" ht="23.25" customHeight="1" x14ac:dyDescent="0.25"/>
    <row r="109" spans="10:10" ht="36" customHeight="1" x14ac:dyDescent="0.25">
      <c r="J109" s="9"/>
    </row>
    <row r="110" spans="10:10" ht="33" customHeight="1" x14ac:dyDescent="0.25"/>
    <row r="111" spans="10:10" ht="33" customHeight="1" x14ac:dyDescent="0.25"/>
    <row r="112" spans="10:10" ht="25.5" customHeight="1" x14ac:dyDescent="0.25"/>
    <row r="113" ht="33" customHeight="1" x14ac:dyDescent="0.25"/>
    <row r="114" ht="24.75" customHeight="1" x14ac:dyDescent="0.25"/>
    <row r="115" ht="53.25" customHeight="1" x14ac:dyDescent="0.25"/>
    <row r="116" ht="33" customHeight="1" x14ac:dyDescent="0.25"/>
    <row r="117" ht="27" customHeight="1" x14ac:dyDescent="0.25"/>
    <row r="118" ht="26.25" customHeight="1" x14ac:dyDescent="0.25"/>
    <row r="119" ht="48" customHeight="1" x14ac:dyDescent="0.25"/>
    <row r="120" ht="23.25" customHeight="1" x14ac:dyDescent="0.25"/>
    <row r="122" ht="33" customHeight="1" x14ac:dyDescent="0.25"/>
  </sheetData>
  <mergeCells count="33">
    <mergeCell ref="A45:C50"/>
    <mergeCell ref="A51:C51"/>
    <mergeCell ref="A52:C57"/>
    <mergeCell ref="A39:A44"/>
    <mergeCell ref="B39:B44"/>
    <mergeCell ref="C39:C44"/>
    <mergeCell ref="C3:F3"/>
    <mergeCell ref="C9:C14"/>
    <mergeCell ref="A5:A7"/>
    <mergeCell ref="B5:B7"/>
    <mergeCell ref="C5:C7"/>
    <mergeCell ref="D5:D7"/>
    <mergeCell ref="E5:I5"/>
    <mergeCell ref="E6:E7"/>
    <mergeCell ref="F6:I6"/>
    <mergeCell ref="H4:I4"/>
    <mergeCell ref="B9:B20"/>
    <mergeCell ref="A82:C87"/>
    <mergeCell ref="A64:C69"/>
    <mergeCell ref="A70:C75"/>
    <mergeCell ref="A76:C81"/>
    <mergeCell ref="C15:C20"/>
    <mergeCell ref="B33:B38"/>
    <mergeCell ref="A33:A38"/>
    <mergeCell ref="A9:A20"/>
    <mergeCell ref="A21:A26"/>
    <mergeCell ref="A27:A32"/>
    <mergeCell ref="B27:B32"/>
    <mergeCell ref="C27:C32"/>
    <mergeCell ref="A58:C63"/>
    <mergeCell ref="C33:C38"/>
    <mergeCell ref="B21:B26"/>
    <mergeCell ref="C21:C26"/>
  </mergeCells>
  <pageMargins left="0.39370078740157483" right="0" top="0.39370078740157483" bottom="0" header="0" footer="0"/>
  <pageSetup paperSize="9" scale="94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проект</vt:lpstr>
      <vt:lpstr>Лист3</vt:lpstr>
      <vt:lpstr>проект!Заголовки_для_печати</vt:lpstr>
      <vt:lpstr>проект!Область_печати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2016-10-25T11:29:26Z</dcterms:modified>
</cp:coreProperties>
</file>