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Изменения МП УМФ\на 2025г\Изменения декабрь\"/>
    </mc:Choice>
  </mc:AlternateContent>
  <xr:revisionPtr revIDLastSave="0" documentId="13_ncr:1_{592ADF69-7EC7-4CEB-AD32-06A379B8A35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edn1" localSheetId="4">'Раздел 6'!$A$14</definedName>
    <definedName name="_edn2" localSheetId="4">'Раздел 6'!$A$15</definedName>
    <definedName name="_edn3" localSheetId="4">'Раздел 6'!$A$16</definedName>
    <definedName name="_edn4" localSheetId="4">'Раздел 6'!$A$17</definedName>
    <definedName name="_edn5" localSheetId="4">'Раздел 6'!$A$18</definedName>
    <definedName name="_edn6" localSheetId="4">'Раздел 6'!$A$19</definedName>
    <definedName name="_ednref1" localSheetId="4">'Раздел 6'!$B$2</definedName>
    <definedName name="_ednref2" localSheetId="4">'Раздел 6'!$C$2</definedName>
    <definedName name="_ednref3" localSheetId="4">'Раздел 6'!$D$2</definedName>
    <definedName name="_ednref4" localSheetId="4">'Раздел 6'!$E$2</definedName>
    <definedName name="_ednref5" localSheetId="4">'Раздел 6'!$F$2</definedName>
    <definedName name="_ednref6" localSheetId="4">'Раздел 6'!$G$2</definedName>
    <definedName name="_ftn1" localSheetId="0">'Раздел 2'!$A$8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  <definedName name="_Hlk163558725" localSheetId="4">'Раздел 6'!#REF!</definedName>
    <definedName name="_xlnm.Print_Area" localSheetId="3">'Раздел 5'!$A$1:$J$83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5" l="1"/>
  <c r="G19" i="5"/>
  <c r="G18" i="5"/>
  <c r="H18" i="5"/>
  <c r="I18" i="5"/>
  <c r="D18" i="5"/>
  <c r="G17" i="5"/>
  <c r="G15" i="5" s="1"/>
  <c r="H17" i="5"/>
  <c r="H15" i="5" s="1"/>
  <c r="I17" i="5"/>
  <c r="J26" i="5"/>
  <c r="J23" i="5" s="1"/>
  <c r="I23" i="5"/>
  <c r="H23" i="5"/>
  <c r="G23" i="5"/>
  <c r="F23" i="5"/>
  <c r="E23" i="5"/>
  <c r="D23" i="5"/>
  <c r="I59" i="5"/>
  <c r="I19" i="5" s="1"/>
  <c r="H59" i="5"/>
  <c r="H19" i="5" s="1"/>
  <c r="G59" i="5"/>
  <c r="F58" i="5"/>
  <c r="F18" i="5" s="1"/>
  <c r="H55" i="5"/>
  <c r="I63" i="5"/>
  <c r="H63" i="5"/>
  <c r="G63" i="5"/>
  <c r="F63" i="5"/>
  <c r="E63" i="5"/>
  <c r="D63" i="5"/>
  <c r="I67" i="5"/>
  <c r="H67" i="5"/>
  <c r="G67" i="5"/>
  <c r="F67" i="5"/>
  <c r="E67" i="5"/>
  <c r="D67" i="5"/>
  <c r="I55" i="5"/>
  <c r="G55" i="5"/>
  <c r="G10" i="5"/>
  <c r="E58" i="5"/>
  <c r="E18" i="5" s="1"/>
  <c r="D58" i="5"/>
  <c r="D34" i="5"/>
  <c r="D9" i="5" s="1"/>
  <c r="I10" i="5" l="1"/>
  <c r="H10" i="5"/>
  <c r="J67" i="5"/>
  <c r="J58" i="5"/>
  <c r="D31" i="5"/>
  <c r="H31" i="5" l="1"/>
  <c r="I31" i="5"/>
  <c r="G31" i="5"/>
  <c r="E31" i="5"/>
  <c r="F31" i="5"/>
  <c r="J37" i="5"/>
  <c r="J34" i="5"/>
  <c r="F57" i="5" l="1"/>
  <c r="F17" i="5" s="1"/>
  <c r="F15" i="5" s="1"/>
  <c r="E57" i="5"/>
  <c r="E17" i="5" s="1"/>
  <c r="E15" i="5" s="1"/>
  <c r="D12" i="5"/>
  <c r="J12" i="5" s="1"/>
  <c r="E9" i="5"/>
  <c r="I8" i="5"/>
  <c r="H8" i="5"/>
  <c r="G8" i="5"/>
  <c r="E8" i="5"/>
  <c r="D57" i="5"/>
  <c r="E7" i="5"/>
  <c r="F7" i="5"/>
  <c r="G7" i="5"/>
  <c r="H7" i="5"/>
  <c r="I7" i="5"/>
  <c r="J7" i="5"/>
  <c r="D7" i="5"/>
  <c r="E47" i="5"/>
  <c r="F9" i="5"/>
  <c r="G9" i="5"/>
  <c r="H9" i="5"/>
  <c r="I9" i="5"/>
  <c r="D47" i="5"/>
  <c r="D8" i="5" l="1"/>
  <c r="D17" i="5"/>
  <c r="D15" i="5" s="1"/>
  <c r="D6" i="5"/>
  <c r="H6" i="5"/>
  <c r="E6" i="5"/>
  <c r="E59" i="5"/>
  <c r="E55" i="5"/>
  <c r="I6" i="5"/>
  <c r="G6" i="5"/>
  <c r="D55" i="5"/>
  <c r="D59" i="5"/>
  <c r="F8" i="5"/>
  <c r="F6" i="5" s="1"/>
  <c r="F55" i="5"/>
  <c r="F59" i="5"/>
  <c r="I47" i="5"/>
  <c r="G47" i="5"/>
  <c r="H47" i="5"/>
  <c r="F47" i="5"/>
  <c r="J50" i="5"/>
  <c r="J47" i="5" s="1"/>
  <c r="J33" i="5"/>
  <c r="J42" i="5"/>
  <c r="J57" i="5"/>
  <c r="J66" i="5"/>
  <c r="E10" i="5" l="1"/>
  <c r="E19" i="5"/>
  <c r="J31" i="5"/>
  <c r="J17" i="5"/>
  <c r="J15" i="5" s="1"/>
  <c r="D10" i="5"/>
  <c r="D19" i="5"/>
  <c r="F10" i="5"/>
  <c r="F19" i="5"/>
  <c r="J18" i="5"/>
  <c r="J59" i="5"/>
  <c r="J39" i="5"/>
  <c r="J9" i="5"/>
  <c r="I39" i="5"/>
  <c r="G39" i="5"/>
  <c r="H39" i="5"/>
  <c r="J70" i="5"/>
  <c r="J68" i="5"/>
  <c r="J65" i="5"/>
  <c r="J62" i="5"/>
  <c r="J55" i="5" s="1"/>
  <c r="F39" i="5"/>
  <c r="E39" i="5"/>
  <c r="D39" i="5"/>
  <c r="J10" i="5" l="1"/>
  <c r="J19" i="5"/>
  <c r="J8" i="5"/>
  <c r="J6" i="5" s="1"/>
  <c r="J63" i="5"/>
</calcChain>
</file>

<file path=xl/sharedStrings.xml><?xml version="1.0" encoding="utf-8"?>
<sst xmlns="http://schemas.openxmlformats.org/spreadsheetml/2006/main" count="287" uniqueCount="170">
  <si>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</si>
  <si>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</si>
  <si>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</si>
  <si>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</si>
  <si>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</si>
  <si>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</si>
  <si>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</si>
  <si>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Единица измерения</t>
  </si>
  <si>
    <t>(по ОКЕИ)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</si>
  <si>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</si>
  <si>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</si>
  <si>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</si>
  <si>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</si>
  <si>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</si>
  <si>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</si>
  <si>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</si>
  <si>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</si>
  <si>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</si>
  <si>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</si>
  <si>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</si>
  <si>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</si>
  <si>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</si>
  <si>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</si>
  <si>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</si>
  <si>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</si>
  <si>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</si>
  <si>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</si>
  <si>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</si>
  <si>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</si>
  <si>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</si>
  <si>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</si>
  <si>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</si>
  <si>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</si>
  <si>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</si>
  <si>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Департамент финансов Нефтеюганского района</t>
  </si>
  <si>
    <t>2.</t>
  </si>
  <si>
    <t>3.</t>
  </si>
  <si>
    <t>балл</t>
  </si>
  <si>
    <t>≥ 75</t>
  </si>
  <si>
    <t>«МП»</t>
  </si>
  <si>
    <t>Ответственный за реализацию: Департамент финансов Нефтеюганского района</t>
  </si>
  <si>
    <t>4.</t>
  </si>
  <si>
    <t>5.</t>
  </si>
  <si>
    <t>1</t>
  </si>
  <si>
    <t>2</t>
  </si>
  <si>
    <t>На конец 2025 года</t>
  </si>
  <si>
    <t>3</t>
  </si>
  <si>
    <t>4</t>
  </si>
  <si>
    <t>5</t>
  </si>
  <si>
    <t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</si>
  <si>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Закон Ханты-Мансийского автономного округа - Югры от 10 ноября 2008 года № 132-оз «О межбюджетных отношениях в Ханты-Мансийском автономном округе - Югре»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</si>
  <si>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</t>
  </si>
  <si>
    <t>Средняя итоговая оценка качества организации и осуществления бюджетного процесса в поселениях, входящих в состав Нефтеюганского района</t>
  </si>
  <si>
    <t>Постановление администрации Нефтеюганского района</t>
  </si>
  <si>
    <t>Порядок</t>
  </si>
  <si>
    <t>Решение Думы Нефтеюганского района</t>
  </si>
  <si>
    <t>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«Управление муниципальными финансами»</t>
  </si>
  <si>
    <t>http://budget.admoil.ru/index.php/byudzhet-poselenij/normativnye-dokumenty/resheniya-dumy-nefteyuganskogo-rajona</t>
  </si>
  <si>
    <t>«Об утверждении Порядка предоставления субвенций, субсидий и иных межбюджетных трансфертов из бюджета Нефтеюганского района»</t>
  </si>
  <si>
    <t>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</si>
  <si>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http://budget.admoil.ru/index.php/byudzhet-poselenij/normativnye-dokumenty/postanovleniya-administratsii</t>
  </si>
  <si>
    <t>[v] 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</si>
  <si>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[vi] Указывается гиперссылка на текст документа на официальном сайте в сети интернет или в иные информационные источники (в случае размещения).</t>
  </si>
  <si>
    <t>6. Реестр документов, входящих в состав муниципальной программы</t>
  </si>
  <si>
    <t>«Об утверждении Положения о межбюджетных отношениях в муниципальном образовании Нефтеюганский район»</t>
  </si>
  <si>
    <t>Срок реализации: 2025 - 2030</t>
  </si>
  <si>
    <t>Муниципальная программа (всего), в том числе:</t>
  </si>
  <si>
    <t>%</t>
  </si>
  <si>
    <t>Комплекс процессных мероприятий «Обеспечение деятельности органов местного самоуправлениям Нефтеюганского района»</t>
  </si>
  <si>
    <t>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</t>
  </si>
  <si>
    <t>Осуществление казенным учреждением «Центр бухгалтерского обслуживания» централизуемых полномочий по ведению бюджетного (бухгалтерского) учета и составлению отчетности органов местного самоуправления, структурных подразделений Нефтеюганского района, обладающих правом юридического лица, муниципальных учреждений Нефтеюганского района.</t>
  </si>
  <si>
    <t>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</si>
  <si>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 xml:space="preserve">                </t>
  </si>
  <si>
    <t>Межбюджетные трансферты поселениям Нефтеюганского района&lt;*&gt;</t>
  </si>
  <si>
    <t>Средства поселений&lt;***&gt;</t>
  </si>
  <si>
    <t>Иные источники&lt;****&gt;</t>
  </si>
  <si>
    <t>[3] Здесь и далее указывается наименование типа структурного элемента муниципальной программы.</t>
  </si>
  <si>
    <t>Объем налоговых расходов Нефтеюганского района&lt;**&gt;</t>
  </si>
  <si>
    <t>2. 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 (всего), в том числе:</t>
  </si>
  <si>
    <t>5. Комплекс процессных мероприятий «Повышение качества управления муниципальными финансами Нефтеюганского района» (всего), в том числе: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</si>
  <si>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 (всего), в том числе:</t>
  </si>
  <si>
    <t>3. Комплекс процессных мероприятий «Функциональная и техническая поддержка информационных систем обеспечения бюджетных правоотношений»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</si>
  <si>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</si>
  <si>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[20]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</si>
  <si>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t>Плановые значения по месяцам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</si>
  <si>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</si>
  <si>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3. Помесячный план достижения показателей муниципальной программы в 2025 г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</si>
  <si>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Документ</t>
    </r>
    <r>
      <rPr>
        <vertAlign val="superscript"/>
        <sz val="11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</si>
  <si>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1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</si>
  <si>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</si>
  <si>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Значение показателя по годам</t>
    </r>
    <r>
      <rPr>
        <vertAlign val="superscript"/>
        <sz val="11"/>
        <color theme="1"/>
        <rFont val="Times New Roman"/>
        <family val="1"/>
        <charset val="204"/>
      </rPr>
      <t>5</t>
    </r>
  </si>
  <si>
    <r>
      <t>Базовое значение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</si>
  <si>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</si>
  <si>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Наименование показателя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</si>
  <si>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</si>
  <si>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</si>
  <si>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1"/>
        <color theme="1"/>
        <rFont val="Times New Roman"/>
        <family val="1"/>
        <charset val="204"/>
      </rPr>
      <t>15</t>
    </r>
  </si>
  <si>
    <r>
      <t>2025</t>
    </r>
    <r>
      <rPr>
        <vertAlign val="superscript"/>
        <sz val="11"/>
        <color theme="1"/>
        <rFont val="Times New Roman"/>
        <family val="1"/>
        <charset val="204"/>
      </rPr>
      <t xml:space="preserve"> 9</t>
    </r>
  </si>
  <si>
    <t>Комплекс процессных мероприятий «Повышение качества управления муниципальными финансами Нефтеюганского района»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</si>
  <si>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</si>
  <si>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>5. Комплекс процессных мероприятий «Повышение качества управления муниципальными финансами Нефтеюганского района»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</si>
  <si>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</si>
  <si>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</si>
  <si>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</si>
  <si>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</si>
  <si>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</si>
  <si>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</si>
  <si>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</si>
  <si>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</si>
  <si>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</si>
  <si>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</si>
  <si>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>Заполняется в соответствии с разделом 2.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</si>
  <si>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</si>
  <si>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</si>
  <si>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</si>
  <si>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t>Администрация Нефтеюганского района (отдел планирования, анализа и отчетности)</t>
  </si>
  <si>
    <r>
      <t xml:space="preserve">** </t>
    </r>
    <r>
      <rPr>
        <sz val="9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</si>
  <si>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9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</si>
  <si>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9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</si>
  <si>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t>1. Цель 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</si>
  <si>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Цель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</si>
  <si>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1.2.</t>
  </si>
  <si>
    <t>Обеспечение деятельности Департамента финансов Нефтеюганского района.</t>
  </si>
  <si>
    <t>Обеспечение выполнения полномочий и функций департамента финансов Нефтеюганского района.</t>
  </si>
  <si>
    <t>2.1.</t>
  </si>
  <si>
    <t>3.1.</t>
  </si>
  <si>
    <t>4.1.</t>
  </si>
  <si>
    <t>Выравнивание бюджетной обеспеченности поселений Нефтеюганского района.</t>
  </si>
  <si>
    <t>5.1.</t>
  </si>
  <si>
    <t>Обеспечение предоставления межбюджетных трансфертов бюджетам поселений Нефтеюганского района, в том числе для обеспечения выравнивания бюджетной обеспеченности,  сбалансированности местных бюджетов.</t>
  </si>
  <si>
    <t>Стимулирование повышения эффективности деятельности органов местного самоуправления поселений Нефтеюганского района по качеству управления муниципальными финансами.</t>
  </si>
  <si>
    <t>Функционирование информационного пространства в сфере муниципальных финансов Нефтеюганского района.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</si>
  <si>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поселений.</t>
  </si>
  <si>
    <t>Средняя итоговая оценка качества организации и осуществления бюджетного процесса в поселениях, входящих в состав Нефтеюганского района.</t>
  </si>
  <si>
    <r>
      <t xml:space="preserve">16 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</si>
  <si>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1"/>
        <color theme="1"/>
        <rFont val="Times New Roman"/>
        <family val="1"/>
        <charset val="204"/>
      </rPr>
      <t>16</t>
    </r>
  </si>
  <si>
    <t>Комплекс процессных мероприятий «Функциональная и техническая поддержка информационных систем обеспечения бюджетных правоотношений»</t>
  </si>
  <si>
    <t>Поддержание работоспособности информационных систем обеспечения бюджетных правоотношений.</t>
  </si>
  <si>
    <t>Повышение качества организации и осуществления бюджетного процесса органами местного самоуправления поселений Нефтеюганского района.</t>
  </si>
  <si>
    <t xml:space="preserve"> от 27.05.2015
№ 606</t>
  </si>
  <si>
    <t xml:space="preserve">от 27.11.2019
№ 434 </t>
  </si>
  <si>
    <t xml:space="preserve">от 14.07.2021
№ 637 </t>
  </si>
  <si>
    <t xml:space="preserve">от 15.03.2023
№ 341-па </t>
  </si>
  <si>
    <t>Организация ведения бюджетного (бухгалтерского) учета и отчетности, налогового учета и отчетности, документального и взаимосвязанного их отражения в бухгалтерских регистрах, выполнение обязательств по своевременной выплате заработной платы работникам обслуживаемых учреждений и других обязательств.
Обеспечение качественного составления и предоставления сводной бухгалтерской отчетности.</t>
  </si>
  <si>
    <t>Департамент финансов Нефтеюганского района / Администрация Нефтеюганского района (отдел планирования, анализа и отчетности)</t>
  </si>
  <si>
    <t>Ответственный за реализацию: Администрация Нефтеюганского района (отдел планирования, анализа и отчетности)</t>
  </si>
  <si>
    <t>1. Комплекс процессных мероприятий «Обеспечение деятельности органов местного самоуправления Нефтеюганского район» (всего), в том числе:</t>
  </si>
  <si>
    <r>
      <t>*</t>
    </r>
    <r>
      <rPr>
        <sz val="9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  <r>
      <rPr>
        <vertAlign val="superscript"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Данные средства указаны справочно и не суммируются по строке "Всего".</t>
    </r>
  </si>
  <si>
    <t xml:space="preserve"> Всего:</t>
  </si>
  <si>
    <r>
      <rPr>
        <vertAlign val="superscript"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>Заполняется в случае наличия в муниципальной программе соисполнителей.</t>
    </r>
  </si>
  <si>
    <r>
      <t>В том числе по ответственным исполнителям / соисполнителям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vertAlign val="superscript"/>
        <sz val="11"/>
        <color theme="1"/>
        <rFont val="Times New Roman"/>
        <family val="1"/>
        <charset val="204"/>
      </rPr>
      <t>17</t>
    </r>
  </si>
  <si>
    <r>
      <t xml:space="preserve">18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</si>
  <si>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Тип документа</t>
    </r>
    <r>
      <rPr>
        <vertAlign val="superscript"/>
        <sz val="11"/>
        <color theme="1"/>
        <rFont val="Times New Roman"/>
        <family val="1"/>
        <charset val="204"/>
      </rPr>
      <t>18</t>
    </r>
  </si>
  <si>
    <r>
      <t>19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</si>
  <si>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Вид документа</t>
    </r>
    <r>
      <rPr>
        <vertAlign val="superscript"/>
        <sz val="11"/>
        <color theme="1"/>
        <rFont val="Times New Roman"/>
        <family val="1"/>
        <charset val="204"/>
      </rPr>
      <t>19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</si>
  <si>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</si>
  <si>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>Реквизиты</t>
    </r>
    <r>
      <rPr>
        <vertAlign val="superscript"/>
        <sz val="11"/>
        <color theme="1"/>
        <rFont val="Times New Roman"/>
        <family val="1"/>
        <charset val="204"/>
      </rPr>
      <t>21</t>
    </r>
  </si>
  <si>
    <t>,</t>
  </si>
  <si>
    <r>
      <t>Разработчик</t>
    </r>
    <r>
      <rPr>
        <vertAlign val="superscript"/>
        <sz val="11"/>
        <color theme="1"/>
        <rFont val="Times New Roman"/>
        <family val="1"/>
        <charset val="204"/>
      </rPr>
      <t>22</t>
    </r>
  </si>
  <si>
    <r>
      <t>Гиперссылка на текст документа</t>
    </r>
    <r>
      <rPr>
        <vertAlign val="superscript"/>
        <sz val="11"/>
        <color theme="1"/>
        <rFont val="Times New Roman"/>
        <family val="1"/>
        <charset val="204"/>
      </rPr>
      <t>23</t>
    </r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</si>
  <si>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</si>
  <si>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 xml:space="preserve">21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</si>
  <si>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t xml:space="preserve">22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</si>
  <si>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 xml:space="preserve">23 </t>
    </r>
    <r>
      <rPr>
        <sz val="9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</si>
  <si>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».</t>
  </si>
  <si>
    <t xml:space="preserve">О внесении изменений в постановление администрации Нефтеюганского района 
от 24.09.2013 № 2493-па-нпа «О порядке разработки и реализации муниципальных программ Нефтеюганского района»
</t>
  </si>
  <si>
    <t>от 01.11.2024 №1857-па-нпа</t>
  </si>
  <si>
    <t>https://admoil.gosuslugi.ru/ofitsialno/dokumenty/npa_administraciya/postanovlenia_admin/dokumenty-1_16651.html</t>
  </si>
  <si>
    <t xml:space="preserve">Департамент экономического развития  </t>
  </si>
  <si>
    <t>Паспорт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</si>
</sst>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_-* #,##0.00000_-;\-* #,##0.00000_-;_-* &quot;-&quot;??_-;_-@_-"/>
    <numFmt numFmtId="166" formatCode="_-* #,##0.00\ _₽_-;\-* #,##0.00\ _₽_-;_-* &quot;-&quot;??\ _₽_-;_-@_-"/>
    <numFmt numFmtId="167" formatCode="_-* #,##0.00000\ _₽_-;\-* #,##0.00000\ _₽_-;_-* &quot;-&quot;?????\ _₽_-;_-@_-"/>
  </numFmts>
  <fonts count="29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6" fillId="0" borderId="1" xfId="0" applyFont="1" applyBorder="1"/>
    <xf numFmtId="0" fontId="5" fillId="0" borderId="0" xfId="0" applyFont="1"/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7" fillId="0" borderId="1" xfId="0" applyNumberFormat="1" applyFont="1" applyBorder="1"/>
    <xf numFmtId="0" fontId="0" fillId="2" borderId="0" xfId="0" applyFill="1"/>
    <xf numFmtId="49" fontId="7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4" fillId="0" borderId="0" xfId="0" applyFont="1"/>
    <xf numFmtId="0" fontId="9" fillId="0" borderId="0" xfId="0" applyFont="1"/>
    <xf numFmtId="0" fontId="15" fillId="0" borderId="0" xfId="0" applyFont="1"/>
    <xf numFmtId="164" fontId="14" fillId="0" borderId="0" xfId="0" applyNumberFormat="1" applyFont="1"/>
    <xf numFmtId="164" fontId="3" fillId="0" borderId="0" xfId="0" applyNumberFormat="1" applyFont="1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0" xfId="0" applyFont="1"/>
    <xf numFmtId="0" fontId="16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2" borderId="0" xfId="0" applyNumberFormat="1" applyFill="1"/>
    <xf numFmtId="164" fontId="0" fillId="0" borderId="0" xfId="0" applyNumberForma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vertical="center" wrapText="1"/>
    </xf>
    <xf numFmtId="0" fontId="21" fillId="2" borderId="0" xfId="0" applyFont="1" applyFill="1"/>
    <xf numFmtId="0" fontId="21" fillId="0" borderId="0" xfId="0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0" applyFont="1"/>
    <xf numFmtId="165" fontId="1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8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167" fontId="8" fillId="0" borderId="0" xfId="0" applyNumberFormat="1" applyFont="1"/>
    <xf numFmtId="0" fontId="22" fillId="0" borderId="0" xfId="0" applyFont="1" applyAlignment="1">
      <alignment horizontal="left" vertical="center" wrapText="1"/>
    </xf>
    <xf numFmtId="0" fontId="16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8" fillId="0" borderId="1" xfId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3" fillId="0" borderId="0" xfId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1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6" fillId="0" borderId="4" xfId="2" applyNumberFormat="1" applyFont="1" applyBorder="1" applyAlignment="1">
      <alignment horizontal="center" vertical="center"/>
    </xf>
    <xf numFmtId="165" fontId="16" fillId="0" borderId="9" xfId="2" applyNumberFormat="1" applyFont="1" applyBorder="1" applyAlignment="1">
      <alignment horizontal="center" vertical="center"/>
    </xf>
    <xf numFmtId="165" fontId="16" fillId="0" borderId="5" xfId="2" applyNumberFormat="1" applyFont="1" applyBorder="1" applyAlignment="1">
      <alignment horizontal="center" vertical="center"/>
    </xf>
    <xf numFmtId="0" fontId="20" fillId="0" borderId="0" xfId="0" applyFont="1"/>
    <xf numFmtId="0" fontId="2" fillId="2" borderId="0" xfId="3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0" borderId="0" xfId="0" applyFont="1"/>
  </cellXfs>
  <cellStyles count="8">
    <cellStyle name="Гиперссылка" xfId="1" builtinId="8"/>
    <cellStyle name="Гиперссылка 2" xfId="7" xr:uid="{CA913AF0-D974-4530-9727-4DAE86E74286}"/>
    <cellStyle name="Обычный" xfId="0" builtinId="0"/>
    <cellStyle name="Обычный 2" xfId="3" xr:uid="{A43D7B53-428A-4AD5-9AC6-00E8FD601B64}"/>
    <cellStyle name="Обычный 2 2 2 3 2 2" xfId="6" xr:uid="{013FA3DE-1E2C-4873-BD6F-8EF853602AB4}"/>
    <cellStyle name="Обычный 2 3" xfId="4" xr:uid="{243AD342-4305-49AD-AB7D-26C795B4ADF8}"/>
    <cellStyle name="Финансовый" xfId="2" builtinId="3"/>
    <cellStyle name="Финансовый 2 3" xfId="5" xr:uid="{1EFED900-2743-48BC-85C3-4ED9A276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budget.admoil.ru/index.php/byudzhet-poselenij/normativnye-dokumenty/resheniya-dumy-nefteyuganskogo-rajona" TargetMode="External"/><Relationship Id="rId2" Type="http://schemas.openxmlformats.org/officeDocument/2006/relationships/hyperlink" Target="http://budget.admoil.ru/index.php/byudzhet-poselenij/normativnye-dokumenty/postanovleniya-administratsii" TargetMode="External"/><Relationship Id="rId1" Type="http://schemas.openxmlformats.org/officeDocument/2006/relationships/hyperlink" Target="http://budget.admoil.ru/index.php/byudzhet-poselenij/normativnye-dokumenty/resheniya-dumy-nefteyuganskogo-rajona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admoil.gosuslugi.ru/ofitsialno/dokumenty/npa_administraciya/postanovlenia_admin/dokumenty-1_16651.html" TargetMode="External"/><Relationship Id="rId4" Type="http://schemas.openxmlformats.org/officeDocument/2006/relationships/hyperlink" Target="http://budget.admoil.ru/index.php/byudzhet-poselenij/normativnye-dokumenty/resheniya-dumy-nefteyuganskogo-rajo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opLeftCell="A6" zoomScale="90" zoomScaleNormal="90" workbookViewId="0">
      <selection activeCell="A14" sqref="A14:N14"/>
    </sheetView>
  </sheetViews>
  <sheetFormatPr defaultColWidth="9.140625" defaultRowHeight="15" x14ac:dyDescent="0.25"/>
  <cols>
    <col min="1" max="1" width="9.140625" style="3"/>
    <col min="2" max="2" width="33" style="3" customWidth="1"/>
    <col min="3" max="3" width="14.7109375" style="3" customWidth="1"/>
    <col min="4" max="4" width="12.140625" style="3" customWidth="1"/>
    <col min="5" max="5" width="9.140625" style="3"/>
    <col min="6" max="6" width="13.28515625" style="3" customWidth="1"/>
    <col min="7" max="10" width="9.140625" style="3"/>
    <col min="11" max="12" width="9.140625" style="8"/>
    <col min="13" max="13" width="32.28515625" style="3" customWidth="1"/>
    <col min="14" max="14" width="19.5703125" style="3" customWidth="1"/>
    <col min="15" max="15" width="17.7109375" style="3" customWidth="1"/>
    <col min="16" max="16384" width="9.140625" style="3"/>
  </cols>
  <sheetData>
    <row r="1" spans="1:16" ht="16.5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26"/>
    </row>
    <row r="2" spans="1:16" ht="16.899999999999999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7"/>
      <c r="L2" s="27"/>
      <c r="M2" s="26"/>
      <c r="N2" s="26"/>
      <c r="O2" s="26"/>
      <c r="P2" s="26"/>
    </row>
    <row r="3" spans="1:16" s="4" customFormat="1" ht="23.25" customHeight="1" x14ac:dyDescent="0.25">
      <c r="A3" s="104" t="s">
        <v>1</v>
      </c>
      <c r="B3" s="107" t="s">
        <v>93</v>
      </c>
      <c r="C3" s="104" t="s">
        <v>92</v>
      </c>
      <c r="D3" s="104" t="s">
        <v>2</v>
      </c>
      <c r="E3" s="107" t="s">
        <v>91</v>
      </c>
      <c r="F3" s="107"/>
      <c r="G3" s="107" t="s">
        <v>90</v>
      </c>
      <c r="H3" s="107"/>
      <c r="I3" s="107"/>
      <c r="J3" s="107"/>
      <c r="K3" s="107"/>
      <c r="L3" s="107"/>
      <c r="M3" s="107" t="s">
        <v>87</v>
      </c>
      <c r="N3" s="104" t="s">
        <v>88</v>
      </c>
      <c r="O3" s="104" t="s">
        <v>89</v>
      </c>
      <c r="P3" s="28"/>
    </row>
    <row r="4" spans="1:16" ht="57" customHeight="1" x14ac:dyDescent="0.25">
      <c r="A4" s="104"/>
      <c r="B4" s="107"/>
      <c r="C4" s="104"/>
      <c r="D4" s="104"/>
      <c r="E4" s="65" t="s">
        <v>3</v>
      </c>
      <c r="F4" s="29" t="s">
        <v>4</v>
      </c>
      <c r="G4" s="29" t="s">
        <v>97</v>
      </c>
      <c r="H4" s="29">
        <v>2026</v>
      </c>
      <c r="I4" s="29">
        <v>2027</v>
      </c>
      <c r="J4" s="29">
        <v>2028</v>
      </c>
      <c r="K4" s="30">
        <v>2029</v>
      </c>
      <c r="L4" s="30">
        <v>2030</v>
      </c>
      <c r="M4" s="107"/>
      <c r="N4" s="104"/>
      <c r="O4" s="104"/>
      <c r="P4" s="26"/>
    </row>
    <row r="5" spans="1:16" s="5" customFormat="1" ht="16.899999999999999" x14ac:dyDescent="0.3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2">
        <v>11</v>
      </c>
      <c r="L5" s="32">
        <v>12</v>
      </c>
      <c r="M5" s="31">
        <v>13</v>
      </c>
      <c r="N5" s="31">
        <v>14</v>
      </c>
      <c r="O5" s="31">
        <v>15</v>
      </c>
      <c r="P5" s="33"/>
    </row>
    <row r="6" spans="1:16" ht="36.75" customHeight="1" x14ac:dyDescent="0.25">
      <c r="A6" s="105" t="s">
        <v>119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34"/>
    </row>
    <row r="7" spans="1:16" ht="186" customHeight="1" x14ac:dyDescent="0.25">
      <c r="A7" s="35" t="s">
        <v>5</v>
      </c>
      <c r="B7" s="40" t="s">
        <v>51</v>
      </c>
      <c r="C7" s="36" t="s">
        <v>39</v>
      </c>
      <c r="D7" s="37" t="s">
        <v>67</v>
      </c>
      <c r="E7" s="38">
        <v>100</v>
      </c>
      <c r="F7" s="38">
        <v>2023</v>
      </c>
      <c r="G7" s="38">
        <v>100</v>
      </c>
      <c r="H7" s="38">
        <v>100</v>
      </c>
      <c r="I7" s="38">
        <v>100</v>
      </c>
      <c r="J7" s="38">
        <v>100</v>
      </c>
      <c r="K7" s="37">
        <v>100</v>
      </c>
      <c r="L7" s="37">
        <v>100</v>
      </c>
      <c r="M7" s="40" t="s">
        <v>50</v>
      </c>
      <c r="N7" s="39" t="s">
        <v>34</v>
      </c>
      <c r="O7" s="38" t="s">
        <v>24</v>
      </c>
      <c r="P7" s="26"/>
    </row>
    <row r="8" spans="1:16" ht="264.75" customHeight="1" x14ac:dyDescent="0.25">
      <c r="A8" s="35" t="s">
        <v>35</v>
      </c>
      <c r="B8" s="40" t="s">
        <v>52</v>
      </c>
      <c r="C8" s="41" t="s">
        <v>39</v>
      </c>
      <c r="D8" s="38" t="s">
        <v>37</v>
      </c>
      <c r="E8" s="36">
        <v>76.2</v>
      </c>
      <c r="F8" s="36">
        <v>2023</v>
      </c>
      <c r="G8" s="36" t="s">
        <v>38</v>
      </c>
      <c r="H8" s="36" t="s">
        <v>38</v>
      </c>
      <c r="I8" s="36" t="s">
        <v>38</v>
      </c>
      <c r="J8" s="36" t="s">
        <v>38</v>
      </c>
      <c r="K8" s="36" t="s">
        <v>38</v>
      </c>
      <c r="L8" s="36" t="s">
        <v>38</v>
      </c>
      <c r="M8" s="39" t="s">
        <v>49</v>
      </c>
      <c r="N8" s="39" t="s">
        <v>34</v>
      </c>
      <c r="O8" s="38" t="s">
        <v>24</v>
      </c>
      <c r="P8" s="26"/>
    </row>
    <row r="9" spans="1:16" ht="13.9" x14ac:dyDescent="0.25">
      <c r="M9" s="7"/>
      <c r="N9" s="7"/>
      <c r="O9" s="7"/>
    </row>
    <row r="10" spans="1:16" s="67" customFormat="1" ht="13.5" x14ac:dyDescent="0.2">
      <c r="A10" s="102" t="s">
        <v>101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66"/>
    </row>
    <row r="11" spans="1:16" s="67" customFormat="1" ht="30.75" customHeight="1" x14ac:dyDescent="0.2">
      <c r="A11" s="103" t="s">
        <v>102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</row>
    <row r="12" spans="1:16" s="67" customFormat="1" ht="24.75" customHeight="1" x14ac:dyDescent="0.2">
      <c r="A12" s="103" t="s">
        <v>103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</row>
    <row r="13" spans="1:16" s="67" customFormat="1" ht="13.5" x14ac:dyDescent="0.2">
      <c r="A13" s="102" t="s">
        <v>104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66"/>
    </row>
    <row r="14" spans="1:16" s="67" customFormat="1" ht="41.25" customHeight="1" x14ac:dyDescent="0.2">
      <c r="A14" s="102" t="s">
        <v>105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66"/>
    </row>
    <row r="15" spans="1:16" s="67" customFormat="1" ht="18" customHeight="1" x14ac:dyDescent="0.2">
      <c r="A15" s="102" t="s">
        <v>106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66"/>
    </row>
    <row r="16" spans="1:16" s="67" customFormat="1" ht="13.5" x14ac:dyDescent="0.2">
      <c r="A16" s="102" t="s">
        <v>107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66"/>
    </row>
    <row r="17" spans="1:15" s="67" customFormat="1" ht="13.5" x14ac:dyDescent="0.2">
      <c r="A17" s="102" t="s">
        <v>108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66"/>
    </row>
    <row r="18" spans="1:15" x14ac:dyDescent="0.25">
      <c r="K18" s="3"/>
      <c r="M18" s="8"/>
    </row>
    <row r="19" spans="1:15" x14ac:dyDescent="0.25">
      <c r="K19" s="3"/>
      <c r="M19" s="8"/>
    </row>
    <row r="20" spans="1:15" x14ac:dyDescent="0.25">
      <c r="A20" s="20"/>
      <c r="B20"/>
      <c r="C20"/>
      <c r="D20"/>
      <c r="E20"/>
      <c r="F20"/>
      <c r="G20"/>
      <c r="H20"/>
      <c r="I20"/>
      <c r="J20"/>
      <c r="K20"/>
      <c r="L20"/>
      <c r="M20"/>
    </row>
    <row r="21" spans="1:15" x14ac:dyDescent="0.25">
      <c r="A21" s="20"/>
      <c r="B21"/>
      <c r="C21"/>
      <c r="D21"/>
      <c r="E21"/>
      <c r="F21"/>
      <c r="G21"/>
      <c r="H21"/>
      <c r="I21"/>
      <c r="J21"/>
      <c r="K21"/>
      <c r="L21"/>
      <c r="M21"/>
    </row>
    <row r="22" spans="1:15" x14ac:dyDescent="0.25">
      <c r="A22" s="20"/>
      <c r="B22"/>
      <c r="C22"/>
      <c r="D22"/>
      <c r="E22"/>
      <c r="F22"/>
      <c r="G22"/>
      <c r="H22"/>
      <c r="I22"/>
      <c r="J22"/>
      <c r="K22"/>
      <c r="L22"/>
      <c r="M22"/>
    </row>
    <row r="23" spans="1:15" ht="16.5" x14ac:dyDescent="0.25">
      <c r="A23" s="17" t="s">
        <v>72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5" ht="16.5" x14ac:dyDescent="0.25">
      <c r="A24" s="17"/>
      <c r="B24"/>
      <c r="C24"/>
      <c r="D24"/>
      <c r="E24"/>
      <c r="F24"/>
      <c r="G24"/>
      <c r="H24"/>
      <c r="I24"/>
      <c r="J24"/>
      <c r="K24"/>
      <c r="L24"/>
      <c r="M24"/>
    </row>
    <row r="25" spans="1:15" ht="16.5" x14ac:dyDescent="0.25">
      <c r="A25" s="17"/>
      <c r="B25"/>
      <c r="C25"/>
      <c r="D25"/>
      <c r="E25"/>
      <c r="F25"/>
      <c r="G25"/>
      <c r="H25"/>
      <c r="I25"/>
      <c r="J25"/>
      <c r="K25"/>
      <c r="L25"/>
      <c r="M25"/>
    </row>
    <row r="26" spans="1:15" ht="16.5" x14ac:dyDescent="0.25">
      <c r="A26" s="17"/>
      <c r="B26"/>
      <c r="C26"/>
      <c r="D26"/>
      <c r="E26"/>
      <c r="F26"/>
      <c r="G26"/>
      <c r="H26"/>
      <c r="I26"/>
      <c r="J26"/>
      <c r="K26"/>
      <c r="L26"/>
      <c r="M26"/>
    </row>
    <row r="27" spans="1:15" ht="16.5" x14ac:dyDescent="0.25">
      <c r="A27" s="17"/>
      <c r="B27"/>
      <c r="C27"/>
      <c r="D27"/>
      <c r="E27"/>
      <c r="F27"/>
      <c r="G27"/>
      <c r="H27"/>
      <c r="I27"/>
      <c r="J27"/>
      <c r="K27"/>
      <c r="L27"/>
      <c r="M27"/>
    </row>
    <row r="28" spans="1:15" ht="16.5" x14ac:dyDescent="0.25">
      <c r="A28" s="17"/>
      <c r="B28"/>
      <c r="C28"/>
      <c r="D28"/>
      <c r="E28"/>
      <c r="F28"/>
      <c r="G28"/>
      <c r="H28"/>
      <c r="I28"/>
      <c r="J28"/>
      <c r="K28"/>
      <c r="L28"/>
      <c r="M28"/>
    </row>
  </sheetData>
  <mergeCells count="19">
    <mergeCell ref="A1:O1"/>
    <mergeCell ref="A3:A4"/>
    <mergeCell ref="B3:B4"/>
    <mergeCell ref="C3:C4"/>
    <mergeCell ref="D3:D4"/>
    <mergeCell ref="E3:F3"/>
    <mergeCell ref="G3:L3"/>
    <mergeCell ref="M3:M4"/>
    <mergeCell ref="A10:N10"/>
    <mergeCell ref="A13:N13"/>
    <mergeCell ref="A14:N14"/>
    <mergeCell ref="N3:N4"/>
    <mergeCell ref="O3:O4"/>
    <mergeCell ref="A6:O6"/>
    <mergeCell ref="A15:N15"/>
    <mergeCell ref="A16:N16"/>
    <mergeCell ref="A17:N17"/>
    <mergeCell ref="A11:O11"/>
    <mergeCell ref="A12:O1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zoomScale="90" zoomScaleNormal="90" zoomScaleSheetLayoutView="80" workbookViewId="0">
      <selection activeCell="B8" sqref="B8"/>
    </sheetView>
  </sheetViews>
  <sheetFormatPr defaultRowHeight="15" x14ac:dyDescent="0.25"/>
  <cols>
    <col min="1" max="1" width="9.42578125" customWidth="1"/>
    <col min="2" max="2" width="28.7109375" customWidth="1"/>
    <col min="3" max="3" width="14.85546875" customWidth="1"/>
    <col min="4" max="4" width="12.28515625" customWidth="1"/>
    <col min="17" max="17" width="0.140625" customWidth="1"/>
  </cols>
  <sheetData>
    <row r="1" spans="1:17" s="3" customFormat="1" ht="18" x14ac:dyDescent="0.25">
      <c r="A1" s="108" t="s">
        <v>86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26"/>
    </row>
    <row r="2" spans="1:17" s="3" customFormat="1" ht="16.5" x14ac:dyDescent="0.25">
      <c r="A2" s="17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3" customFormat="1" ht="31.5" customHeight="1" x14ac:dyDescent="0.25">
      <c r="A3" s="104" t="s">
        <v>1</v>
      </c>
      <c r="B3" s="104" t="s">
        <v>6</v>
      </c>
      <c r="C3" s="104" t="s">
        <v>85</v>
      </c>
      <c r="D3" s="38" t="s">
        <v>7</v>
      </c>
      <c r="E3" s="104" t="s">
        <v>84</v>
      </c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 t="s">
        <v>45</v>
      </c>
      <c r="Q3" s="26"/>
    </row>
    <row r="4" spans="1:17" s="3" customFormat="1" ht="33" x14ac:dyDescent="0.25">
      <c r="A4" s="110"/>
      <c r="B4" s="110"/>
      <c r="C4" s="110"/>
      <c r="D4" s="54" t="s">
        <v>8</v>
      </c>
      <c r="E4" s="54" t="s">
        <v>9</v>
      </c>
      <c r="F4" s="54" t="s">
        <v>10</v>
      </c>
      <c r="G4" s="54" t="s">
        <v>11</v>
      </c>
      <c r="H4" s="54" t="s">
        <v>12</v>
      </c>
      <c r="I4" s="54" t="s">
        <v>13</v>
      </c>
      <c r="J4" s="54" t="s">
        <v>14</v>
      </c>
      <c r="K4" s="54" t="s">
        <v>15</v>
      </c>
      <c r="L4" s="54" t="s">
        <v>16</v>
      </c>
      <c r="M4" s="54" t="s">
        <v>17</v>
      </c>
      <c r="N4" s="54" t="s">
        <v>18</v>
      </c>
      <c r="O4" s="54" t="s">
        <v>19</v>
      </c>
      <c r="P4" s="110"/>
      <c r="Q4" s="26"/>
    </row>
    <row r="5" spans="1:17" s="3" customFormat="1" ht="16.5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26"/>
    </row>
    <row r="6" spans="1:17" s="3" customFormat="1" ht="54" customHeight="1" x14ac:dyDescent="0.25">
      <c r="A6" s="55" t="s">
        <v>5</v>
      </c>
      <c r="B6" s="111" t="s">
        <v>120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3"/>
    </row>
    <row r="7" spans="1:17" s="3" customFormat="1" ht="271.5" customHeight="1" x14ac:dyDescent="0.25">
      <c r="A7" s="56" t="s">
        <v>20</v>
      </c>
      <c r="B7" s="39" t="s">
        <v>51</v>
      </c>
      <c r="C7" s="41" t="s">
        <v>39</v>
      </c>
      <c r="D7" s="57" t="s">
        <v>67</v>
      </c>
      <c r="E7" s="54">
        <v>100</v>
      </c>
      <c r="F7" s="54">
        <v>100</v>
      </c>
      <c r="G7" s="54">
        <v>100</v>
      </c>
      <c r="H7" s="54">
        <v>100</v>
      </c>
      <c r="I7" s="54">
        <v>100</v>
      </c>
      <c r="J7" s="54">
        <v>100</v>
      </c>
      <c r="K7" s="54">
        <v>100</v>
      </c>
      <c r="L7" s="54">
        <v>100</v>
      </c>
      <c r="M7" s="54">
        <v>100</v>
      </c>
      <c r="N7" s="54">
        <v>100</v>
      </c>
      <c r="O7" s="54">
        <v>100</v>
      </c>
      <c r="P7" s="54">
        <v>100</v>
      </c>
      <c r="Q7" s="26"/>
    </row>
    <row r="8" spans="1:17" s="3" customFormat="1" ht="121.5" customHeight="1" x14ac:dyDescent="0.25">
      <c r="A8" s="56" t="s">
        <v>121</v>
      </c>
      <c r="B8" s="40" t="s">
        <v>52</v>
      </c>
      <c r="C8" s="41" t="s">
        <v>39</v>
      </c>
      <c r="D8" s="38" t="s">
        <v>37</v>
      </c>
      <c r="E8" s="58" t="s">
        <v>24</v>
      </c>
      <c r="F8" s="58" t="s">
        <v>24</v>
      </c>
      <c r="G8" s="58" t="s">
        <v>24</v>
      </c>
      <c r="H8" s="38" t="s">
        <v>38</v>
      </c>
      <c r="I8" s="38" t="s">
        <v>38</v>
      </c>
      <c r="J8" s="38" t="s">
        <v>38</v>
      </c>
      <c r="K8" s="38" t="s">
        <v>38</v>
      </c>
      <c r="L8" s="38" t="s">
        <v>38</v>
      </c>
      <c r="M8" s="38" t="s">
        <v>38</v>
      </c>
      <c r="N8" s="38" t="s">
        <v>38</v>
      </c>
      <c r="O8" s="38" t="s">
        <v>38</v>
      </c>
      <c r="P8" s="38" t="s">
        <v>38</v>
      </c>
      <c r="Q8" s="26"/>
    </row>
    <row r="9" spans="1:17" s="3" customFormat="1" x14ac:dyDescent="0.25"/>
    <row r="10" spans="1:17" s="3" customFormat="1" x14ac:dyDescent="0.25">
      <c r="A10" s="115" t="s">
        <v>109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s="3" customFormat="1" x14ac:dyDescent="0.25">
      <c r="A11" s="114" t="s">
        <v>110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17" s="3" customFormat="1" hidden="1" x14ac:dyDescent="0.25">
      <c r="A12" s="109" t="s">
        <v>21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7" s="3" customFormat="1" hidden="1" x14ac:dyDescent="0.25">
      <c r="A13" s="68" t="s">
        <v>22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s="3" customFormat="1" hidden="1" x14ac:dyDescent="0.25">
      <c r="A14" s="6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s="3" customFormat="1" x14ac:dyDescent="0.25">
      <c r="A15" s="66" t="s">
        <v>111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3" customFormat="1" x14ac:dyDescent="0.25"/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</sheetData>
  <mergeCells count="10">
    <mergeCell ref="A1:P1"/>
    <mergeCell ref="A12:P12"/>
    <mergeCell ref="A3:A4"/>
    <mergeCell ref="B3:B4"/>
    <mergeCell ref="C3:C4"/>
    <mergeCell ref="E3:O3"/>
    <mergeCell ref="P3:P4"/>
    <mergeCell ref="B6:Q6"/>
    <mergeCell ref="A11:P11"/>
    <mergeCell ref="A10:P10"/>
  </mergeCells>
  <phoneticPr fontId="13" type="noConversion"/>
  <hyperlinks>
    <hyperlink ref="A12" location="_ftnref1" display="_ftnref1" xr:uid="{00000000-0004-0000-0200-000003000000}"/>
    <hyperlink ref="A13" location="_ftnref2" display="_ftnref2" xr:uid="{00000000-0004-0000-0200-000004000000}"/>
    <hyperlink ref="A14" location="_ftnref3" display="_ftnref3" xr:uid="{00000000-0004-0000-0200-000005000000}"/>
  </hyperlink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1:M27"/>
  <sheetViews>
    <sheetView zoomScaleNormal="100" workbookViewId="0">
      <selection activeCell="C12" sqref="C12:D12"/>
    </sheetView>
  </sheetViews>
  <sheetFormatPr defaultColWidth="9.140625" defaultRowHeight="15" x14ac:dyDescent="0.25"/>
  <cols>
    <col min="1" max="1" width="9.140625" style="3"/>
    <col min="2" max="2" width="45.42578125" style="3" customWidth="1"/>
    <col min="3" max="3" width="52.5703125" style="3" customWidth="1"/>
    <col min="4" max="4" width="40.28515625" style="3" customWidth="1"/>
    <col min="5" max="16384" width="9.140625" style="3"/>
  </cols>
  <sheetData>
    <row r="1" spans="1:4" s="26" customFormat="1" ht="16.5" x14ac:dyDescent="0.25">
      <c r="A1" s="118" t="s">
        <v>23</v>
      </c>
      <c r="B1" s="118"/>
      <c r="C1" s="118"/>
      <c r="D1" s="118"/>
    </row>
    <row r="2" spans="1:4" s="26" customFormat="1" ht="16.5" x14ac:dyDescent="0.25">
      <c r="A2" s="27"/>
      <c r="B2" s="27"/>
      <c r="C2" s="27"/>
      <c r="D2" s="27"/>
    </row>
    <row r="3" spans="1:4" s="28" customFormat="1" ht="34.5" x14ac:dyDescent="0.25">
      <c r="A3" s="38" t="s">
        <v>1</v>
      </c>
      <c r="B3" s="38" t="s">
        <v>94</v>
      </c>
      <c r="C3" s="38" t="s">
        <v>95</v>
      </c>
      <c r="D3" s="38" t="s">
        <v>96</v>
      </c>
    </row>
    <row r="4" spans="1:4" s="28" customFormat="1" ht="16.5" x14ac:dyDescent="0.25">
      <c r="A4" s="38">
        <v>1</v>
      </c>
      <c r="B4" s="38">
        <v>2</v>
      </c>
      <c r="C4" s="38">
        <v>3</v>
      </c>
      <c r="D4" s="38">
        <v>4</v>
      </c>
    </row>
    <row r="5" spans="1:4" s="26" customFormat="1" ht="16.5" x14ac:dyDescent="0.25">
      <c r="A5" s="29" t="s">
        <v>5</v>
      </c>
      <c r="B5" s="104" t="s">
        <v>68</v>
      </c>
      <c r="C5" s="104"/>
      <c r="D5" s="104"/>
    </row>
    <row r="6" spans="1:4" s="49" customFormat="1" ht="56.25" customHeight="1" x14ac:dyDescent="0.25">
      <c r="A6" s="48"/>
      <c r="B6" s="40" t="s">
        <v>40</v>
      </c>
      <c r="C6" s="105" t="s">
        <v>65</v>
      </c>
      <c r="D6" s="117"/>
    </row>
    <row r="7" spans="1:4" s="49" customFormat="1" ht="49.5" x14ac:dyDescent="0.25">
      <c r="A7" s="36" t="s">
        <v>20</v>
      </c>
      <c r="B7" s="39" t="s">
        <v>123</v>
      </c>
      <c r="C7" s="39" t="s">
        <v>122</v>
      </c>
      <c r="D7" s="38" t="s">
        <v>24</v>
      </c>
    </row>
    <row r="8" spans="1:4" s="26" customFormat="1" ht="36.75" customHeight="1" x14ac:dyDescent="0.25">
      <c r="A8" s="36" t="s">
        <v>35</v>
      </c>
      <c r="B8" s="104" t="s">
        <v>69</v>
      </c>
      <c r="C8" s="104"/>
      <c r="D8" s="104"/>
    </row>
    <row r="9" spans="1:4" s="26" customFormat="1" ht="57" customHeight="1" x14ac:dyDescent="0.25">
      <c r="A9" s="47"/>
      <c r="B9" s="40" t="s">
        <v>40</v>
      </c>
      <c r="C9" s="105" t="s">
        <v>65</v>
      </c>
      <c r="D9" s="117"/>
    </row>
    <row r="10" spans="1:4" s="49" customFormat="1" ht="192" customHeight="1" x14ac:dyDescent="0.25">
      <c r="A10" s="35" t="s">
        <v>124</v>
      </c>
      <c r="B10" s="50" t="s">
        <v>70</v>
      </c>
      <c r="C10" s="39" t="s">
        <v>143</v>
      </c>
      <c r="D10" s="38" t="s">
        <v>24</v>
      </c>
    </row>
    <row r="11" spans="1:4" s="49" customFormat="1" ht="39.75" customHeight="1" x14ac:dyDescent="0.25">
      <c r="A11" s="38" t="s">
        <v>36</v>
      </c>
      <c r="B11" s="104" t="s">
        <v>136</v>
      </c>
      <c r="C11" s="104"/>
      <c r="D11" s="104"/>
    </row>
    <row r="12" spans="1:4" s="49" customFormat="1" ht="66.75" customHeight="1" x14ac:dyDescent="0.25">
      <c r="A12" s="51"/>
      <c r="B12" s="51" t="s">
        <v>145</v>
      </c>
      <c r="C12" s="105" t="s">
        <v>65</v>
      </c>
      <c r="D12" s="117"/>
    </row>
    <row r="13" spans="1:4" s="49" customFormat="1" ht="60" customHeight="1" x14ac:dyDescent="0.25">
      <c r="A13" s="52" t="s">
        <v>125</v>
      </c>
      <c r="B13" s="51" t="s">
        <v>131</v>
      </c>
      <c r="C13" s="78" t="s">
        <v>137</v>
      </c>
      <c r="D13" s="38" t="s">
        <v>24</v>
      </c>
    </row>
    <row r="14" spans="1:4" s="26" customFormat="1" ht="60.75" customHeight="1" x14ac:dyDescent="0.25">
      <c r="A14" s="59" t="s">
        <v>41</v>
      </c>
      <c r="B14" s="105" t="s">
        <v>71</v>
      </c>
      <c r="C14" s="105"/>
      <c r="D14" s="105"/>
    </row>
    <row r="15" spans="1:4" s="53" customFormat="1" ht="60" customHeight="1" x14ac:dyDescent="0.25">
      <c r="A15" s="51"/>
      <c r="B15" s="51" t="s">
        <v>40</v>
      </c>
      <c r="C15" s="105" t="s">
        <v>65</v>
      </c>
      <c r="D15" s="117"/>
    </row>
    <row r="16" spans="1:4" s="49" customFormat="1" ht="156" customHeight="1" x14ac:dyDescent="0.25">
      <c r="A16" s="35" t="s">
        <v>126</v>
      </c>
      <c r="B16" s="39" t="s">
        <v>129</v>
      </c>
      <c r="C16" s="39" t="s">
        <v>127</v>
      </c>
      <c r="D16" s="39" t="s">
        <v>132</v>
      </c>
    </row>
    <row r="17" spans="1:13" s="26" customFormat="1" ht="36.75" customHeight="1" x14ac:dyDescent="0.25">
      <c r="A17" s="36" t="s">
        <v>42</v>
      </c>
      <c r="B17" s="104" t="s">
        <v>98</v>
      </c>
      <c r="C17" s="104"/>
      <c r="D17" s="104"/>
    </row>
    <row r="18" spans="1:13" s="26" customFormat="1" ht="56.25" customHeight="1" x14ac:dyDescent="0.25">
      <c r="A18" s="51"/>
      <c r="B18" s="51" t="s">
        <v>40</v>
      </c>
      <c r="C18" s="105" t="s">
        <v>65</v>
      </c>
      <c r="D18" s="117"/>
    </row>
    <row r="19" spans="1:13" s="49" customFormat="1" ht="99" customHeight="1" x14ac:dyDescent="0.25">
      <c r="A19" s="35" t="s">
        <v>128</v>
      </c>
      <c r="B19" s="39" t="s">
        <v>130</v>
      </c>
      <c r="C19" s="39" t="s">
        <v>138</v>
      </c>
      <c r="D19" s="39" t="s">
        <v>133</v>
      </c>
    </row>
    <row r="21" spans="1:13" customFormat="1" x14ac:dyDescent="0.25">
      <c r="A21" s="102" t="s">
        <v>112</v>
      </c>
      <c r="B21" s="102"/>
      <c r="C21" s="102"/>
      <c r="D21" s="102"/>
      <c r="E21" s="69"/>
      <c r="F21" s="69"/>
      <c r="G21" s="69"/>
      <c r="H21" s="69"/>
      <c r="I21" s="69"/>
      <c r="J21" s="69"/>
      <c r="K21" s="69"/>
      <c r="L21" s="69"/>
      <c r="M21" s="69"/>
    </row>
    <row r="22" spans="1:13" customFormat="1" x14ac:dyDescent="0.25">
      <c r="A22" s="103" t="s">
        <v>113</v>
      </c>
      <c r="B22" s="103"/>
      <c r="C22" s="103"/>
      <c r="D22" s="103"/>
      <c r="E22" s="66"/>
      <c r="F22" s="66"/>
      <c r="G22" s="66"/>
      <c r="H22" s="66"/>
      <c r="I22" s="66"/>
      <c r="J22" s="66"/>
      <c r="K22" s="66"/>
      <c r="L22" s="66"/>
      <c r="M22" s="66"/>
    </row>
    <row r="23" spans="1:13" customFormat="1" x14ac:dyDescent="0.25">
      <c r="A23" s="114" t="s">
        <v>114</v>
      </c>
      <c r="B23" s="114"/>
      <c r="C23" s="114"/>
      <c r="D23" s="114"/>
      <c r="E23" s="69"/>
      <c r="F23" s="69"/>
      <c r="G23" s="69"/>
      <c r="H23" s="69"/>
      <c r="I23" s="69"/>
      <c r="J23" s="69"/>
      <c r="K23" s="69"/>
      <c r="L23" s="69"/>
      <c r="M23" s="69"/>
    </row>
    <row r="24" spans="1:13" customFormat="1" x14ac:dyDescent="0.25">
      <c r="A24" s="116"/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</row>
    <row r="25" spans="1:13" customFormat="1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customFormat="1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3" customFormat="1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</sheetData>
  <mergeCells count="15">
    <mergeCell ref="B17:D17"/>
    <mergeCell ref="C12:D12"/>
    <mergeCell ref="C15:D15"/>
    <mergeCell ref="A1:D1"/>
    <mergeCell ref="B5:D5"/>
    <mergeCell ref="B14:D14"/>
    <mergeCell ref="C9:D9"/>
    <mergeCell ref="C6:D6"/>
    <mergeCell ref="B8:D8"/>
    <mergeCell ref="B11:D11"/>
    <mergeCell ref="A24:M24"/>
    <mergeCell ref="A21:D21"/>
    <mergeCell ref="A23:D23"/>
    <mergeCell ref="A22:D22"/>
    <mergeCell ref="C18:D1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08"/>
  <sheetViews>
    <sheetView tabSelected="1" topLeftCell="B1" zoomScale="90" zoomScaleNormal="90" zoomScaleSheetLayoutView="80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C23" sqref="C23:C30"/>
    </sheetView>
  </sheetViews>
  <sheetFormatPr defaultRowHeight="15" x14ac:dyDescent="0.25"/>
  <cols>
    <col min="1" max="1" width="0" hidden="1" customWidth="1"/>
    <col min="2" max="3" width="63.85546875" customWidth="1"/>
    <col min="4" max="4" width="20" bestFit="1" customWidth="1"/>
    <col min="5" max="9" width="20.5703125" bestFit="1" customWidth="1"/>
    <col min="10" max="10" width="21.28515625" bestFit="1" customWidth="1"/>
    <col min="12" max="12" width="19.7109375" bestFit="1" customWidth="1"/>
  </cols>
  <sheetData>
    <row r="1" spans="1:10" ht="16.5" x14ac:dyDescent="0.25">
      <c r="A1" s="118" t="s">
        <v>25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7.25" x14ac:dyDescent="0.3">
      <c r="B2" s="45"/>
      <c r="C2" s="45"/>
      <c r="D2" s="45"/>
      <c r="E2" s="45"/>
      <c r="F2" s="45"/>
      <c r="G2" s="45"/>
      <c r="H2" s="45"/>
      <c r="I2" s="45"/>
      <c r="J2" s="45"/>
    </row>
    <row r="3" spans="1:10" s="2" customFormat="1" ht="45" customHeight="1" x14ac:dyDescent="0.25">
      <c r="A3" s="122" t="s">
        <v>1</v>
      </c>
      <c r="B3" s="104" t="s">
        <v>82</v>
      </c>
      <c r="C3" s="123" t="s">
        <v>135</v>
      </c>
      <c r="D3" s="104" t="s">
        <v>26</v>
      </c>
      <c r="E3" s="104"/>
      <c r="F3" s="104"/>
      <c r="G3" s="104"/>
      <c r="H3" s="104"/>
      <c r="I3" s="104"/>
      <c r="J3" s="104"/>
    </row>
    <row r="4" spans="1:10" s="9" customFormat="1" ht="16.5" x14ac:dyDescent="0.25">
      <c r="A4" s="122"/>
      <c r="B4" s="104"/>
      <c r="C4" s="124"/>
      <c r="D4" s="36">
        <v>2025</v>
      </c>
      <c r="E4" s="36">
        <v>2026</v>
      </c>
      <c r="F4" s="36">
        <v>2027</v>
      </c>
      <c r="G4" s="36">
        <v>2028</v>
      </c>
      <c r="H4" s="36">
        <v>2029</v>
      </c>
      <c r="I4" s="36">
        <v>2030</v>
      </c>
      <c r="J4" s="38" t="s">
        <v>27</v>
      </c>
    </row>
    <row r="5" spans="1:10" s="9" customFormat="1" ht="16.5" x14ac:dyDescent="0.25">
      <c r="A5" s="1">
        <v>1</v>
      </c>
      <c r="B5" s="89">
        <v>1</v>
      </c>
      <c r="C5" s="89">
        <v>2</v>
      </c>
      <c r="D5" s="90">
        <v>3</v>
      </c>
      <c r="E5" s="90">
        <v>4</v>
      </c>
      <c r="F5" s="90">
        <v>5</v>
      </c>
      <c r="G5" s="90">
        <v>6</v>
      </c>
      <c r="H5" s="90">
        <v>7</v>
      </c>
      <c r="I5" s="90">
        <v>8</v>
      </c>
      <c r="J5" s="89">
        <v>9</v>
      </c>
    </row>
    <row r="6" spans="1:10" s="11" customFormat="1" ht="29.25" customHeight="1" x14ac:dyDescent="0.25">
      <c r="A6" s="10"/>
      <c r="B6" s="79" t="s">
        <v>66</v>
      </c>
      <c r="C6" s="128" t="s">
        <v>144</v>
      </c>
      <c r="D6" s="85">
        <f>D7+D8+D9+D11+D13</f>
        <v>973915.90855000005</v>
      </c>
      <c r="E6" s="85">
        <f t="shared" ref="E6:J6" si="0">E7+E8+E9+E11+E13</f>
        <v>759483.07860999997</v>
      </c>
      <c r="F6" s="85">
        <f t="shared" si="0"/>
        <v>698835.63743</v>
      </c>
      <c r="G6" s="85">
        <f t="shared" si="0"/>
        <v>702494.40142999997</v>
      </c>
      <c r="H6" s="85">
        <f t="shared" si="0"/>
        <v>702494.40142999997</v>
      </c>
      <c r="I6" s="85">
        <f t="shared" si="0"/>
        <v>702494.40142999997</v>
      </c>
      <c r="J6" s="85">
        <f t="shared" si="0"/>
        <v>4539717.8288799999</v>
      </c>
    </row>
    <row r="7" spans="1:10" s="11" customFormat="1" ht="18" customHeight="1" x14ac:dyDescent="0.25">
      <c r="A7" s="10"/>
      <c r="B7" s="51" t="s">
        <v>28</v>
      </c>
      <c r="C7" s="129"/>
      <c r="D7" s="74">
        <f>D32+D40+D48+D56+D64</f>
        <v>0</v>
      </c>
      <c r="E7" s="74">
        <f t="shared" ref="E7:J7" si="1">E32+E40+E48+E56+E64</f>
        <v>0</v>
      </c>
      <c r="F7" s="74">
        <f t="shared" si="1"/>
        <v>0</v>
      </c>
      <c r="G7" s="74">
        <f t="shared" si="1"/>
        <v>0</v>
      </c>
      <c r="H7" s="74">
        <f t="shared" si="1"/>
        <v>0</v>
      </c>
      <c r="I7" s="74">
        <f t="shared" si="1"/>
        <v>0</v>
      </c>
      <c r="J7" s="74">
        <f t="shared" si="1"/>
        <v>0</v>
      </c>
    </row>
    <row r="8" spans="1:10" s="11" customFormat="1" ht="16.5" x14ac:dyDescent="0.25">
      <c r="A8" s="10"/>
      <c r="B8" s="80" t="s">
        <v>29</v>
      </c>
      <c r="C8" s="129"/>
      <c r="D8" s="74">
        <f>D33+D57</f>
        <v>153653.79999999999</v>
      </c>
      <c r="E8" s="74">
        <f t="shared" ref="E8:I8" si="2">E33+E57</f>
        <v>153706</v>
      </c>
      <c r="F8" s="74">
        <f t="shared" si="2"/>
        <v>144842.1</v>
      </c>
      <c r="G8" s="74">
        <f t="shared" si="2"/>
        <v>144842.1</v>
      </c>
      <c r="H8" s="74">
        <f t="shared" si="2"/>
        <v>144842.1</v>
      </c>
      <c r="I8" s="74">
        <f t="shared" si="2"/>
        <v>144842.1</v>
      </c>
      <c r="J8" s="74">
        <f t="shared" ref="J8" si="3">J33+J41+J49+J57+J65</f>
        <v>886728.2</v>
      </c>
    </row>
    <row r="9" spans="1:10" s="11" customFormat="1" ht="16.5" x14ac:dyDescent="0.25">
      <c r="A9" s="10"/>
      <c r="B9" s="80" t="s">
        <v>30</v>
      </c>
      <c r="C9" s="129"/>
      <c r="D9" s="74">
        <f>D34+D42+D50+D58+D66</f>
        <v>820262.10855</v>
      </c>
      <c r="E9" s="74">
        <f>E34+E42+E50+E58+E66</f>
        <v>605777.07860999997</v>
      </c>
      <c r="F9" s="74">
        <f t="shared" ref="F9:I9" si="4">F34+F42+F50+F58+F66</f>
        <v>553993.53743000003</v>
      </c>
      <c r="G9" s="74">
        <f t="shared" si="4"/>
        <v>557652.30142999999</v>
      </c>
      <c r="H9" s="74">
        <f t="shared" si="4"/>
        <v>557652.30142999999</v>
      </c>
      <c r="I9" s="74">
        <f t="shared" si="4"/>
        <v>557652.30142999999</v>
      </c>
      <c r="J9" s="74">
        <f>J34+J42+J50+J58+J66</f>
        <v>3652989.6288800002</v>
      </c>
    </row>
    <row r="10" spans="1:10" s="11" customFormat="1" ht="33" x14ac:dyDescent="0.25">
      <c r="A10" s="10"/>
      <c r="B10" s="51" t="s">
        <v>73</v>
      </c>
      <c r="C10" s="129"/>
      <c r="D10" s="74">
        <f>D35+D43+D51+D59+D67</f>
        <v>830606.73286999995</v>
      </c>
      <c r="E10" s="74">
        <f t="shared" ref="E10:I10" si="5">E35+E43+E51+E59+E67</f>
        <v>587549.81461</v>
      </c>
      <c r="F10" s="74">
        <f t="shared" si="5"/>
        <v>527602.37343000004</v>
      </c>
      <c r="G10" s="74">
        <f t="shared" si="5"/>
        <v>527602.37343000004</v>
      </c>
      <c r="H10" s="74">
        <f t="shared" si="5"/>
        <v>527602.37343000004</v>
      </c>
      <c r="I10" s="74">
        <f t="shared" si="5"/>
        <v>527602.37343000004</v>
      </c>
      <c r="J10" s="74">
        <f>J35+J43+J51+J59+J67</f>
        <v>3528566.0412000003</v>
      </c>
    </row>
    <row r="11" spans="1:10" s="11" customFormat="1" ht="16.5" x14ac:dyDescent="0.25">
      <c r="A11" s="10"/>
      <c r="B11" s="51" t="s">
        <v>77</v>
      </c>
      <c r="C11" s="129"/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</row>
    <row r="12" spans="1:10" s="11" customFormat="1" ht="16.5" x14ac:dyDescent="0.25">
      <c r="A12" s="10"/>
      <c r="B12" s="51" t="s">
        <v>74</v>
      </c>
      <c r="C12" s="129"/>
      <c r="D12" s="74">
        <f>D37</f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f>D12</f>
        <v>0</v>
      </c>
    </row>
    <row r="13" spans="1:10" s="11" customFormat="1" ht="16.5" x14ac:dyDescent="0.25">
      <c r="A13" s="10"/>
      <c r="B13" s="80" t="s">
        <v>75</v>
      </c>
      <c r="C13" s="130"/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</row>
    <row r="14" spans="1:10" s="11" customFormat="1" ht="16.5" x14ac:dyDescent="0.25">
      <c r="A14" s="10"/>
      <c r="B14" s="94" t="s">
        <v>150</v>
      </c>
      <c r="C14" s="97"/>
      <c r="D14" s="131"/>
      <c r="E14" s="132"/>
      <c r="F14" s="132"/>
      <c r="G14" s="132"/>
      <c r="H14" s="132"/>
      <c r="I14" s="132"/>
      <c r="J14" s="133"/>
    </row>
    <row r="15" spans="1:10" s="11" customFormat="1" ht="16.5" x14ac:dyDescent="0.25">
      <c r="A15" s="10"/>
      <c r="B15" s="82" t="s">
        <v>148</v>
      </c>
      <c r="C15" s="129" t="s">
        <v>34</v>
      </c>
      <c r="D15" s="85">
        <f>D17+D18+D20+D21+D22</f>
        <v>967632.14454999985</v>
      </c>
      <c r="E15" s="85">
        <f t="shared" ref="E15:J15" si="6">E17+E18+E20+E21+E22</f>
        <v>755124.31461</v>
      </c>
      <c r="F15" s="85">
        <f t="shared" si="6"/>
        <v>695176.87343000004</v>
      </c>
      <c r="G15" s="85">
        <f t="shared" si="6"/>
        <v>695176.87343000004</v>
      </c>
      <c r="H15" s="85">
        <f t="shared" si="6"/>
        <v>695176.87343000004</v>
      </c>
      <c r="I15" s="85">
        <f t="shared" si="6"/>
        <v>695176.87343000004</v>
      </c>
      <c r="J15" s="85">
        <f t="shared" si="6"/>
        <v>4503463.9528799998</v>
      </c>
    </row>
    <row r="16" spans="1:10" s="11" customFormat="1" ht="16.5" x14ac:dyDescent="0.25">
      <c r="A16" s="10"/>
      <c r="B16" s="48" t="s">
        <v>28</v>
      </c>
      <c r="C16" s="129"/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</row>
    <row r="17" spans="1:10" s="11" customFormat="1" ht="16.5" x14ac:dyDescent="0.25">
      <c r="A17" s="10"/>
      <c r="B17" s="48" t="s">
        <v>29</v>
      </c>
      <c r="C17" s="129"/>
      <c r="D17" s="74">
        <f>D33+D57</f>
        <v>153653.79999999999</v>
      </c>
      <c r="E17" s="74">
        <f t="shared" ref="E17:J17" si="7">E33+E57</f>
        <v>153706</v>
      </c>
      <c r="F17" s="74">
        <f t="shared" si="7"/>
        <v>144842.1</v>
      </c>
      <c r="G17" s="74">
        <f t="shared" si="7"/>
        <v>144842.1</v>
      </c>
      <c r="H17" s="74">
        <f t="shared" si="7"/>
        <v>144842.1</v>
      </c>
      <c r="I17" s="74">
        <f t="shared" si="7"/>
        <v>144842.1</v>
      </c>
      <c r="J17" s="74">
        <f t="shared" si="7"/>
        <v>886728.2</v>
      </c>
    </row>
    <row r="18" spans="1:10" s="11" customFormat="1" ht="16.5" x14ac:dyDescent="0.25">
      <c r="A18" s="10"/>
      <c r="B18" s="48" t="s">
        <v>30</v>
      </c>
      <c r="C18" s="129"/>
      <c r="D18" s="74">
        <f>D34+D42+D58+D66</f>
        <v>813978.34454999992</v>
      </c>
      <c r="E18" s="74">
        <f t="shared" ref="E18:J18" si="8">E34+E42+E58+E66</f>
        <v>601418.31461</v>
      </c>
      <c r="F18" s="74">
        <f t="shared" si="8"/>
        <v>550334.77343000006</v>
      </c>
      <c r="G18" s="74">
        <f t="shared" si="8"/>
        <v>550334.77343000006</v>
      </c>
      <c r="H18" s="74">
        <f t="shared" si="8"/>
        <v>550334.77343000006</v>
      </c>
      <c r="I18" s="74">
        <f t="shared" si="8"/>
        <v>550334.77343000006</v>
      </c>
      <c r="J18" s="74">
        <f t="shared" si="8"/>
        <v>3616735.75288</v>
      </c>
    </row>
    <row r="19" spans="1:10" s="11" customFormat="1" ht="33" x14ac:dyDescent="0.25">
      <c r="A19" s="10"/>
      <c r="B19" s="51" t="s">
        <v>73</v>
      </c>
      <c r="C19" s="129"/>
      <c r="D19" s="74">
        <f>D35+D43+D59+D67</f>
        <v>830606.73286999995</v>
      </c>
      <c r="E19" s="74">
        <f t="shared" ref="E19:J19" si="9">E35+E43+E59+E67</f>
        <v>587549.81461</v>
      </c>
      <c r="F19" s="74">
        <f t="shared" si="9"/>
        <v>527602.37343000004</v>
      </c>
      <c r="G19" s="74">
        <f t="shared" si="9"/>
        <v>527602.37343000004</v>
      </c>
      <c r="H19" s="74">
        <f t="shared" si="9"/>
        <v>527602.37343000004</v>
      </c>
      <c r="I19" s="74">
        <f t="shared" si="9"/>
        <v>527602.37343000004</v>
      </c>
      <c r="J19" s="74">
        <f t="shared" si="9"/>
        <v>3528566.0412000003</v>
      </c>
    </row>
    <row r="20" spans="1:10" s="11" customFormat="1" ht="16.5" x14ac:dyDescent="0.25">
      <c r="A20" s="10"/>
      <c r="B20" s="51" t="s">
        <v>77</v>
      </c>
      <c r="C20" s="129"/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</row>
    <row r="21" spans="1:10" s="11" customFormat="1" ht="16.5" x14ac:dyDescent="0.25">
      <c r="A21" s="10"/>
      <c r="B21" s="51" t="s">
        <v>74</v>
      </c>
      <c r="C21" s="129"/>
      <c r="D21" s="74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1:10" s="11" customFormat="1" ht="16.5" x14ac:dyDescent="0.25">
      <c r="A22" s="10"/>
      <c r="B22" s="80" t="s">
        <v>75</v>
      </c>
      <c r="C22" s="129"/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</row>
    <row r="23" spans="1:10" s="13" customFormat="1" ht="16.5" x14ac:dyDescent="0.25">
      <c r="A23" s="16" t="s">
        <v>46</v>
      </c>
      <c r="B23" s="82" t="s">
        <v>148</v>
      </c>
      <c r="C23" s="110" t="s">
        <v>115</v>
      </c>
      <c r="D23" s="85">
        <f>D26</f>
        <v>6283.7640000000001</v>
      </c>
      <c r="E23" s="85">
        <f t="shared" ref="E23:J23" si="10">E26</f>
        <v>4358.7640000000001</v>
      </c>
      <c r="F23" s="85">
        <f t="shared" si="10"/>
        <v>3658.7640000000001</v>
      </c>
      <c r="G23" s="85">
        <f t="shared" si="10"/>
        <v>7317.5280000000002</v>
      </c>
      <c r="H23" s="85">
        <f t="shared" si="10"/>
        <v>7317.5280000000002</v>
      </c>
      <c r="I23" s="85">
        <f t="shared" si="10"/>
        <v>7317.5280000000002</v>
      </c>
      <c r="J23" s="85">
        <f t="shared" si="10"/>
        <v>36253.875999999997</v>
      </c>
    </row>
    <row r="24" spans="1:10" s="13" customFormat="1" ht="16.5" x14ac:dyDescent="0.25">
      <c r="A24" s="14"/>
      <c r="B24" s="48" t="s">
        <v>28</v>
      </c>
      <c r="C24" s="125"/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</row>
    <row r="25" spans="1:10" s="13" customFormat="1" ht="16.5" x14ac:dyDescent="0.25">
      <c r="A25" s="14"/>
      <c r="B25" s="48" t="s">
        <v>29</v>
      </c>
      <c r="C25" s="125"/>
      <c r="D25" s="74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</row>
    <row r="26" spans="1:10" s="13" customFormat="1" ht="16.5" x14ac:dyDescent="0.25">
      <c r="A26" s="14"/>
      <c r="B26" s="48" t="s">
        <v>30</v>
      </c>
      <c r="C26" s="125"/>
      <c r="D26" s="74">
        <v>6283.7640000000001</v>
      </c>
      <c r="E26" s="74">
        <v>4358.7640000000001</v>
      </c>
      <c r="F26" s="74">
        <v>3658.7640000000001</v>
      </c>
      <c r="G26" s="74">
        <v>7317.5280000000002</v>
      </c>
      <c r="H26" s="74">
        <v>7317.5280000000002</v>
      </c>
      <c r="I26" s="74">
        <v>7317.5280000000002</v>
      </c>
      <c r="J26" s="74">
        <f>D26+E26+F26+G26+H26+I26</f>
        <v>36253.875999999997</v>
      </c>
    </row>
    <row r="27" spans="1:10" s="13" customFormat="1" ht="33" x14ac:dyDescent="0.25">
      <c r="A27" s="14"/>
      <c r="B27" s="51" t="s">
        <v>73</v>
      </c>
      <c r="C27" s="125"/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</row>
    <row r="28" spans="1:10" s="13" customFormat="1" ht="16.5" x14ac:dyDescent="0.25">
      <c r="A28" s="14"/>
      <c r="B28" s="51" t="s">
        <v>77</v>
      </c>
      <c r="C28" s="125"/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1:10" s="13" customFormat="1" ht="16.5" x14ac:dyDescent="0.25">
      <c r="A29" s="14"/>
      <c r="B29" s="51" t="s">
        <v>74</v>
      </c>
      <c r="C29" s="125"/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1:10" s="13" customFormat="1" ht="16.5" x14ac:dyDescent="0.25">
      <c r="A30" s="14"/>
      <c r="B30" s="80" t="s">
        <v>75</v>
      </c>
      <c r="C30" s="126"/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</row>
    <row r="31" spans="1:10" s="13" customFormat="1" ht="73.5" customHeight="1" x14ac:dyDescent="0.25">
      <c r="A31" s="12" t="s">
        <v>43</v>
      </c>
      <c r="B31" s="46" t="s">
        <v>146</v>
      </c>
      <c r="C31" s="128" t="s">
        <v>34</v>
      </c>
      <c r="D31" s="85">
        <f>D32+D33+D34+D35+D36+D38</f>
        <v>57622.011680000003</v>
      </c>
      <c r="E31" s="85">
        <f t="shared" ref="E31:J31" si="11">E32+E33+E34+E35+E36+E38</f>
        <v>67206.5</v>
      </c>
      <c r="F31" s="85">
        <f t="shared" si="11"/>
        <v>67206.5</v>
      </c>
      <c r="G31" s="85">
        <f t="shared" si="11"/>
        <v>67206.5</v>
      </c>
      <c r="H31" s="85">
        <f t="shared" si="11"/>
        <v>67206.5</v>
      </c>
      <c r="I31" s="85">
        <f t="shared" si="11"/>
        <v>67206.5</v>
      </c>
      <c r="J31" s="85">
        <f t="shared" si="11"/>
        <v>393654.51168</v>
      </c>
    </row>
    <row r="32" spans="1:10" s="13" customFormat="1" ht="16.5" x14ac:dyDescent="0.25">
      <c r="A32" s="14"/>
      <c r="B32" s="80" t="s">
        <v>28</v>
      </c>
      <c r="C32" s="129"/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0" s="13" customFormat="1" ht="16.5" x14ac:dyDescent="0.25">
      <c r="A33" s="14"/>
      <c r="B33" s="80" t="s">
        <v>29</v>
      </c>
      <c r="C33" s="129"/>
      <c r="D33" s="74">
        <v>849.3</v>
      </c>
      <c r="E33" s="74">
        <v>874.5</v>
      </c>
      <c r="F33" s="74">
        <v>874.5</v>
      </c>
      <c r="G33" s="74">
        <v>874.5</v>
      </c>
      <c r="H33" s="74">
        <v>874.5</v>
      </c>
      <c r="I33" s="74">
        <v>874.5</v>
      </c>
      <c r="J33" s="74">
        <f>D33+E33+F33+G33+H33+I33</f>
        <v>5221.8</v>
      </c>
    </row>
    <row r="34" spans="1:10" s="13" customFormat="1" ht="16.5" x14ac:dyDescent="0.25">
      <c r="A34" s="14"/>
      <c r="B34" s="80" t="s">
        <v>30</v>
      </c>
      <c r="C34" s="129"/>
      <c r="D34" s="74">
        <f>55866.99568+905.716</f>
        <v>56772.71168</v>
      </c>
      <c r="E34" s="74">
        <v>66332</v>
      </c>
      <c r="F34" s="74">
        <v>66332</v>
      </c>
      <c r="G34" s="74">
        <v>66332</v>
      </c>
      <c r="H34" s="74">
        <v>66332</v>
      </c>
      <c r="I34" s="74">
        <v>66332</v>
      </c>
      <c r="J34" s="74">
        <f>D34+E34+F34+G34+H34+I34</f>
        <v>388432.71168000001</v>
      </c>
    </row>
    <row r="35" spans="1:10" s="13" customFormat="1" ht="33" x14ac:dyDescent="0.25">
      <c r="A35" s="14"/>
      <c r="B35" s="51" t="s">
        <v>73</v>
      </c>
      <c r="C35" s="129"/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0" s="13" customFormat="1" ht="16.5" x14ac:dyDescent="0.25">
      <c r="A36" s="14"/>
      <c r="B36" s="51" t="s">
        <v>77</v>
      </c>
      <c r="C36" s="129"/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0" s="13" customFormat="1" ht="16.5" x14ac:dyDescent="0.25">
      <c r="A37" s="14"/>
      <c r="B37" s="51" t="s">
        <v>74</v>
      </c>
      <c r="C37" s="129"/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f>D37</f>
        <v>0</v>
      </c>
    </row>
    <row r="38" spans="1:10" s="13" customFormat="1" ht="16.5" x14ac:dyDescent="0.25">
      <c r="A38" s="14"/>
      <c r="B38" s="80" t="s">
        <v>75</v>
      </c>
      <c r="C38" s="130"/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1:10" s="13" customFormat="1" ht="83.25" customHeight="1" x14ac:dyDescent="0.25">
      <c r="A39" s="16" t="s">
        <v>44</v>
      </c>
      <c r="B39" s="81" t="s">
        <v>78</v>
      </c>
      <c r="C39" s="110" t="s">
        <v>34</v>
      </c>
      <c r="D39" s="85">
        <f>D40+D41+D42+D43+D44+D46</f>
        <v>79403.399999999994</v>
      </c>
      <c r="E39" s="85">
        <f t="shared" ref="E39:I39" si="12">E40+E41+E42+E43+E44+E46</f>
        <v>100368</v>
      </c>
      <c r="F39" s="85">
        <f t="shared" si="12"/>
        <v>100368</v>
      </c>
      <c r="G39" s="85">
        <f>G40+G41+G42+G43+G44+G46</f>
        <v>100368</v>
      </c>
      <c r="H39" s="85">
        <f t="shared" si="12"/>
        <v>100368</v>
      </c>
      <c r="I39" s="85">
        <f t="shared" si="12"/>
        <v>100368</v>
      </c>
      <c r="J39" s="85">
        <f>J40+J41+J42+J43+J44+J46</f>
        <v>581243.4</v>
      </c>
    </row>
    <row r="40" spans="1:10" s="13" customFormat="1" ht="16.5" x14ac:dyDescent="0.25">
      <c r="A40" s="14"/>
      <c r="B40" s="48" t="s">
        <v>28</v>
      </c>
      <c r="C40" s="125"/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</row>
    <row r="41" spans="1:10" s="13" customFormat="1" ht="16.5" x14ac:dyDescent="0.25">
      <c r="A41" s="14"/>
      <c r="B41" s="48" t="s">
        <v>29</v>
      </c>
      <c r="C41" s="125"/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</row>
    <row r="42" spans="1:10" s="13" customFormat="1" ht="16.5" x14ac:dyDescent="0.25">
      <c r="A42" s="14"/>
      <c r="B42" s="48" t="s">
        <v>30</v>
      </c>
      <c r="C42" s="125"/>
      <c r="D42" s="74">
        <v>79403.399999999994</v>
      </c>
      <c r="E42" s="74">
        <v>100368</v>
      </c>
      <c r="F42" s="74">
        <v>100368</v>
      </c>
      <c r="G42" s="74">
        <v>100368</v>
      </c>
      <c r="H42" s="74">
        <v>100368</v>
      </c>
      <c r="I42" s="74">
        <v>100368</v>
      </c>
      <c r="J42" s="74">
        <f>D42+E42+F42+G42+H42+I42</f>
        <v>581243.4</v>
      </c>
    </row>
    <row r="43" spans="1:10" s="13" customFormat="1" ht="33" x14ac:dyDescent="0.25">
      <c r="A43" s="14"/>
      <c r="B43" s="51" t="s">
        <v>73</v>
      </c>
      <c r="C43" s="125"/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</row>
    <row r="44" spans="1:10" s="13" customFormat="1" ht="16.5" x14ac:dyDescent="0.25">
      <c r="A44" s="14"/>
      <c r="B44" s="51" t="s">
        <v>77</v>
      </c>
      <c r="C44" s="125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</row>
    <row r="45" spans="1:10" s="13" customFormat="1" ht="16.5" x14ac:dyDescent="0.25">
      <c r="A45" s="14"/>
      <c r="B45" s="51" t="s">
        <v>74</v>
      </c>
      <c r="C45" s="125"/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</row>
    <row r="46" spans="1:10" s="13" customFormat="1" ht="16.5" x14ac:dyDescent="0.25">
      <c r="A46" s="14"/>
      <c r="B46" s="80" t="s">
        <v>75</v>
      </c>
      <c r="C46" s="126"/>
      <c r="D46" s="74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1:10" s="13" customFormat="1" ht="66" x14ac:dyDescent="0.25">
      <c r="A47" s="16" t="s">
        <v>46</v>
      </c>
      <c r="B47" s="82" t="s">
        <v>81</v>
      </c>
      <c r="C47" s="110" t="s">
        <v>115</v>
      </c>
      <c r="D47" s="85">
        <f>D50</f>
        <v>6283.7640000000001</v>
      </c>
      <c r="E47" s="85">
        <f t="shared" ref="E47:J47" si="13">E50</f>
        <v>4358.7640000000001</v>
      </c>
      <c r="F47" s="85">
        <f t="shared" si="13"/>
        <v>3658.7640000000001</v>
      </c>
      <c r="G47" s="85">
        <f t="shared" si="13"/>
        <v>7317.5280000000002</v>
      </c>
      <c r="H47" s="85">
        <f t="shared" si="13"/>
        <v>7317.5280000000002</v>
      </c>
      <c r="I47" s="85">
        <f t="shared" si="13"/>
        <v>7317.5280000000002</v>
      </c>
      <c r="J47" s="85">
        <f t="shared" si="13"/>
        <v>36253.875999999997</v>
      </c>
    </row>
    <row r="48" spans="1:10" s="13" customFormat="1" ht="16.5" x14ac:dyDescent="0.25">
      <c r="A48" s="14"/>
      <c r="B48" s="48" t="s">
        <v>28</v>
      </c>
      <c r="C48" s="125"/>
      <c r="D48" s="74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1:12" s="13" customFormat="1" ht="16.5" x14ac:dyDescent="0.25">
      <c r="A49" s="14"/>
      <c r="B49" s="48" t="s">
        <v>29</v>
      </c>
      <c r="C49" s="125"/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1:12" s="13" customFormat="1" ht="16.5" x14ac:dyDescent="0.25">
      <c r="A50" s="14"/>
      <c r="B50" s="48" t="s">
        <v>30</v>
      </c>
      <c r="C50" s="125"/>
      <c r="D50" s="74">
        <v>6283.7640000000001</v>
      </c>
      <c r="E50" s="74">
        <v>4358.7640000000001</v>
      </c>
      <c r="F50" s="74">
        <v>3658.7640000000001</v>
      </c>
      <c r="G50" s="74">
        <v>7317.5280000000002</v>
      </c>
      <c r="H50" s="74">
        <v>7317.5280000000002</v>
      </c>
      <c r="I50" s="74">
        <v>7317.5280000000002</v>
      </c>
      <c r="J50" s="74">
        <f>D50+E50+F50+G50+H50+I50</f>
        <v>36253.875999999997</v>
      </c>
    </row>
    <row r="51" spans="1:12" s="13" customFormat="1" ht="33" x14ac:dyDescent="0.25">
      <c r="A51" s="14"/>
      <c r="B51" s="51" t="s">
        <v>73</v>
      </c>
      <c r="C51" s="125"/>
      <c r="D51" s="74">
        <v>0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</row>
    <row r="52" spans="1:12" s="13" customFormat="1" ht="16.5" x14ac:dyDescent="0.25">
      <c r="A52" s="14"/>
      <c r="B52" s="51" t="s">
        <v>77</v>
      </c>
      <c r="C52" s="125"/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</row>
    <row r="53" spans="1:12" s="13" customFormat="1" ht="16.5" x14ac:dyDescent="0.25">
      <c r="A53" s="14"/>
      <c r="B53" s="51" t="s">
        <v>74</v>
      </c>
      <c r="C53" s="125"/>
      <c r="D53" s="74">
        <v>0</v>
      </c>
      <c r="E53" s="74">
        <v>0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</row>
    <row r="54" spans="1:12" s="13" customFormat="1" ht="16.5" x14ac:dyDescent="0.25">
      <c r="A54" s="14"/>
      <c r="B54" s="80" t="s">
        <v>75</v>
      </c>
      <c r="C54" s="126"/>
      <c r="D54" s="74">
        <v>0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</row>
    <row r="55" spans="1:12" s="13" customFormat="1" ht="102.75" customHeight="1" x14ac:dyDescent="0.25">
      <c r="A55" s="12" t="s">
        <v>47</v>
      </c>
      <c r="B55" s="46" t="s">
        <v>80</v>
      </c>
      <c r="C55" s="110" t="s">
        <v>34</v>
      </c>
      <c r="D55" s="77">
        <f>D56+D57+D58+D60+D62</f>
        <v>828606.73286999995</v>
      </c>
      <c r="E55" s="77">
        <f t="shared" ref="E55:I55" si="14">E56+E57+E58+E60+E62</f>
        <v>585549.81461</v>
      </c>
      <c r="F55" s="77">
        <f t="shared" si="14"/>
        <v>525602.37343000004</v>
      </c>
      <c r="G55" s="77">
        <f t="shared" si="14"/>
        <v>525602.37343000004</v>
      </c>
      <c r="H55" s="77">
        <f>H56+H57+H58+H60+H62</f>
        <v>525602.37343000004</v>
      </c>
      <c r="I55" s="77">
        <f t="shared" si="14"/>
        <v>525602.37343000004</v>
      </c>
      <c r="J55" s="77">
        <f>J56+J57+J58+J60+J62</f>
        <v>3516566.0411999999</v>
      </c>
      <c r="K55" s="25"/>
    </row>
    <row r="56" spans="1:12" s="13" customFormat="1" ht="16.5" x14ac:dyDescent="0.25">
      <c r="A56" s="14"/>
      <c r="B56" s="48" t="s">
        <v>28</v>
      </c>
      <c r="C56" s="125"/>
      <c r="D56" s="75">
        <v>0</v>
      </c>
      <c r="E56" s="75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</row>
    <row r="57" spans="1:12" s="13" customFormat="1" ht="16.5" x14ac:dyDescent="0.25">
      <c r="A57" s="14"/>
      <c r="B57" s="48" t="s">
        <v>29</v>
      </c>
      <c r="C57" s="125"/>
      <c r="D57" s="76">
        <f t="shared" ref="D57" si="15">43893.2+108911.3</f>
        <v>152804.5</v>
      </c>
      <c r="E57" s="76">
        <f>42409+110422.5</f>
        <v>152831.5</v>
      </c>
      <c r="F57" s="76">
        <f>33259.1+110708.5</f>
        <v>143967.6</v>
      </c>
      <c r="G57" s="76">
        <v>143967.6</v>
      </c>
      <c r="H57" s="76">
        <v>143967.6</v>
      </c>
      <c r="I57" s="76">
        <v>143967.6</v>
      </c>
      <c r="J57" s="76">
        <f>D57+E57+F57+G57+H57+I57</f>
        <v>881506.39999999991</v>
      </c>
    </row>
    <row r="58" spans="1:12" s="88" customFormat="1" ht="16.5" x14ac:dyDescent="0.25">
      <c r="A58" s="86"/>
      <c r="B58" s="87" t="s">
        <v>30</v>
      </c>
      <c r="C58" s="125"/>
      <c r="D58" s="75">
        <f>168688+107559.3+8486.3+5443.4+385625.23287</f>
        <v>675802.23286999995</v>
      </c>
      <c r="E58" s="75">
        <f>168688+100000+164030.31461</f>
        <v>432718.31461</v>
      </c>
      <c r="F58" s="75">
        <f>168688+100000+112946.77343</f>
        <v>381634.77343</v>
      </c>
      <c r="G58" s="75">
        <v>381634.77343</v>
      </c>
      <c r="H58" s="75">
        <v>381634.77343</v>
      </c>
      <c r="I58" s="75">
        <v>381634.77343</v>
      </c>
      <c r="J58" s="75">
        <f>D58+E58+F58+G58+H58+I58</f>
        <v>2635059.6412</v>
      </c>
    </row>
    <row r="59" spans="1:12" s="13" customFormat="1" ht="33" x14ac:dyDescent="0.25">
      <c r="A59" s="14"/>
      <c r="B59" s="51" t="s">
        <v>73</v>
      </c>
      <c r="C59" s="125"/>
      <c r="D59" s="76">
        <f t="shared" ref="D59:I59" si="16">D57+D58</f>
        <v>828606.73286999995</v>
      </c>
      <c r="E59" s="76">
        <f t="shared" si="16"/>
        <v>585549.81461</v>
      </c>
      <c r="F59" s="76">
        <f t="shared" si="16"/>
        <v>525602.37343000004</v>
      </c>
      <c r="G59" s="76">
        <f t="shared" si="16"/>
        <v>525602.37343000004</v>
      </c>
      <c r="H59" s="76">
        <f t="shared" si="16"/>
        <v>525602.37343000004</v>
      </c>
      <c r="I59" s="76">
        <f t="shared" si="16"/>
        <v>525602.37343000004</v>
      </c>
      <c r="J59" s="76">
        <f>D59+E59+F59+G59+H59+I59</f>
        <v>3516566.0412000003</v>
      </c>
    </row>
    <row r="60" spans="1:12" s="13" customFormat="1" ht="16.5" x14ac:dyDescent="0.25">
      <c r="A60" s="14"/>
      <c r="B60" s="51" t="s">
        <v>77</v>
      </c>
      <c r="C60" s="125"/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</row>
    <row r="61" spans="1:12" s="13" customFormat="1" ht="16.5" x14ac:dyDescent="0.25">
      <c r="A61" s="14"/>
      <c r="B61" s="51" t="s">
        <v>74</v>
      </c>
      <c r="C61" s="125"/>
      <c r="D61" s="74">
        <v>0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</row>
    <row r="62" spans="1:12" s="13" customFormat="1" ht="16.5" x14ac:dyDescent="0.25">
      <c r="A62" s="14"/>
      <c r="B62" s="80" t="s">
        <v>75</v>
      </c>
      <c r="C62" s="126"/>
      <c r="D62" s="75">
        <v>0</v>
      </c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75">
        <f t="shared" ref="J62" si="17">D62+E62+F62+I62</f>
        <v>0</v>
      </c>
    </row>
    <row r="63" spans="1:12" s="13" customFormat="1" ht="49.5" x14ac:dyDescent="0.25">
      <c r="A63" s="12" t="s">
        <v>48</v>
      </c>
      <c r="B63" s="46" t="s">
        <v>79</v>
      </c>
      <c r="C63" s="110" t="s">
        <v>34</v>
      </c>
      <c r="D63" s="77">
        <f>D64+D65+D66+D68+D70</f>
        <v>2000</v>
      </c>
      <c r="E63" s="77">
        <f t="shared" ref="E63:I63" si="18">E64+E65+E66+E68+E70</f>
        <v>2000</v>
      </c>
      <c r="F63" s="77">
        <f t="shared" si="18"/>
        <v>2000</v>
      </c>
      <c r="G63" s="77">
        <f t="shared" si="18"/>
        <v>2000</v>
      </c>
      <c r="H63" s="77">
        <f t="shared" si="18"/>
        <v>2000</v>
      </c>
      <c r="I63" s="77">
        <f t="shared" si="18"/>
        <v>2000</v>
      </c>
      <c r="J63" s="77">
        <f>J64+J65+J66+J68+J70</f>
        <v>12000</v>
      </c>
    </row>
    <row r="64" spans="1:12" s="13" customFormat="1" ht="16.5" x14ac:dyDescent="0.25">
      <c r="A64" s="14"/>
      <c r="B64" s="48" t="s">
        <v>28</v>
      </c>
      <c r="C64" s="125"/>
      <c r="D64" s="75">
        <v>0</v>
      </c>
      <c r="E64" s="75">
        <v>0</v>
      </c>
      <c r="F64" s="75">
        <v>0</v>
      </c>
      <c r="G64" s="75">
        <v>0</v>
      </c>
      <c r="H64" s="75">
        <v>0</v>
      </c>
      <c r="I64" s="75">
        <v>0</v>
      </c>
      <c r="J64" s="75">
        <v>0</v>
      </c>
      <c r="L64" s="92"/>
    </row>
    <row r="65" spans="1:10" s="13" customFormat="1" ht="16.5" x14ac:dyDescent="0.25">
      <c r="A65" s="14"/>
      <c r="B65" s="48" t="s">
        <v>29</v>
      </c>
      <c r="C65" s="125"/>
      <c r="D65" s="75">
        <v>0</v>
      </c>
      <c r="E65" s="75">
        <v>0</v>
      </c>
      <c r="F65" s="75">
        <v>0</v>
      </c>
      <c r="G65" s="75">
        <v>0</v>
      </c>
      <c r="H65" s="75">
        <v>0</v>
      </c>
      <c r="I65" s="75">
        <v>0</v>
      </c>
      <c r="J65" s="75">
        <f t="shared" ref="J65:J70" si="19">D65+E65+F65+I65</f>
        <v>0</v>
      </c>
    </row>
    <row r="66" spans="1:10" s="13" customFormat="1" ht="16.5" x14ac:dyDescent="0.25">
      <c r="A66" s="14"/>
      <c r="B66" s="48" t="s">
        <v>30</v>
      </c>
      <c r="C66" s="125"/>
      <c r="D66" s="75">
        <v>2000</v>
      </c>
      <c r="E66" s="75">
        <v>2000</v>
      </c>
      <c r="F66" s="75">
        <v>2000</v>
      </c>
      <c r="G66" s="75">
        <v>2000</v>
      </c>
      <c r="H66" s="75">
        <v>2000</v>
      </c>
      <c r="I66" s="75">
        <v>2000</v>
      </c>
      <c r="J66" s="75">
        <f>D66+E66+F66+G66+H66+I66</f>
        <v>12000</v>
      </c>
    </row>
    <row r="67" spans="1:10" s="13" customFormat="1" ht="33" x14ac:dyDescent="0.25">
      <c r="A67" s="14"/>
      <c r="B67" s="51" t="s">
        <v>73</v>
      </c>
      <c r="C67" s="125"/>
      <c r="D67" s="75">
        <f>D66</f>
        <v>2000</v>
      </c>
      <c r="E67" s="75">
        <f t="shared" ref="E67:I67" si="20">E66</f>
        <v>2000</v>
      </c>
      <c r="F67" s="75">
        <f t="shared" si="20"/>
        <v>2000</v>
      </c>
      <c r="G67" s="75">
        <f t="shared" si="20"/>
        <v>2000</v>
      </c>
      <c r="H67" s="75">
        <f t="shared" si="20"/>
        <v>2000</v>
      </c>
      <c r="I67" s="75">
        <f t="shared" si="20"/>
        <v>2000</v>
      </c>
      <c r="J67" s="75">
        <f>D67+E67+F67+G67+H67+I67</f>
        <v>12000</v>
      </c>
    </row>
    <row r="68" spans="1:10" s="13" customFormat="1" ht="16.5" x14ac:dyDescent="0.25">
      <c r="A68" s="14"/>
      <c r="B68" s="51" t="s">
        <v>77</v>
      </c>
      <c r="C68" s="125"/>
      <c r="D68" s="75">
        <v>0</v>
      </c>
      <c r="E68" s="75">
        <v>0</v>
      </c>
      <c r="F68" s="75">
        <v>0</v>
      </c>
      <c r="G68" s="75">
        <v>0</v>
      </c>
      <c r="H68" s="75">
        <v>0</v>
      </c>
      <c r="I68" s="75">
        <v>0</v>
      </c>
      <c r="J68" s="75">
        <f t="shared" si="19"/>
        <v>0</v>
      </c>
    </row>
    <row r="69" spans="1:10" s="13" customFormat="1" ht="16.5" x14ac:dyDescent="0.25">
      <c r="A69" s="14"/>
      <c r="B69" s="51" t="s">
        <v>74</v>
      </c>
      <c r="C69" s="125"/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</row>
    <row r="70" spans="1:10" s="13" customFormat="1" ht="16.5" x14ac:dyDescent="0.25">
      <c r="A70" s="14"/>
      <c r="B70" s="80" t="s">
        <v>75</v>
      </c>
      <c r="C70" s="126"/>
      <c r="D70" s="75">
        <v>0</v>
      </c>
      <c r="E70" s="75">
        <v>0</v>
      </c>
      <c r="F70" s="75">
        <v>0</v>
      </c>
      <c r="G70" s="75">
        <v>0</v>
      </c>
      <c r="H70" s="75">
        <v>0</v>
      </c>
      <c r="I70" s="75">
        <v>0</v>
      </c>
      <c r="J70" s="77">
        <f t="shared" si="19"/>
        <v>0</v>
      </c>
    </row>
    <row r="71" spans="1:10" x14ac:dyDescent="0.25">
      <c r="A71" s="15"/>
      <c r="B71" s="15"/>
      <c r="C71" s="15"/>
      <c r="D71" s="60"/>
      <c r="E71" s="60"/>
      <c r="F71" s="60"/>
      <c r="G71" s="60"/>
      <c r="H71" s="60"/>
      <c r="I71" s="60"/>
      <c r="J71" s="60"/>
    </row>
    <row r="72" spans="1:10" x14ac:dyDescent="0.25">
      <c r="A72" s="21" t="s">
        <v>31</v>
      </c>
      <c r="B72" s="21"/>
      <c r="C72" s="21"/>
      <c r="D72" s="24"/>
      <c r="E72" s="24"/>
      <c r="F72" s="24"/>
      <c r="G72" s="24"/>
      <c r="H72" s="24"/>
      <c r="I72" s="24"/>
      <c r="J72" s="24"/>
    </row>
    <row r="73" spans="1:10" hidden="1" x14ac:dyDescent="0.25">
      <c r="A73" s="21" t="s">
        <v>32</v>
      </c>
      <c r="B73" s="21"/>
      <c r="C73" s="21"/>
      <c r="D73" s="24"/>
      <c r="E73" s="24"/>
      <c r="F73" s="24"/>
      <c r="G73" s="24"/>
      <c r="H73" s="24"/>
      <c r="I73" s="24"/>
      <c r="J73" s="24"/>
    </row>
    <row r="74" spans="1:10" hidden="1" x14ac:dyDescent="0.25">
      <c r="A74" s="121" t="s">
        <v>33</v>
      </c>
      <c r="B74" s="121"/>
      <c r="C74" s="121"/>
      <c r="D74" s="121"/>
      <c r="E74" s="121"/>
      <c r="F74" s="121"/>
      <c r="G74" s="121"/>
      <c r="H74" s="121"/>
      <c r="I74" s="121"/>
      <c r="J74" s="121"/>
    </row>
    <row r="75" spans="1:10" s="22" customFormat="1" ht="13.5" x14ac:dyDescent="0.2">
      <c r="A75" s="114" t="s">
        <v>147</v>
      </c>
      <c r="B75" s="114"/>
      <c r="C75" s="114"/>
      <c r="D75" s="114"/>
      <c r="E75" s="114"/>
      <c r="F75" s="114"/>
      <c r="G75" s="114"/>
      <c r="H75" s="114"/>
      <c r="I75" s="114"/>
    </row>
    <row r="76" spans="1:10" s="22" customFormat="1" ht="13.5" x14ac:dyDescent="0.2">
      <c r="A76" s="127" t="s">
        <v>116</v>
      </c>
      <c r="B76" s="127"/>
      <c r="C76" s="127"/>
      <c r="D76" s="127"/>
      <c r="E76" s="127"/>
      <c r="F76" s="127"/>
      <c r="G76" s="127"/>
      <c r="H76" s="127"/>
      <c r="I76" s="127"/>
    </row>
    <row r="77" spans="1:10" s="22" customFormat="1" ht="13.5" x14ac:dyDescent="0.2">
      <c r="A77" s="119" t="s">
        <v>117</v>
      </c>
      <c r="B77" s="119"/>
      <c r="C77" s="119"/>
      <c r="D77" s="119"/>
      <c r="E77" s="119"/>
      <c r="F77" s="119"/>
      <c r="G77" s="119"/>
      <c r="H77" s="119"/>
      <c r="I77" s="119"/>
    </row>
    <row r="78" spans="1:10" s="22" customFormat="1" ht="13.5" x14ac:dyDescent="0.2">
      <c r="A78" s="119" t="s">
        <v>118</v>
      </c>
      <c r="B78" s="119"/>
      <c r="C78" s="119"/>
      <c r="D78" s="119"/>
      <c r="E78" s="119"/>
      <c r="F78" s="119"/>
      <c r="G78" s="119"/>
      <c r="H78" s="119"/>
      <c r="I78" s="119"/>
    </row>
    <row r="79" spans="1:10" s="22" customFormat="1" ht="13.5" x14ac:dyDescent="0.2">
      <c r="A79" s="68" t="s">
        <v>83</v>
      </c>
      <c r="B79" s="66" t="s">
        <v>134</v>
      </c>
      <c r="C79" s="66"/>
      <c r="D79" s="66"/>
      <c r="E79" s="66"/>
      <c r="F79" s="66"/>
      <c r="G79" s="66"/>
      <c r="H79" s="66"/>
      <c r="I79" s="66"/>
    </row>
    <row r="80" spans="1:10" s="22" customFormat="1" ht="13.5" x14ac:dyDescent="0.2">
      <c r="A80" s="91"/>
      <c r="B80" s="93" t="s">
        <v>149</v>
      </c>
      <c r="C80" s="91"/>
      <c r="D80" s="91"/>
      <c r="E80" s="91"/>
      <c r="F80" s="91"/>
      <c r="G80" s="91"/>
      <c r="H80" s="91"/>
      <c r="I80" s="91"/>
    </row>
    <row r="81" spans="1:10" s="64" customFormat="1" ht="18" x14ac:dyDescent="0.25">
      <c r="A81" s="71"/>
      <c r="B81" s="120"/>
      <c r="C81" s="120"/>
      <c r="D81" s="120"/>
      <c r="E81" s="120"/>
      <c r="F81" s="120"/>
      <c r="G81" s="120"/>
      <c r="H81" s="66"/>
      <c r="I81" s="66"/>
    </row>
    <row r="82" spans="1:10" x14ac:dyDescent="0.25">
      <c r="A82" s="72" t="s">
        <v>76</v>
      </c>
      <c r="B82" s="73"/>
      <c r="C82" s="73"/>
      <c r="D82" s="73"/>
      <c r="E82" s="73"/>
      <c r="F82" s="73"/>
      <c r="G82" s="73"/>
      <c r="H82" s="73"/>
      <c r="I82" s="73"/>
    </row>
    <row r="83" spans="1:10" x14ac:dyDescent="0.25">
      <c r="D83" s="61"/>
      <c r="E83" s="61"/>
      <c r="F83" s="61"/>
      <c r="G83" s="61"/>
      <c r="H83" s="61"/>
      <c r="I83" s="61"/>
      <c r="J83" s="61"/>
    </row>
    <row r="84" spans="1:10" x14ac:dyDescent="0.25">
      <c r="D84" s="61"/>
      <c r="E84" s="61"/>
      <c r="F84" s="61"/>
      <c r="G84" s="61"/>
      <c r="H84" s="61"/>
      <c r="I84" s="61"/>
      <c r="J84" s="61"/>
    </row>
    <row r="85" spans="1:10" x14ac:dyDescent="0.25">
      <c r="D85" s="61"/>
      <c r="E85" s="61"/>
      <c r="F85" s="61"/>
      <c r="G85" s="61"/>
      <c r="H85" s="61"/>
      <c r="I85" s="61"/>
      <c r="J85" s="61"/>
    </row>
    <row r="86" spans="1:10" x14ac:dyDescent="0.25">
      <c r="D86" s="61"/>
      <c r="E86" s="61"/>
      <c r="F86" s="61"/>
      <c r="G86" s="61"/>
      <c r="H86" s="61"/>
      <c r="I86" s="61"/>
      <c r="J86" s="61"/>
    </row>
    <row r="87" spans="1:10" x14ac:dyDescent="0.25">
      <c r="D87" s="61"/>
      <c r="E87" s="61"/>
      <c r="F87" s="61"/>
      <c r="G87" s="61"/>
      <c r="H87" s="61"/>
      <c r="I87" s="61"/>
      <c r="J87" s="61"/>
    </row>
    <row r="88" spans="1:10" x14ac:dyDescent="0.25">
      <c r="D88" s="61"/>
      <c r="E88" s="61"/>
      <c r="F88" s="61"/>
      <c r="G88" s="61"/>
      <c r="H88" s="61"/>
      <c r="I88" s="61"/>
      <c r="J88" s="61"/>
    </row>
    <row r="89" spans="1:10" x14ac:dyDescent="0.25">
      <c r="D89" s="61"/>
      <c r="E89" s="61"/>
      <c r="F89" s="61"/>
      <c r="G89" s="61"/>
      <c r="H89" s="61"/>
      <c r="I89" s="61"/>
      <c r="J89" s="61"/>
    </row>
    <row r="90" spans="1:10" x14ac:dyDescent="0.25">
      <c r="D90" s="61"/>
      <c r="E90" s="61"/>
      <c r="F90" s="61"/>
      <c r="G90" s="61"/>
      <c r="H90" s="61"/>
      <c r="I90" s="61"/>
      <c r="J90" s="61"/>
    </row>
    <row r="91" spans="1:10" x14ac:dyDescent="0.25">
      <c r="D91" s="61"/>
      <c r="E91" s="61"/>
      <c r="F91" s="61"/>
      <c r="G91" s="61"/>
      <c r="H91" s="61"/>
      <c r="I91" s="61"/>
      <c r="J91" s="61"/>
    </row>
    <row r="92" spans="1:10" x14ac:dyDescent="0.25">
      <c r="D92" s="61"/>
      <c r="E92" s="61"/>
      <c r="F92" s="61"/>
      <c r="G92" s="61"/>
      <c r="H92" s="61"/>
      <c r="I92" s="61"/>
      <c r="J92" s="61"/>
    </row>
    <row r="93" spans="1:10" x14ac:dyDescent="0.25">
      <c r="D93" s="61"/>
      <c r="E93" s="61"/>
      <c r="F93" s="61"/>
      <c r="G93" s="61"/>
      <c r="H93" s="61"/>
      <c r="I93" s="61"/>
      <c r="J93" s="61"/>
    </row>
    <row r="94" spans="1:10" x14ac:dyDescent="0.25">
      <c r="D94" s="61"/>
      <c r="E94" s="61"/>
      <c r="F94" s="61"/>
      <c r="G94" s="61"/>
      <c r="H94" s="61"/>
      <c r="I94" s="61"/>
      <c r="J94" s="61"/>
    </row>
    <row r="95" spans="1:10" x14ac:dyDescent="0.25">
      <c r="D95" s="61"/>
      <c r="E95" s="61"/>
      <c r="F95" s="61"/>
      <c r="G95" s="61"/>
      <c r="H95" s="61"/>
      <c r="I95" s="61"/>
      <c r="J95" s="61"/>
    </row>
    <row r="96" spans="1:10" x14ac:dyDescent="0.25">
      <c r="D96" s="61"/>
      <c r="E96" s="61"/>
      <c r="F96" s="61"/>
      <c r="G96" s="61"/>
      <c r="H96" s="61"/>
      <c r="I96" s="61"/>
      <c r="J96" s="61"/>
    </row>
    <row r="97" spans="4:10" x14ac:dyDescent="0.25">
      <c r="D97" s="61"/>
      <c r="E97" s="61"/>
      <c r="F97" s="61"/>
      <c r="G97" s="61"/>
      <c r="H97" s="61"/>
      <c r="I97" s="61"/>
      <c r="J97" s="61"/>
    </row>
    <row r="98" spans="4:10" x14ac:dyDescent="0.25">
      <c r="D98" s="61"/>
      <c r="E98" s="61"/>
      <c r="F98" s="61"/>
      <c r="G98" s="61"/>
      <c r="H98" s="61"/>
      <c r="I98" s="61"/>
      <c r="J98" s="61"/>
    </row>
    <row r="99" spans="4:10" x14ac:dyDescent="0.25">
      <c r="D99" s="61"/>
      <c r="E99" s="61"/>
      <c r="F99" s="61"/>
      <c r="G99" s="61"/>
      <c r="H99" s="61"/>
      <c r="I99" s="61"/>
      <c r="J99" s="61"/>
    </row>
    <row r="100" spans="4:10" x14ac:dyDescent="0.25">
      <c r="D100" s="61"/>
      <c r="E100" s="61"/>
      <c r="F100" s="61"/>
      <c r="G100" s="61"/>
      <c r="H100" s="61"/>
      <c r="I100" s="61"/>
      <c r="J100" s="61"/>
    </row>
    <row r="101" spans="4:10" x14ac:dyDescent="0.25">
      <c r="D101" s="61"/>
      <c r="E101" s="61"/>
      <c r="F101" s="61"/>
      <c r="G101" s="61"/>
      <c r="H101" s="61"/>
      <c r="I101" s="61"/>
      <c r="J101" s="61"/>
    </row>
    <row r="102" spans="4:10" x14ac:dyDescent="0.25">
      <c r="D102" s="61"/>
      <c r="E102" s="61"/>
      <c r="F102" s="61"/>
      <c r="G102" s="61"/>
      <c r="H102" s="61"/>
      <c r="I102" s="61"/>
      <c r="J102" s="61"/>
    </row>
    <row r="103" spans="4:10" x14ac:dyDescent="0.25">
      <c r="D103" s="61"/>
      <c r="E103" s="61"/>
      <c r="F103" s="61"/>
      <c r="G103" s="61"/>
      <c r="H103" s="61"/>
      <c r="I103" s="61"/>
      <c r="J103" s="61"/>
    </row>
    <row r="104" spans="4:10" x14ac:dyDescent="0.25">
      <c r="D104" s="61"/>
      <c r="E104" s="61"/>
      <c r="F104" s="61"/>
      <c r="G104" s="61"/>
      <c r="H104" s="61"/>
      <c r="I104" s="61"/>
      <c r="J104" s="61"/>
    </row>
    <row r="105" spans="4:10" x14ac:dyDescent="0.25">
      <c r="D105" s="61"/>
      <c r="E105" s="61"/>
      <c r="F105" s="61"/>
      <c r="G105" s="61"/>
      <c r="H105" s="61"/>
      <c r="I105" s="61"/>
      <c r="J105" s="61"/>
    </row>
    <row r="106" spans="4:10" x14ac:dyDescent="0.25">
      <c r="D106" s="61"/>
      <c r="E106" s="61"/>
      <c r="F106" s="61"/>
      <c r="G106" s="61"/>
      <c r="H106" s="61"/>
      <c r="I106" s="61"/>
      <c r="J106" s="61"/>
    </row>
    <row r="107" spans="4:10" x14ac:dyDescent="0.25">
      <c r="D107" s="61"/>
      <c r="E107" s="61"/>
      <c r="F107" s="61"/>
      <c r="G107" s="61"/>
      <c r="H107" s="61"/>
      <c r="I107" s="61"/>
      <c r="J107" s="61"/>
    </row>
    <row r="108" spans="4:10" x14ac:dyDescent="0.25">
      <c r="D108" s="61"/>
      <c r="E108" s="61"/>
      <c r="F108" s="61"/>
      <c r="G108" s="61"/>
      <c r="H108" s="61"/>
      <c r="I108" s="61"/>
      <c r="J108" s="61"/>
    </row>
    <row r="109" spans="4:10" x14ac:dyDescent="0.25">
      <c r="D109" s="61"/>
      <c r="E109" s="61"/>
      <c r="F109" s="61"/>
      <c r="G109" s="61"/>
      <c r="H109" s="61"/>
      <c r="I109" s="61"/>
      <c r="J109" s="61"/>
    </row>
    <row r="110" spans="4:10" x14ac:dyDescent="0.25">
      <c r="D110" s="61"/>
      <c r="E110" s="61"/>
      <c r="F110" s="61"/>
      <c r="G110" s="61"/>
      <c r="H110" s="61"/>
      <c r="I110" s="61"/>
      <c r="J110" s="61"/>
    </row>
    <row r="111" spans="4:10" x14ac:dyDescent="0.25">
      <c r="D111" s="61"/>
      <c r="E111" s="61"/>
      <c r="F111" s="61"/>
      <c r="G111" s="61"/>
      <c r="H111" s="61"/>
      <c r="I111" s="61"/>
      <c r="J111" s="61"/>
    </row>
    <row r="112" spans="4:10" x14ac:dyDescent="0.25">
      <c r="D112" s="61"/>
      <c r="E112" s="61"/>
      <c r="F112" s="61"/>
      <c r="G112" s="61"/>
      <c r="H112" s="61"/>
      <c r="I112" s="61"/>
      <c r="J112" s="61"/>
    </row>
    <row r="113" spans="4:10" x14ac:dyDescent="0.25">
      <c r="D113" s="61"/>
      <c r="E113" s="61"/>
      <c r="F113" s="61"/>
      <c r="G113" s="61"/>
      <c r="H113" s="61"/>
      <c r="I113" s="61"/>
      <c r="J113" s="61"/>
    </row>
    <row r="114" spans="4:10" x14ac:dyDescent="0.25">
      <c r="D114" s="61"/>
      <c r="E114" s="61"/>
      <c r="F114" s="61"/>
      <c r="G114" s="61"/>
      <c r="H114" s="61"/>
      <c r="I114" s="61"/>
      <c r="J114" s="61"/>
    </row>
    <row r="115" spans="4:10" x14ac:dyDescent="0.25">
      <c r="D115" s="61"/>
      <c r="E115" s="61"/>
      <c r="F115" s="61"/>
      <c r="G115" s="61"/>
      <c r="H115" s="61"/>
      <c r="I115" s="61"/>
      <c r="J115" s="61"/>
    </row>
    <row r="116" spans="4:10" x14ac:dyDescent="0.25">
      <c r="D116" s="61"/>
      <c r="E116" s="61"/>
      <c r="F116" s="61"/>
      <c r="G116" s="61"/>
      <c r="H116" s="61"/>
      <c r="I116" s="61"/>
      <c r="J116" s="61"/>
    </row>
    <row r="117" spans="4:10" x14ac:dyDescent="0.25">
      <c r="D117" s="61"/>
      <c r="E117" s="61"/>
      <c r="F117" s="61"/>
      <c r="G117" s="61"/>
      <c r="H117" s="61"/>
      <c r="I117" s="61"/>
      <c r="J117" s="61"/>
    </row>
    <row r="118" spans="4:10" x14ac:dyDescent="0.25">
      <c r="D118" s="61"/>
      <c r="E118" s="61"/>
      <c r="F118" s="61"/>
      <c r="G118" s="61"/>
      <c r="H118" s="61"/>
      <c r="I118" s="61"/>
      <c r="J118" s="61"/>
    </row>
    <row r="119" spans="4:10" x14ac:dyDescent="0.25">
      <c r="D119" s="61"/>
      <c r="E119" s="61"/>
      <c r="F119" s="61"/>
      <c r="G119" s="61"/>
      <c r="H119" s="61"/>
      <c r="I119" s="61"/>
      <c r="J119" s="61"/>
    </row>
    <row r="120" spans="4:10" x14ac:dyDescent="0.25">
      <c r="D120" s="61"/>
      <c r="E120" s="61"/>
      <c r="F120" s="61"/>
      <c r="G120" s="61"/>
      <c r="H120" s="61"/>
      <c r="I120" s="61"/>
      <c r="J120" s="61"/>
    </row>
    <row r="121" spans="4:10" x14ac:dyDescent="0.25">
      <c r="D121" s="61"/>
      <c r="E121" s="61"/>
      <c r="F121" s="61"/>
      <c r="G121" s="61"/>
      <c r="H121" s="61"/>
      <c r="I121" s="61"/>
      <c r="J121" s="61"/>
    </row>
    <row r="122" spans="4:10" x14ac:dyDescent="0.25">
      <c r="D122" s="61"/>
      <c r="E122" s="61"/>
      <c r="F122" s="61"/>
      <c r="G122" s="61"/>
      <c r="H122" s="61"/>
      <c r="I122" s="61"/>
      <c r="J122" s="61"/>
    </row>
    <row r="123" spans="4:10" x14ac:dyDescent="0.25">
      <c r="D123" s="61"/>
      <c r="E123" s="61"/>
      <c r="F123" s="61"/>
      <c r="G123" s="61"/>
      <c r="H123" s="61"/>
      <c r="I123" s="61"/>
      <c r="J123" s="61"/>
    </row>
    <row r="124" spans="4:10" x14ac:dyDescent="0.25">
      <c r="D124" s="61"/>
      <c r="E124" s="61"/>
      <c r="F124" s="61"/>
      <c r="G124" s="61"/>
      <c r="H124" s="61"/>
      <c r="I124" s="61"/>
      <c r="J124" s="61"/>
    </row>
    <row r="125" spans="4:10" x14ac:dyDescent="0.25">
      <c r="D125" s="61"/>
      <c r="E125" s="61"/>
      <c r="F125" s="61"/>
      <c r="G125" s="61"/>
      <c r="H125" s="61"/>
      <c r="I125" s="61"/>
      <c r="J125" s="61"/>
    </row>
    <row r="126" spans="4:10" x14ac:dyDescent="0.25">
      <c r="D126" s="61"/>
      <c r="E126" s="61"/>
      <c r="F126" s="61"/>
      <c r="G126" s="61"/>
      <c r="H126" s="61"/>
      <c r="I126" s="61"/>
      <c r="J126" s="61"/>
    </row>
    <row r="127" spans="4:10" x14ac:dyDescent="0.25">
      <c r="D127" s="61"/>
      <c r="E127" s="61"/>
      <c r="F127" s="61"/>
      <c r="G127" s="61"/>
      <c r="H127" s="61"/>
      <c r="I127" s="61"/>
      <c r="J127" s="61"/>
    </row>
    <row r="128" spans="4:10" x14ac:dyDescent="0.25">
      <c r="D128" s="61"/>
      <c r="E128" s="61"/>
      <c r="F128" s="61"/>
      <c r="G128" s="61"/>
      <c r="H128" s="61"/>
      <c r="I128" s="61"/>
      <c r="J128" s="61"/>
    </row>
    <row r="129" spans="4:10" x14ac:dyDescent="0.25">
      <c r="D129" s="61"/>
      <c r="E129" s="61"/>
      <c r="F129" s="61"/>
      <c r="G129" s="61"/>
      <c r="H129" s="61"/>
      <c r="I129" s="61"/>
      <c r="J129" s="61"/>
    </row>
    <row r="130" spans="4:10" x14ac:dyDescent="0.25">
      <c r="D130" s="61"/>
      <c r="E130" s="61"/>
      <c r="F130" s="61"/>
      <c r="G130" s="61"/>
      <c r="H130" s="61"/>
      <c r="I130" s="61"/>
      <c r="J130" s="61"/>
    </row>
    <row r="131" spans="4:10" x14ac:dyDescent="0.25">
      <c r="D131" s="61"/>
      <c r="E131" s="61"/>
      <c r="F131" s="61"/>
      <c r="G131" s="61"/>
      <c r="H131" s="61"/>
      <c r="I131" s="61"/>
      <c r="J131" s="61"/>
    </row>
    <row r="132" spans="4:10" x14ac:dyDescent="0.25">
      <c r="D132" s="61"/>
      <c r="E132" s="61"/>
      <c r="F132" s="61"/>
      <c r="G132" s="61"/>
      <c r="H132" s="61"/>
      <c r="I132" s="61"/>
      <c r="J132" s="61"/>
    </row>
    <row r="133" spans="4:10" x14ac:dyDescent="0.25">
      <c r="D133" s="61"/>
      <c r="E133" s="61"/>
      <c r="F133" s="61"/>
      <c r="G133" s="61"/>
      <c r="H133" s="61"/>
      <c r="I133" s="61"/>
      <c r="J133" s="61"/>
    </row>
    <row r="134" spans="4:10" x14ac:dyDescent="0.25">
      <c r="D134" s="61"/>
      <c r="E134" s="61"/>
      <c r="F134" s="61"/>
      <c r="G134" s="61"/>
      <c r="H134" s="61"/>
      <c r="I134" s="61"/>
      <c r="J134" s="61"/>
    </row>
    <row r="135" spans="4:10" x14ac:dyDescent="0.25">
      <c r="D135" s="61"/>
      <c r="E135" s="61"/>
      <c r="F135" s="61"/>
      <c r="G135" s="61"/>
      <c r="H135" s="61"/>
      <c r="I135" s="61"/>
      <c r="J135" s="61"/>
    </row>
    <row r="136" spans="4:10" x14ac:dyDescent="0.25">
      <c r="D136" s="61"/>
      <c r="E136" s="61"/>
      <c r="F136" s="61"/>
      <c r="G136" s="61"/>
      <c r="H136" s="61"/>
      <c r="I136" s="61"/>
      <c r="J136" s="61"/>
    </row>
    <row r="137" spans="4:10" x14ac:dyDescent="0.25">
      <c r="D137" s="61"/>
      <c r="E137" s="61"/>
      <c r="F137" s="61"/>
      <c r="G137" s="61"/>
      <c r="H137" s="61"/>
      <c r="I137" s="61"/>
      <c r="J137" s="61"/>
    </row>
    <row r="138" spans="4:10" x14ac:dyDescent="0.25">
      <c r="D138" s="61"/>
      <c r="E138" s="61"/>
      <c r="F138" s="61"/>
      <c r="G138" s="61"/>
      <c r="H138" s="61"/>
      <c r="I138" s="61"/>
      <c r="J138" s="61"/>
    </row>
    <row r="139" spans="4:10" x14ac:dyDescent="0.25">
      <c r="D139" s="61"/>
      <c r="E139" s="61"/>
      <c r="F139" s="61"/>
      <c r="G139" s="61"/>
      <c r="H139" s="61"/>
      <c r="I139" s="61"/>
      <c r="J139" s="61"/>
    </row>
    <row r="140" spans="4:10" x14ac:dyDescent="0.25">
      <c r="D140" s="61"/>
      <c r="E140" s="61"/>
      <c r="F140" s="61"/>
      <c r="G140" s="61"/>
      <c r="H140" s="61"/>
      <c r="I140" s="61"/>
      <c r="J140" s="61"/>
    </row>
    <row r="141" spans="4:10" x14ac:dyDescent="0.25">
      <c r="D141" s="61"/>
      <c r="E141" s="61"/>
      <c r="F141" s="61"/>
      <c r="G141" s="61"/>
      <c r="H141" s="61"/>
      <c r="I141" s="61"/>
      <c r="J141" s="61"/>
    </row>
    <row r="142" spans="4:10" x14ac:dyDescent="0.25">
      <c r="D142" s="61"/>
      <c r="E142" s="61"/>
      <c r="F142" s="61"/>
      <c r="G142" s="61"/>
      <c r="H142" s="61"/>
      <c r="I142" s="61"/>
      <c r="J142" s="61"/>
    </row>
    <row r="143" spans="4:10" x14ac:dyDescent="0.25">
      <c r="D143" s="61"/>
      <c r="E143" s="61"/>
      <c r="F143" s="61"/>
      <c r="G143" s="61"/>
      <c r="H143" s="61"/>
      <c r="I143" s="61"/>
      <c r="J143" s="61"/>
    </row>
    <row r="144" spans="4:10" x14ac:dyDescent="0.25">
      <c r="D144" s="61"/>
      <c r="E144" s="61"/>
      <c r="F144" s="61"/>
      <c r="G144" s="61"/>
      <c r="H144" s="61"/>
      <c r="I144" s="61"/>
      <c r="J144" s="61"/>
    </row>
    <row r="145" spans="4:10" x14ac:dyDescent="0.25">
      <c r="D145" s="61"/>
      <c r="E145" s="61"/>
      <c r="F145" s="61"/>
      <c r="G145" s="61"/>
      <c r="H145" s="61"/>
      <c r="I145" s="61"/>
      <c r="J145" s="61"/>
    </row>
    <row r="146" spans="4:10" x14ac:dyDescent="0.25">
      <c r="D146" s="61"/>
      <c r="E146" s="61"/>
      <c r="F146" s="61"/>
      <c r="G146" s="61"/>
      <c r="H146" s="61"/>
      <c r="I146" s="61"/>
      <c r="J146" s="61"/>
    </row>
    <row r="147" spans="4:10" x14ac:dyDescent="0.25">
      <c r="D147" s="61"/>
      <c r="E147" s="61"/>
      <c r="F147" s="61"/>
      <c r="G147" s="61"/>
      <c r="H147" s="61"/>
      <c r="I147" s="61"/>
      <c r="J147" s="61"/>
    </row>
    <row r="148" spans="4:10" x14ac:dyDescent="0.25">
      <c r="D148" s="61"/>
      <c r="E148" s="61"/>
      <c r="F148" s="61"/>
      <c r="G148" s="61"/>
      <c r="H148" s="61"/>
      <c r="I148" s="61"/>
      <c r="J148" s="61"/>
    </row>
    <row r="149" spans="4:10" x14ac:dyDescent="0.25">
      <c r="D149" s="61"/>
      <c r="E149" s="61"/>
      <c r="F149" s="61"/>
      <c r="G149" s="61"/>
      <c r="H149" s="61"/>
      <c r="I149" s="61"/>
      <c r="J149" s="61"/>
    </row>
    <row r="150" spans="4:10" x14ac:dyDescent="0.25">
      <c r="D150" s="61"/>
      <c r="E150" s="61"/>
      <c r="F150" s="61"/>
      <c r="G150" s="61"/>
      <c r="H150" s="61"/>
      <c r="I150" s="61"/>
      <c r="J150" s="61"/>
    </row>
    <row r="151" spans="4:10" x14ac:dyDescent="0.25">
      <c r="D151" s="61"/>
      <c r="E151" s="61"/>
      <c r="F151" s="61"/>
      <c r="G151" s="61"/>
      <c r="H151" s="61"/>
      <c r="I151" s="61"/>
      <c r="J151" s="61"/>
    </row>
    <row r="152" spans="4:10" x14ac:dyDescent="0.25">
      <c r="D152" s="61"/>
      <c r="E152" s="61"/>
      <c r="F152" s="61"/>
      <c r="G152" s="61"/>
      <c r="H152" s="61"/>
      <c r="I152" s="61"/>
      <c r="J152" s="61"/>
    </row>
    <row r="153" spans="4:10" x14ac:dyDescent="0.25">
      <c r="D153" s="61"/>
      <c r="E153" s="61"/>
      <c r="F153" s="61"/>
      <c r="G153" s="61"/>
      <c r="H153" s="61"/>
      <c r="I153" s="61"/>
      <c r="J153" s="61"/>
    </row>
    <row r="154" spans="4:10" x14ac:dyDescent="0.25">
      <c r="D154" s="61"/>
      <c r="E154" s="61"/>
      <c r="F154" s="61"/>
      <c r="G154" s="61"/>
      <c r="H154" s="61"/>
      <c r="I154" s="61"/>
      <c r="J154" s="61"/>
    </row>
    <row r="155" spans="4:10" x14ac:dyDescent="0.25">
      <c r="D155" s="61"/>
      <c r="E155" s="61"/>
      <c r="F155" s="61"/>
      <c r="G155" s="61"/>
      <c r="H155" s="61"/>
      <c r="I155" s="61"/>
      <c r="J155" s="61"/>
    </row>
    <row r="156" spans="4:10" x14ac:dyDescent="0.25">
      <c r="D156" s="61"/>
      <c r="E156" s="61"/>
      <c r="F156" s="61"/>
      <c r="G156" s="61"/>
      <c r="H156" s="61"/>
      <c r="I156" s="61"/>
      <c r="J156" s="61"/>
    </row>
    <row r="157" spans="4:10" x14ac:dyDescent="0.25">
      <c r="D157" s="61"/>
      <c r="E157" s="61"/>
      <c r="F157" s="61"/>
      <c r="G157" s="61"/>
      <c r="H157" s="61"/>
      <c r="I157" s="61"/>
      <c r="J157" s="61"/>
    </row>
    <row r="158" spans="4:10" x14ac:dyDescent="0.25">
      <c r="D158" s="61"/>
      <c r="E158" s="61"/>
      <c r="F158" s="61"/>
      <c r="G158" s="61"/>
      <c r="H158" s="61"/>
      <c r="I158" s="61"/>
      <c r="J158" s="61"/>
    </row>
    <row r="159" spans="4:10" x14ac:dyDescent="0.25">
      <c r="D159" s="61"/>
      <c r="E159" s="61"/>
      <c r="F159" s="61"/>
      <c r="G159" s="61"/>
      <c r="H159" s="61"/>
      <c r="I159" s="61"/>
      <c r="J159" s="61"/>
    </row>
    <row r="160" spans="4:10" x14ac:dyDescent="0.25">
      <c r="D160" s="61"/>
      <c r="E160" s="61"/>
      <c r="F160" s="61"/>
      <c r="G160" s="61"/>
      <c r="H160" s="61"/>
      <c r="I160" s="61"/>
      <c r="J160" s="61"/>
    </row>
    <row r="161" spans="4:10" x14ac:dyDescent="0.25">
      <c r="D161" s="61"/>
      <c r="E161" s="61"/>
      <c r="F161" s="61"/>
      <c r="G161" s="61"/>
      <c r="H161" s="61"/>
      <c r="I161" s="61"/>
      <c r="J161" s="61"/>
    </row>
    <row r="162" spans="4:10" x14ac:dyDescent="0.25">
      <c r="D162" s="61"/>
      <c r="E162" s="61"/>
      <c r="F162" s="61"/>
      <c r="G162" s="61"/>
      <c r="H162" s="61"/>
      <c r="I162" s="61"/>
      <c r="J162" s="61"/>
    </row>
    <row r="163" spans="4:10" x14ac:dyDescent="0.25">
      <c r="D163" s="61"/>
      <c r="E163" s="61"/>
      <c r="F163" s="61"/>
      <c r="G163" s="61"/>
      <c r="H163" s="61"/>
      <c r="I163" s="61"/>
      <c r="J163" s="61"/>
    </row>
    <row r="164" spans="4:10" x14ac:dyDescent="0.25">
      <c r="D164" s="61"/>
      <c r="E164" s="61"/>
      <c r="F164" s="61"/>
      <c r="G164" s="61"/>
      <c r="H164" s="61"/>
      <c r="I164" s="61"/>
      <c r="J164" s="61"/>
    </row>
    <row r="165" spans="4:10" x14ac:dyDescent="0.25">
      <c r="D165" s="61"/>
      <c r="E165" s="61"/>
      <c r="F165" s="61"/>
      <c r="G165" s="61"/>
      <c r="H165" s="61"/>
      <c r="I165" s="61"/>
      <c r="J165" s="61"/>
    </row>
    <row r="166" spans="4:10" x14ac:dyDescent="0.25">
      <c r="D166" s="61"/>
      <c r="E166" s="61"/>
      <c r="F166" s="61"/>
      <c r="G166" s="61"/>
      <c r="H166" s="61"/>
      <c r="I166" s="61"/>
      <c r="J166" s="61"/>
    </row>
    <row r="167" spans="4:10" x14ac:dyDescent="0.25">
      <c r="D167" s="61"/>
      <c r="E167" s="61"/>
      <c r="F167" s="61"/>
      <c r="G167" s="61"/>
      <c r="H167" s="61"/>
      <c r="I167" s="61"/>
      <c r="J167" s="61"/>
    </row>
    <row r="168" spans="4:10" x14ac:dyDescent="0.25">
      <c r="D168" s="61"/>
      <c r="E168" s="61"/>
      <c r="F168" s="61"/>
      <c r="G168" s="61"/>
      <c r="H168" s="61"/>
      <c r="I168" s="61"/>
      <c r="J168" s="61"/>
    </row>
    <row r="169" spans="4:10" x14ac:dyDescent="0.25">
      <c r="D169" s="61"/>
      <c r="E169" s="61"/>
      <c r="F169" s="61"/>
      <c r="G169" s="61"/>
      <c r="H169" s="61"/>
      <c r="I169" s="61"/>
      <c r="J169" s="61"/>
    </row>
    <row r="170" spans="4:10" x14ac:dyDescent="0.25">
      <c r="D170" s="61"/>
      <c r="E170" s="61"/>
      <c r="F170" s="61"/>
      <c r="G170" s="61"/>
      <c r="H170" s="61"/>
      <c r="I170" s="61"/>
      <c r="J170" s="61"/>
    </row>
    <row r="171" spans="4:10" x14ac:dyDescent="0.25">
      <c r="D171" s="61"/>
      <c r="E171" s="61"/>
      <c r="F171" s="61"/>
      <c r="G171" s="61"/>
      <c r="H171" s="61"/>
      <c r="I171" s="61"/>
      <c r="J171" s="61"/>
    </row>
    <row r="172" spans="4:10" x14ac:dyDescent="0.25">
      <c r="D172" s="61"/>
      <c r="E172" s="61"/>
      <c r="F172" s="61"/>
      <c r="G172" s="61"/>
      <c r="H172" s="61"/>
      <c r="I172" s="61"/>
      <c r="J172" s="61"/>
    </row>
    <row r="173" spans="4:10" x14ac:dyDescent="0.25">
      <c r="D173" s="61"/>
      <c r="E173" s="61"/>
      <c r="F173" s="61"/>
      <c r="G173" s="61"/>
      <c r="H173" s="61"/>
      <c r="I173" s="61"/>
      <c r="J173" s="61"/>
    </row>
    <row r="174" spans="4:10" x14ac:dyDescent="0.25">
      <c r="D174" s="61"/>
      <c r="E174" s="61"/>
      <c r="F174" s="61"/>
      <c r="G174" s="61"/>
      <c r="H174" s="61"/>
      <c r="I174" s="61"/>
      <c r="J174" s="61"/>
    </row>
    <row r="175" spans="4:10" x14ac:dyDescent="0.25">
      <c r="D175" s="61"/>
      <c r="E175" s="61"/>
      <c r="F175" s="61"/>
      <c r="G175" s="61"/>
      <c r="H175" s="61"/>
      <c r="I175" s="61"/>
      <c r="J175" s="61"/>
    </row>
    <row r="176" spans="4:10" x14ac:dyDescent="0.25">
      <c r="D176" s="61"/>
      <c r="E176" s="61"/>
      <c r="F176" s="61"/>
      <c r="G176" s="61"/>
      <c r="H176" s="61"/>
      <c r="I176" s="61"/>
      <c r="J176" s="61"/>
    </row>
    <row r="177" spans="4:10" x14ac:dyDescent="0.25">
      <c r="D177" s="61"/>
      <c r="E177" s="61"/>
      <c r="F177" s="61"/>
      <c r="G177" s="61"/>
      <c r="H177" s="61"/>
      <c r="I177" s="61"/>
      <c r="J177" s="61"/>
    </row>
    <row r="178" spans="4:10" x14ac:dyDescent="0.25">
      <c r="D178" s="61"/>
      <c r="E178" s="61"/>
      <c r="F178" s="61"/>
      <c r="G178" s="61"/>
      <c r="H178" s="61"/>
      <c r="I178" s="61"/>
      <c r="J178" s="61"/>
    </row>
    <row r="179" spans="4:10" x14ac:dyDescent="0.25">
      <c r="D179" s="61"/>
      <c r="E179" s="61"/>
      <c r="F179" s="61"/>
      <c r="G179" s="61"/>
      <c r="H179" s="61"/>
      <c r="I179" s="61"/>
      <c r="J179" s="61"/>
    </row>
    <row r="180" spans="4:10" x14ac:dyDescent="0.25">
      <c r="D180" s="61"/>
      <c r="E180" s="61"/>
      <c r="F180" s="61"/>
      <c r="G180" s="61"/>
      <c r="H180" s="61"/>
      <c r="I180" s="61"/>
      <c r="J180" s="61"/>
    </row>
    <row r="181" spans="4:10" x14ac:dyDescent="0.25">
      <c r="D181" s="61"/>
      <c r="E181" s="61"/>
      <c r="F181" s="61"/>
      <c r="G181" s="61"/>
      <c r="H181" s="61"/>
      <c r="I181" s="61"/>
      <c r="J181" s="61"/>
    </row>
    <row r="182" spans="4:10" x14ac:dyDescent="0.25">
      <c r="D182" s="61"/>
      <c r="E182" s="61"/>
      <c r="F182" s="61"/>
      <c r="G182" s="61"/>
      <c r="H182" s="61"/>
      <c r="I182" s="61"/>
      <c r="J182" s="61"/>
    </row>
    <row r="183" spans="4:10" x14ac:dyDescent="0.25">
      <c r="D183" s="61"/>
      <c r="E183" s="61"/>
      <c r="F183" s="61"/>
      <c r="G183" s="61"/>
      <c r="H183" s="61"/>
      <c r="I183" s="61"/>
      <c r="J183" s="61"/>
    </row>
    <row r="184" spans="4:10" x14ac:dyDescent="0.25">
      <c r="D184" s="61"/>
      <c r="E184" s="61"/>
      <c r="F184" s="61"/>
      <c r="G184" s="61"/>
      <c r="H184" s="61"/>
      <c r="I184" s="61"/>
      <c r="J184" s="61"/>
    </row>
    <row r="185" spans="4:10" x14ac:dyDescent="0.25">
      <c r="D185" s="61"/>
      <c r="E185" s="61"/>
      <c r="F185" s="61"/>
      <c r="G185" s="61"/>
      <c r="H185" s="61"/>
      <c r="I185" s="61"/>
      <c r="J185" s="61"/>
    </row>
    <row r="186" spans="4:10" x14ac:dyDescent="0.25">
      <c r="D186" s="61"/>
      <c r="E186" s="61"/>
      <c r="F186" s="61"/>
      <c r="G186" s="61"/>
      <c r="H186" s="61"/>
      <c r="I186" s="61"/>
      <c r="J186" s="61"/>
    </row>
    <row r="187" spans="4:10" x14ac:dyDescent="0.25">
      <c r="D187" s="61"/>
      <c r="E187" s="61"/>
      <c r="F187" s="61"/>
      <c r="G187" s="61"/>
      <c r="H187" s="61"/>
      <c r="I187" s="61"/>
      <c r="J187" s="61"/>
    </row>
    <row r="188" spans="4:10" x14ac:dyDescent="0.25">
      <c r="D188" s="61"/>
      <c r="E188" s="61"/>
      <c r="F188" s="61"/>
      <c r="G188" s="61"/>
      <c r="H188" s="61"/>
      <c r="I188" s="61"/>
      <c r="J188" s="61"/>
    </row>
    <row r="189" spans="4:10" x14ac:dyDescent="0.25">
      <c r="D189" s="61"/>
      <c r="E189" s="61"/>
      <c r="F189" s="61"/>
      <c r="G189" s="61"/>
      <c r="H189" s="61"/>
      <c r="I189" s="61"/>
      <c r="J189" s="61"/>
    </row>
    <row r="190" spans="4:10" x14ac:dyDescent="0.25">
      <c r="D190" s="61"/>
      <c r="E190" s="61"/>
      <c r="F190" s="61"/>
      <c r="G190" s="61"/>
      <c r="H190" s="61"/>
      <c r="I190" s="61"/>
      <c r="J190" s="61"/>
    </row>
    <row r="191" spans="4:10" x14ac:dyDescent="0.25">
      <c r="D191" s="61"/>
      <c r="E191" s="61"/>
      <c r="F191" s="61"/>
      <c r="G191" s="61"/>
      <c r="H191" s="61"/>
      <c r="I191" s="61"/>
      <c r="J191" s="61"/>
    </row>
    <row r="192" spans="4:10" x14ac:dyDescent="0.25">
      <c r="D192" s="61"/>
      <c r="E192" s="61"/>
      <c r="F192" s="61"/>
      <c r="G192" s="61"/>
      <c r="H192" s="61"/>
      <c r="I192" s="61"/>
      <c r="J192" s="61"/>
    </row>
    <row r="193" spans="4:10" x14ac:dyDescent="0.25">
      <c r="D193" s="61"/>
      <c r="E193" s="61"/>
      <c r="F193" s="61"/>
      <c r="G193" s="61"/>
      <c r="H193" s="61"/>
      <c r="I193" s="61"/>
      <c r="J193" s="61"/>
    </row>
    <row r="194" spans="4:10" x14ac:dyDescent="0.25">
      <c r="D194" s="61"/>
      <c r="E194" s="61"/>
      <c r="F194" s="61"/>
      <c r="G194" s="61"/>
      <c r="H194" s="61"/>
      <c r="I194" s="61"/>
      <c r="J194" s="61"/>
    </row>
    <row r="195" spans="4:10" x14ac:dyDescent="0.25">
      <c r="D195" s="61"/>
      <c r="E195" s="61"/>
      <c r="F195" s="61"/>
      <c r="G195" s="61"/>
      <c r="H195" s="61"/>
      <c r="I195" s="61"/>
      <c r="J195" s="61"/>
    </row>
    <row r="196" spans="4:10" x14ac:dyDescent="0.25">
      <c r="D196" s="61"/>
      <c r="E196" s="61"/>
      <c r="F196" s="61"/>
      <c r="G196" s="61"/>
      <c r="H196" s="61"/>
      <c r="I196" s="61"/>
      <c r="J196" s="61"/>
    </row>
    <row r="197" spans="4:10" x14ac:dyDescent="0.25">
      <c r="D197" s="61"/>
      <c r="E197" s="61"/>
      <c r="F197" s="61"/>
      <c r="G197" s="61"/>
      <c r="H197" s="61"/>
      <c r="I197" s="61"/>
      <c r="J197" s="61"/>
    </row>
    <row r="198" spans="4:10" x14ac:dyDescent="0.25">
      <c r="D198" s="61"/>
      <c r="E198" s="61"/>
      <c r="F198" s="61"/>
      <c r="G198" s="61"/>
      <c r="H198" s="61"/>
      <c r="I198" s="61"/>
      <c r="J198" s="61"/>
    </row>
    <row r="199" spans="4:10" x14ac:dyDescent="0.25">
      <c r="D199" s="61"/>
      <c r="E199" s="61"/>
      <c r="F199" s="61"/>
      <c r="G199" s="61"/>
      <c r="H199" s="61"/>
      <c r="I199" s="61"/>
      <c r="J199" s="61"/>
    </row>
    <row r="200" spans="4:10" x14ac:dyDescent="0.25">
      <c r="D200" s="61"/>
      <c r="E200" s="61"/>
      <c r="F200" s="61"/>
      <c r="G200" s="61"/>
      <c r="H200" s="61"/>
      <c r="I200" s="61"/>
      <c r="J200" s="61"/>
    </row>
    <row r="201" spans="4:10" x14ac:dyDescent="0.25">
      <c r="D201" s="61"/>
      <c r="E201" s="61"/>
      <c r="F201" s="61"/>
      <c r="G201" s="61"/>
      <c r="H201" s="61"/>
      <c r="I201" s="61"/>
      <c r="J201" s="61"/>
    </row>
    <row r="202" spans="4:10" x14ac:dyDescent="0.25">
      <c r="D202" s="61"/>
      <c r="E202" s="61"/>
      <c r="F202" s="61"/>
      <c r="G202" s="61"/>
      <c r="H202" s="61"/>
      <c r="I202" s="61"/>
      <c r="J202" s="61"/>
    </row>
    <row r="203" spans="4:10" x14ac:dyDescent="0.25">
      <c r="D203" s="61"/>
      <c r="E203" s="61"/>
      <c r="F203" s="61"/>
      <c r="G203" s="61"/>
      <c r="H203" s="61"/>
      <c r="I203" s="61"/>
      <c r="J203" s="61"/>
    </row>
    <row r="204" spans="4:10" x14ac:dyDescent="0.25">
      <c r="D204" s="61"/>
      <c r="E204" s="61"/>
      <c r="F204" s="61"/>
      <c r="G204" s="61"/>
      <c r="H204" s="61"/>
      <c r="I204" s="61"/>
      <c r="J204" s="61"/>
    </row>
    <row r="205" spans="4:10" x14ac:dyDescent="0.25">
      <c r="D205" s="61"/>
      <c r="E205" s="61"/>
      <c r="F205" s="61"/>
      <c r="G205" s="61"/>
      <c r="H205" s="61"/>
      <c r="I205" s="61"/>
      <c r="J205" s="61"/>
    </row>
    <row r="206" spans="4:10" x14ac:dyDescent="0.25">
      <c r="D206" s="61"/>
      <c r="E206" s="61"/>
      <c r="F206" s="61"/>
      <c r="G206" s="61"/>
      <c r="H206" s="61"/>
      <c r="I206" s="61"/>
      <c r="J206" s="61"/>
    </row>
    <row r="207" spans="4:10" x14ac:dyDescent="0.25">
      <c r="D207" s="61"/>
      <c r="E207" s="61"/>
      <c r="F207" s="61"/>
      <c r="G207" s="61"/>
      <c r="H207" s="61"/>
      <c r="I207" s="61"/>
      <c r="J207" s="61"/>
    </row>
    <row r="208" spans="4:10" x14ac:dyDescent="0.25">
      <c r="D208" s="61"/>
      <c r="E208" s="61"/>
      <c r="F208" s="61"/>
      <c r="G208" s="61"/>
      <c r="H208" s="61"/>
      <c r="I208" s="61"/>
      <c r="J208" s="61"/>
    </row>
  </sheetData>
  <mergeCells count="20">
    <mergeCell ref="C55:C62"/>
    <mergeCell ref="C23:C30"/>
    <mergeCell ref="C15:C22"/>
    <mergeCell ref="D14:J14"/>
    <mergeCell ref="A77:I77"/>
    <mergeCell ref="A78:I78"/>
    <mergeCell ref="B81:G81"/>
    <mergeCell ref="A74:J74"/>
    <mergeCell ref="A1:J1"/>
    <mergeCell ref="A3:A4"/>
    <mergeCell ref="B3:B4"/>
    <mergeCell ref="D3:J3"/>
    <mergeCell ref="C3:C4"/>
    <mergeCell ref="C63:C70"/>
    <mergeCell ref="A75:I75"/>
    <mergeCell ref="A76:I76"/>
    <mergeCell ref="C6:C13"/>
    <mergeCell ref="C31:C38"/>
    <mergeCell ref="C39:C46"/>
    <mergeCell ref="C47:C54"/>
  </mergeCells>
  <hyperlinks>
    <hyperlink ref="A82" location="_ftnref3" display="_ftnref3" xr:uid="{122A5C0D-5C5C-4B5E-9AF3-D87077E2479D}"/>
    <hyperlink ref="A79" location="_ftnref2" display="_ftnref2" xr:uid="{57CA7660-3D99-41A6-BDBA-1933B63AD50B}"/>
  </hyperlink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B81B-749C-43A8-8B6D-E1316E7C238A}">
  <dimension ref="A1:O24"/>
  <sheetViews>
    <sheetView zoomScale="90" zoomScaleNormal="90" workbookViewId="0">
      <selection activeCell="J7" sqref="J7"/>
    </sheetView>
  </sheetViews>
  <sheetFormatPr defaultRowHeight="15" x14ac:dyDescent="0.25"/>
  <cols>
    <col min="1" max="1" width="5.7109375" bestFit="1" customWidth="1"/>
    <col min="2" max="2" width="19.7109375" customWidth="1"/>
    <col min="3" max="3" width="19.42578125" customWidth="1"/>
    <col min="4" max="4" width="59.7109375" customWidth="1"/>
    <col min="5" max="5" width="19.28515625" customWidth="1"/>
    <col min="6" max="6" width="19.42578125" customWidth="1"/>
    <col min="7" max="7" width="35.28515625" customWidth="1"/>
  </cols>
  <sheetData>
    <row r="1" spans="1:15" ht="16.5" x14ac:dyDescent="0.25">
      <c r="A1" s="106" t="s">
        <v>63</v>
      </c>
      <c r="B1" s="106"/>
      <c r="C1" s="106"/>
      <c r="D1" s="106"/>
      <c r="E1" s="106"/>
      <c r="F1" s="106"/>
      <c r="G1" s="106"/>
    </row>
    <row r="2" spans="1:15" ht="34.5" x14ac:dyDescent="0.25">
      <c r="A2" s="38" t="s">
        <v>1</v>
      </c>
      <c r="B2" s="38" t="s">
        <v>152</v>
      </c>
      <c r="C2" s="38" t="s">
        <v>154</v>
      </c>
      <c r="D2" s="42" t="s">
        <v>155</v>
      </c>
      <c r="E2" s="43" t="s">
        <v>156</v>
      </c>
      <c r="F2" s="38" t="s">
        <v>158</v>
      </c>
      <c r="G2" s="38" t="s">
        <v>159</v>
      </c>
      <c r="H2" s="3"/>
      <c r="I2" s="3"/>
      <c r="J2" s="3"/>
      <c r="K2" s="3"/>
      <c r="L2" s="3"/>
      <c r="M2" s="3"/>
      <c r="N2" s="3"/>
      <c r="O2" s="3"/>
    </row>
    <row r="3" spans="1:15" ht="16.5" x14ac:dyDescent="0.25">
      <c r="A3" s="38">
        <v>1</v>
      </c>
      <c r="B3" s="38">
        <v>2</v>
      </c>
      <c r="C3" s="38">
        <v>3</v>
      </c>
      <c r="D3" s="44">
        <v>4</v>
      </c>
      <c r="E3" s="38" t="s">
        <v>157</v>
      </c>
      <c r="F3" s="38">
        <v>6</v>
      </c>
      <c r="G3" s="38">
        <v>7</v>
      </c>
      <c r="H3" s="3"/>
      <c r="I3" s="3"/>
      <c r="J3" s="3"/>
      <c r="K3" s="3"/>
      <c r="L3" s="3"/>
      <c r="M3" s="3"/>
      <c r="N3" s="3"/>
      <c r="O3" s="3"/>
    </row>
    <row r="4" spans="1:15" ht="99" x14ac:dyDescent="0.25">
      <c r="A4" s="95">
        <v>1</v>
      </c>
      <c r="B4" s="98" t="s">
        <v>169</v>
      </c>
      <c r="C4" s="98" t="s">
        <v>53</v>
      </c>
      <c r="D4" s="96" t="s">
        <v>165</v>
      </c>
      <c r="E4" s="95" t="s">
        <v>166</v>
      </c>
      <c r="F4" s="95" t="s">
        <v>168</v>
      </c>
      <c r="G4" s="101" t="s">
        <v>167</v>
      </c>
      <c r="H4" s="3"/>
      <c r="I4" s="3"/>
      <c r="J4" s="3"/>
      <c r="K4" s="3"/>
      <c r="L4" s="3"/>
      <c r="M4" s="3"/>
      <c r="N4" s="3"/>
      <c r="O4" s="3"/>
    </row>
    <row r="5" spans="1:15" ht="45.75" customHeight="1" x14ac:dyDescent="0.25">
      <c r="A5" s="104" t="s">
        <v>99</v>
      </c>
      <c r="B5" s="104"/>
      <c r="C5" s="104"/>
      <c r="D5" s="104"/>
      <c r="E5" s="104"/>
      <c r="F5" s="104"/>
      <c r="G5" s="104"/>
      <c r="H5" s="3"/>
      <c r="I5" s="135"/>
      <c r="J5" s="135"/>
      <c r="K5" s="135"/>
      <c r="L5" s="135"/>
      <c r="M5" s="135"/>
      <c r="N5" s="135"/>
      <c r="O5" s="135"/>
    </row>
    <row r="6" spans="1:15" ht="75" customHeight="1" x14ac:dyDescent="0.25">
      <c r="A6" s="83" t="s">
        <v>5</v>
      </c>
      <c r="B6" s="83" t="s">
        <v>54</v>
      </c>
      <c r="C6" s="83" t="s">
        <v>55</v>
      </c>
      <c r="D6" s="83" t="s">
        <v>64</v>
      </c>
      <c r="E6" s="83" t="s">
        <v>139</v>
      </c>
      <c r="F6" s="83" t="s">
        <v>34</v>
      </c>
      <c r="G6" s="84" t="s">
        <v>57</v>
      </c>
      <c r="H6" s="3"/>
      <c r="I6" s="3"/>
      <c r="J6" s="3"/>
      <c r="K6" s="3"/>
      <c r="L6" s="3"/>
      <c r="M6" s="3"/>
      <c r="N6" s="3"/>
      <c r="O6" s="3"/>
    </row>
    <row r="7" spans="1:15" ht="69" customHeight="1" x14ac:dyDescent="0.25">
      <c r="A7" s="83" t="s">
        <v>35</v>
      </c>
      <c r="B7" s="83" t="s">
        <v>54</v>
      </c>
      <c r="C7" s="83" t="s">
        <v>55</v>
      </c>
      <c r="D7" s="83" t="s">
        <v>58</v>
      </c>
      <c r="E7" s="83" t="s">
        <v>140</v>
      </c>
      <c r="F7" s="83" t="s">
        <v>34</v>
      </c>
      <c r="G7" s="84" t="s">
        <v>57</v>
      </c>
      <c r="H7" s="3"/>
      <c r="I7" s="3"/>
      <c r="J7" s="3"/>
      <c r="K7" s="23"/>
      <c r="L7" s="3"/>
      <c r="M7" s="3"/>
      <c r="N7" s="3"/>
      <c r="O7" s="3"/>
    </row>
    <row r="8" spans="1:15" ht="138.75" customHeight="1" x14ac:dyDescent="0.25">
      <c r="A8" s="83" t="s">
        <v>36</v>
      </c>
      <c r="B8" s="83" t="s">
        <v>54</v>
      </c>
      <c r="C8" s="83" t="s">
        <v>55</v>
      </c>
      <c r="D8" s="83" t="s">
        <v>56</v>
      </c>
      <c r="E8" s="83" t="s">
        <v>141</v>
      </c>
      <c r="F8" s="83" t="s">
        <v>34</v>
      </c>
      <c r="G8" s="84" t="s">
        <v>57</v>
      </c>
      <c r="H8" s="3"/>
      <c r="I8" s="3"/>
      <c r="J8" s="3"/>
      <c r="K8" s="3"/>
      <c r="L8" s="3"/>
      <c r="M8" s="3"/>
      <c r="N8" s="3"/>
      <c r="O8" s="3"/>
    </row>
    <row r="9" spans="1:15" ht="29.25" customHeight="1" x14ac:dyDescent="0.25">
      <c r="A9" s="136" t="s">
        <v>100</v>
      </c>
      <c r="B9" s="136"/>
      <c r="C9" s="136"/>
      <c r="D9" s="136"/>
      <c r="E9" s="136"/>
      <c r="F9" s="136"/>
      <c r="G9" s="136"/>
      <c r="H9" s="3"/>
      <c r="I9" s="3"/>
      <c r="J9" s="3"/>
      <c r="K9" s="3"/>
      <c r="L9" s="3"/>
      <c r="M9" s="3"/>
      <c r="N9" s="3"/>
      <c r="O9" s="3"/>
    </row>
    <row r="10" spans="1:15" ht="99" x14ac:dyDescent="0.25">
      <c r="A10" s="83" t="s">
        <v>5</v>
      </c>
      <c r="B10" s="83" t="s">
        <v>54</v>
      </c>
      <c r="C10" s="83" t="s">
        <v>53</v>
      </c>
      <c r="D10" s="83" t="s">
        <v>59</v>
      </c>
      <c r="E10" s="83" t="s">
        <v>142</v>
      </c>
      <c r="F10" s="83" t="s">
        <v>34</v>
      </c>
      <c r="G10" s="84" t="s">
        <v>60</v>
      </c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6"/>
      <c r="B11" s="3"/>
      <c r="C11" s="3"/>
      <c r="D11" s="3"/>
      <c r="E11" s="3"/>
      <c r="F11" s="3"/>
      <c r="G11" s="100" t="s">
        <v>164</v>
      </c>
      <c r="H11" s="3"/>
      <c r="I11" s="3"/>
      <c r="J11" s="3"/>
      <c r="K11" s="3"/>
      <c r="L11" s="3"/>
      <c r="M11" s="3"/>
      <c r="N11" s="3"/>
      <c r="O11" s="3"/>
    </row>
    <row r="12" spans="1:15" x14ac:dyDescent="0.25">
      <c r="A12" s="137" t="s">
        <v>151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3"/>
      <c r="L12" s="3"/>
      <c r="M12" s="3"/>
      <c r="N12" s="3"/>
      <c r="O12" s="3"/>
    </row>
    <row r="13" spans="1:15" x14ac:dyDescent="0.25">
      <c r="A13" s="102" t="s">
        <v>153</v>
      </c>
      <c r="B13" s="102"/>
      <c r="C13" s="102"/>
      <c r="D13" s="102"/>
      <c r="E13" s="102"/>
      <c r="F13" s="102"/>
      <c r="G13" s="102"/>
      <c r="H13" s="102"/>
      <c r="I13" s="102"/>
      <c r="J13" s="102"/>
      <c r="K13" s="3"/>
      <c r="L13" s="3"/>
      <c r="M13" s="3"/>
      <c r="N13" s="3"/>
      <c r="O13" s="3"/>
    </row>
    <row r="14" spans="1:15" x14ac:dyDescent="0.25">
      <c r="A14" s="138" t="s">
        <v>160</v>
      </c>
      <c r="B14" s="114"/>
      <c r="C14" s="114"/>
      <c r="D14" s="114"/>
      <c r="E14" s="114"/>
      <c r="F14" s="114"/>
      <c r="G14" s="114"/>
      <c r="H14" s="114"/>
      <c r="I14" s="114"/>
      <c r="J14" s="114"/>
      <c r="K14" s="3"/>
      <c r="L14" s="3"/>
      <c r="M14" s="3"/>
      <c r="N14" s="3"/>
      <c r="O14" s="3"/>
    </row>
    <row r="15" spans="1:15" x14ac:dyDescent="0.25">
      <c r="A15" s="114" t="s">
        <v>161</v>
      </c>
      <c r="B15" s="114"/>
      <c r="C15" s="114"/>
      <c r="D15" s="114"/>
      <c r="E15" s="114"/>
      <c r="F15" s="114"/>
      <c r="G15" s="114"/>
      <c r="H15" s="114"/>
      <c r="I15" s="114"/>
      <c r="J15" s="114"/>
      <c r="K15" s="3"/>
      <c r="L15" s="3"/>
      <c r="M15" s="3"/>
      <c r="N15" s="3"/>
      <c r="O15" s="3"/>
    </row>
    <row r="16" spans="1:15" x14ac:dyDescent="0.25">
      <c r="A16" s="114" t="s">
        <v>162</v>
      </c>
      <c r="B16" s="114"/>
      <c r="C16" s="114"/>
      <c r="D16" s="114"/>
      <c r="E16" s="114"/>
      <c r="F16" s="114"/>
      <c r="G16" s="114"/>
      <c r="H16" s="114"/>
      <c r="I16" s="114"/>
      <c r="J16" s="114"/>
      <c r="K16" s="3"/>
      <c r="L16" s="3"/>
      <c r="M16" s="3"/>
      <c r="N16" s="3"/>
      <c r="O16" s="3"/>
    </row>
    <row r="17" spans="1:15" x14ac:dyDescent="0.25">
      <c r="A17" s="114" t="s">
        <v>163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3"/>
      <c r="L17" s="3"/>
      <c r="M17" s="3"/>
      <c r="N17" s="3"/>
      <c r="O17" s="3"/>
    </row>
    <row r="18" spans="1:15" s="19" customFormat="1" ht="18" hidden="1" x14ac:dyDescent="0.25">
      <c r="A18" s="134" t="s">
        <v>61</v>
      </c>
      <c r="B18" s="134"/>
      <c r="C18" s="134"/>
      <c r="D18" s="134"/>
      <c r="E18" s="134"/>
      <c r="F18" s="134"/>
      <c r="G18" s="134"/>
      <c r="H18" s="62"/>
      <c r="I18" s="62"/>
      <c r="J18" s="62"/>
      <c r="K18" s="7"/>
      <c r="L18" s="7"/>
      <c r="M18" s="7"/>
      <c r="N18" s="7"/>
      <c r="O18" s="7"/>
    </row>
    <row r="19" spans="1:15" s="19" customFormat="1" ht="18" hidden="1" x14ac:dyDescent="0.25">
      <c r="A19" s="134" t="s">
        <v>62</v>
      </c>
      <c r="B19" s="134"/>
      <c r="C19" s="134"/>
      <c r="D19" s="134"/>
      <c r="E19" s="134"/>
      <c r="F19" s="134"/>
      <c r="G19" s="134"/>
      <c r="H19" s="62"/>
      <c r="I19" s="62"/>
      <c r="J19" s="62"/>
      <c r="K19" s="7"/>
      <c r="L19" s="7"/>
      <c r="M19" s="7"/>
      <c r="N19" s="7"/>
      <c r="O19" s="7"/>
    </row>
    <row r="20" spans="1:15" ht="18" hidden="1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3"/>
      <c r="L20" s="3"/>
      <c r="M20" s="3"/>
      <c r="N20" s="3"/>
      <c r="O20" s="3"/>
    </row>
    <row r="21" spans="1:15" ht="18" x14ac:dyDescent="0.25">
      <c r="A21" s="63"/>
      <c r="B21" s="64"/>
      <c r="C21" s="64"/>
      <c r="D21" s="64"/>
      <c r="E21" s="64"/>
      <c r="F21" s="64"/>
      <c r="G21" s="99"/>
      <c r="H21" s="64"/>
      <c r="I21" s="64"/>
      <c r="J21" s="64"/>
      <c r="K21" s="3"/>
      <c r="L21" s="3"/>
      <c r="M21" s="3"/>
      <c r="N21" s="3"/>
      <c r="O21" s="3"/>
    </row>
    <row r="22" spans="1:15" ht="16.5" x14ac:dyDescent="0.25">
      <c r="A22" s="17"/>
    </row>
    <row r="23" spans="1:15" ht="16.5" x14ac:dyDescent="0.25">
      <c r="A23" s="17"/>
    </row>
    <row r="24" spans="1:15" x14ac:dyDescent="0.25">
      <c r="A24" s="18"/>
    </row>
  </sheetData>
  <mergeCells count="12">
    <mergeCell ref="A19:G19"/>
    <mergeCell ref="A1:G1"/>
    <mergeCell ref="A5:G5"/>
    <mergeCell ref="I5:O5"/>
    <mergeCell ref="A9:G9"/>
    <mergeCell ref="A18:G18"/>
    <mergeCell ref="A12:J12"/>
    <mergeCell ref="A13:J13"/>
    <mergeCell ref="A14:J14"/>
    <mergeCell ref="A15:J15"/>
    <mergeCell ref="A16:J16"/>
    <mergeCell ref="A17:J17"/>
  </mergeCells>
  <hyperlinks>
    <hyperlink ref="G8" r:id="rId1" xr:uid="{9EE437A7-C62F-47EB-B0F4-1B119FB365E7}"/>
    <hyperlink ref="G10" r:id="rId2" xr:uid="{31841A90-0357-4667-AF77-78351A73D79E}"/>
    <hyperlink ref="G7" r:id="rId3" xr:uid="{09965606-5268-4759-B30C-5C098630BDD7}"/>
    <hyperlink ref="G6" r:id="rId4" xr:uid="{10C50B3A-913B-4B6C-A6DF-58532AC77D35}"/>
    <hyperlink ref="G4" r:id="rId5" xr:uid="{35B0655E-9953-48F4-A832-AF76432FE829}"/>
  </hyperlinks>
  <pageMargins left="0.70866141732283472" right="0.70866141732283472" top="0.74803149606299213" bottom="0.74803149606299213" header="0.31496062992125984" footer="0.31496062992125984"/>
  <pageSetup paperSize="9" scale="70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Раздел 2</vt:lpstr>
      <vt:lpstr>Раздел 3</vt:lpstr>
      <vt:lpstr>Раздел 4 </vt:lpstr>
      <vt:lpstr>Раздел 5</vt:lpstr>
      <vt:lpstr>Раздел 6</vt:lpstr>
      <vt:lpstr>'Раздел 6'!_edn1</vt:lpstr>
      <vt:lpstr>'Раздел 6'!_edn2</vt:lpstr>
      <vt:lpstr>'Раздел 6'!_edn3</vt:lpstr>
      <vt:lpstr>'Раздел 6'!_edn4</vt:lpstr>
      <vt:lpstr>'Раздел 6'!_edn5</vt:lpstr>
      <vt:lpstr>'Раздел 6'!_edn6</vt:lpstr>
      <vt:lpstr>'Раздел 6'!_ednref1</vt:lpstr>
      <vt:lpstr>'Раздел 6'!_ednref2</vt:lpstr>
      <vt:lpstr>'Раздел 6'!_ednref3</vt:lpstr>
      <vt:lpstr>'Раздел 6'!_ednref4</vt:lpstr>
      <vt:lpstr>'Раздел 6'!_ednref5</vt:lpstr>
      <vt:lpstr>'Раздел 6'!_ednref6</vt:lpstr>
      <vt:lpstr>'Раздел 2'!_ftn1</vt:lpstr>
      <vt:lpstr>'Раздел 2'!_ftn2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Данилова Анастасия Ивановна</cp:lastModifiedBy>
  <cp:lastPrinted>2024-12-09T12:06:41Z</cp:lastPrinted>
  <dcterms:created xsi:type="dcterms:W3CDTF">2024-08-29T06:12:42Z</dcterms:created>
  <dcterms:modified xsi:type="dcterms:W3CDTF">2024-12-11T10:10:11Z</dcterms:modified>
</cp:coreProperties>
</file>