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4\Изменения МП УМФ\на 2025г\Изменения декабрь\"/>
    </mc:Choice>
  </mc:AlternateContent>
  <xr:revisionPtr revIDLastSave="0" documentId="13_ncr:1_{D8DB2E12-0CC7-4335-83A0-4B56F2F525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яснительная" sheetId="5" r:id="rId1"/>
  </sheets>
  <definedNames>
    <definedName name="_xlnm.Print_Area" localSheetId="0">пояснительная!$A$1:$L$66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5" l="1"/>
  <c r="E22" i="5"/>
  <c r="E14" i="5"/>
  <c r="E9" i="5"/>
  <c r="E8" i="5"/>
  <c r="E12" i="5"/>
  <c r="E10" i="5"/>
  <c r="D30" i="5"/>
  <c r="D22" i="5"/>
  <c r="D17" i="5"/>
  <c r="D14" i="5"/>
  <c r="D12" i="5"/>
  <c r="D10" i="5"/>
  <c r="D9" i="5"/>
  <c r="D8" i="5"/>
  <c r="D7" i="5"/>
  <c r="D6" i="5"/>
  <c r="F30" i="5"/>
  <c r="F22" i="5"/>
  <c r="F17" i="5"/>
  <c r="F14" i="5"/>
  <c r="F12" i="5"/>
  <c r="F10" i="5"/>
  <c r="F9" i="5"/>
  <c r="F8" i="5"/>
  <c r="F7" i="5"/>
  <c r="F6" i="5"/>
  <c r="E6" i="5" l="1"/>
  <c r="K38" i="5" l="1"/>
  <c r="K41" i="5"/>
  <c r="L46" i="5"/>
  <c r="K46" i="5"/>
  <c r="J46" i="5"/>
  <c r="I46" i="5"/>
  <c r="H46" i="5"/>
  <c r="G46" i="5"/>
  <c r="F46" i="5"/>
  <c r="E46" i="5"/>
  <c r="D46" i="5"/>
  <c r="I38" i="5"/>
  <c r="J38" i="5"/>
  <c r="L38" i="5"/>
  <c r="H38" i="5"/>
  <c r="G38" i="5"/>
  <c r="F38" i="5"/>
  <c r="E38" i="5"/>
  <c r="F40" i="5"/>
  <c r="D40" i="5"/>
  <c r="I41" i="5"/>
  <c r="D41" i="5"/>
  <c r="D38" i="5" l="1"/>
  <c r="K47" i="5"/>
  <c r="K53" i="5"/>
  <c r="K52" i="5"/>
  <c r="K51" i="5"/>
  <c r="K49" i="5"/>
  <c r="K48" i="5"/>
  <c r="K45" i="5"/>
  <c r="K44" i="5"/>
  <c r="K43" i="5"/>
  <c r="K39" i="5"/>
  <c r="K30" i="5"/>
  <c r="K22" i="5"/>
  <c r="K25" i="5"/>
  <c r="K21" i="5"/>
  <c r="K20" i="5"/>
  <c r="K19" i="5"/>
  <c r="K18" i="5"/>
  <c r="K17" i="5"/>
  <c r="K16" i="5"/>
  <c r="K15" i="5"/>
  <c r="K14" i="5" s="1"/>
  <c r="K11" i="5"/>
  <c r="K12" i="5"/>
  <c r="K13" i="5"/>
  <c r="L50" i="5"/>
  <c r="K50" i="5" s="1"/>
  <c r="L41" i="5"/>
  <c r="L9" i="5" s="1"/>
  <c r="L40" i="5"/>
  <c r="L30" i="5"/>
  <c r="L22" i="5"/>
  <c r="L14" i="5"/>
  <c r="L7" i="5"/>
  <c r="H49" i="5"/>
  <c r="H45" i="5"/>
  <c r="H44" i="5"/>
  <c r="H43" i="5"/>
  <c r="H39" i="5"/>
  <c r="H7" i="5" s="1"/>
  <c r="H29" i="5"/>
  <c r="H28" i="5"/>
  <c r="H27" i="5"/>
  <c r="H26" i="5"/>
  <c r="H25" i="5"/>
  <c r="H24" i="5"/>
  <c r="H23" i="5"/>
  <c r="H21" i="5"/>
  <c r="H20" i="5"/>
  <c r="H19" i="5"/>
  <c r="H18" i="5"/>
  <c r="H16" i="5"/>
  <c r="H15" i="5"/>
  <c r="H17" i="5"/>
  <c r="I50" i="5"/>
  <c r="H50" i="5" s="1"/>
  <c r="I9" i="5"/>
  <c r="I40" i="5"/>
  <c r="I30" i="5"/>
  <c r="I22" i="5"/>
  <c r="I14" i="5"/>
  <c r="I7" i="5"/>
  <c r="H22" i="5" l="1"/>
  <c r="I8" i="5"/>
  <c r="I6" i="5" s="1"/>
  <c r="L8" i="5"/>
  <c r="H14" i="5"/>
  <c r="I42" i="5"/>
  <c r="L42" i="5"/>
  <c r="L6" i="5"/>
  <c r="I10" i="5" l="1"/>
  <c r="H42" i="5"/>
  <c r="L10" i="5"/>
  <c r="K10" i="5" s="1"/>
  <c r="K42" i="5"/>
  <c r="J41" i="5"/>
  <c r="G41" i="5"/>
  <c r="H41" i="5" s="1"/>
  <c r="H9" i="5" s="1"/>
  <c r="G14" i="5" l="1"/>
  <c r="J14" i="5"/>
  <c r="J40" i="5" l="1"/>
  <c r="G40" i="5"/>
  <c r="G9" i="5"/>
  <c r="G7" i="5"/>
  <c r="J7" i="5"/>
  <c r="G30" i="5"/>
  <c r="J9" i="5"/>
  <c r="K9" i="5" s="1"/>
  <c r="G8" i="5" l="1"/>
  <c r="H40" i="5"/>
  <c r="J8" i="5"/>
  <c r="K8" i="5" s="1"/>
  <c r="K6" i="5" s="1"/>
  <c r="K40" i="5"/>
  <c r="G6" i="5"/>
  <c r="J30" i="5"/>
  <c r="H8" i="5" l="1"/>
  <c r="H6" i="5" s="1"/>
  <c r="J6" i="5"/>
  <c r="J22" i="5"/>
  <c r="G22" i="5"/>
</calcChain>
</file>

<file path=xl/sharedStrings.xml><?xml version="1.0" encoding="utf-8"?>
<sst xmlns="http://schemas.openxmlformats.org/spreadsheetml/2006/main" count="85" uniqueCount="47">
  <si>
    <t>№ п/п</t>
  </si>
  <si>
    <t>Объем финансового обеспечения по годам реализации, тыс. рублей</t>
  </si>
  <si>
    <t>Федеральный бюджет</t>
  </si>
  <si>
    <t>Бюджет автономного округа</t>
  </si>
  <si>
    <t>Местный бюджет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</si>
  <si>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</si>
  <si>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</si>
  <si>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</si>
  <si>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Департамент финансов Нефтеюганского района</t>
  </si>
  <si>
    <t>1</t>
  </si>
  <si>
    <t>2</t>
  </si>
  <si>
    <t>3</t>
  </si>
  <si>
    <t>4</t>
  </si>
  <si>
    <t>5</t>
  </si>
  <si>
    <t>Муниципальная программа (всего), в том числе:</t>
  </si>
  <si>
    <t>Межбюджетные трансферты поселениям Нефтеюганского района&lt;*&gt;</t>
  </si>
  <si>
    <t>Средства поселений&lt;***&gt;</t>
  </si>
  <si>
    <t>Иные источники&lt;****&gt;</t>
  </si>
  <si>
    <t>[2]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</si>
  <si>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t>[3] Здесь и далее указывается наименование типа структурного элемента муниципальной программы.</t>
  </si>
  <si>
    <t>Объем налоговых расходов Нефтеюганского района&lt;**&gt;</t>
  </si>
  <si>
    <t>2. Комплекс процессных мероприятий «Обеспечение деятельности казенного учреждения, осуществляющего полномочия по ведению централизованного бухгалтерского учета и отчетности» (всего), в том числе:</t>
  </si>
  <si>
    <t>5. Комплекс процессных мероприятий «Повышение качества управления муниципальными финансами Нефтеюганского района» (всего), в том числе:</t>
  </si>
  <si>
    <t>4. 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 (всего), в том числе:</t>
  </si>
  <si>
    <t>3. Комплекс процессных мероприятий «Функциональная и техническая поддержка информационных систем обеспечения бюджетных правоотношений» (всего), в том числе:</t>
  </si>
  <si>
    <t xml:space="preserve">Наименование муниципальной программы, структурного элемента / источник финансового обеспечения </t>
  </si>
  <si>
    <t>[20]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</si>
  <si>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t>Администрация Нефтеюганского района (отдел планирования, анализа и отчетности)</t>
  </si>
  <si>
    <r>
      <t>*</t>
    </r>
    <r>
      <rPr>
        <sz val="9"/>
        <color theme="1"/>
        <rFont val="Times New Roman"/>
        <family val="1"/>
        <charset val="204"/>
      </rPr>
      <t>указываются межбюджетные трансферты, переданные из бюджета Нефтеюганского района бюджетам городского и сельских поселений.</t>
    </r>
  </si>
  <si>
    <r>
      <t xml:space="preserve">** </t>
    </r>
    <r>
      <rPr>
        <sz val="9"/>
        <color theme="1"/>
        <rFont val="Times New Roman"/>
        <family val="1"/>
        <charset val="204"/>
      </rPr>
      <t>указывается при наличии.</t>
    </r>
  </si>
  <si>
    <r>
      <t>***</t>
    </r>
    <r>
      <rPr>
        <sz val="9"/>
        <color theme="1"/>
        <rFont val="Times New Roman"/>
        <family val="1"/>
        <charset val="204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</si>
  <si>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9"/>
        <color theme="1"/>
        <rFont val="Times New Roman"/>
        <family val="1"/>
        <charset val="204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</si>
  <si>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r>
      <t xml:space="preserve">16 </t>
    </r>
    <r>
      <rPr>
        <sz val="9"/>
        <color theme="1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</si>
  <si>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1"/>
        <color theme="1"/>
        <rFont val="Times New Roman"/>
        <family val="1"/>
        <charset val="204"/>
      </rPr>
      <t>16</t>
    </r>
  </si>
  <si>
    <t>Департамент финансов Нефтеюганского района / Администрация Нефтеюганского района (отдел планирования, анализа и отчетности)</t>
  </si>
  <si>
    <t>1. Комплекс процессных мероприятий «Обеспечение деятельности органов местного самоуправления Нефтеюганского район» (всего), в том числе:</t>
  </si>
  <si>
    <t xml:space="preserve">Пояснительная записка
О внесении изменений в постановление администрации Нефтеюганского района от 02.11.2024 № 1882-па-нпа  
«Об утверждении муниципальной программы Нефтеюганского района «Управление муниципальными финансами»              </t>
  </si>
  <si>
    <t>Утверждено 2026</t>
  </si>
  <si>
    <t>Утверждено 2027</t>
  </si>
  <si>
    <t>Вносимые изменения 2026</t>
  </si>
  <si>
    <t>Итог с учетом изменений 2026</t>
  </si>
  <si>
    <t>Вносимые изменения 2027</t>
  </si>
  <si>
    <t>Итог с учетом изменений 2027</t>
  </si>
  <si>
    <t>В соответствии с решением Думы Нефтеюганского района  от 26.11.2024 № 1100  «О бюджете Нефтеюганского района на 2025год и плановый период 2026 и 2027 годов»</t>
  </si>
  <si>
    <t>Утверждено 2025</t>
  </si>
  <si>
    <t>Вносимые изменения 2025</t>
  </si>
  <si>
    <t>Итог с учетом изменений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</si>
</sst>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000"/>
    <numFmt numFmtId="165" formatCode="_-* #,##0.00000_-;\-* #,##0.00000_-;_-* &quot;-&quot;??_-;_-@_-"/>
    <numFmt numFmtId="166" formatCode="_-* #,##0.00\ _₽_-;\-* #,##0.00\ _₽_-;_-* &quot;-&quot;??\ _₽_-;_-@_-"/>
    <numFmt numFmtId="167" formatCode="_-* #,##0.00000\ _₽_-;\-* #,##0.00000\ _₽_-;_-* &quot;-&quot;?????\ _₽_-;_-@_-"/>
    <numFmt numFmtId="168" formatCode="#,##0.00000\ _₽"/>
    <numFmt numFmtId="169" formatCode="#,##0.00000\ _₽;\-#,##0.00000\ _₽"/>
  </numFmts>
  <fonts count="21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vertAlign val="superscript"/>
      <sz val="9"/>
      <color theme="1"/>
      <name val="Times New Roman"/>
      <family val="1"/>
      <charset val="204"/>
    </font>
    <font>
      <u/>
      <sz val="9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166" fontId="10" fillId="0" borderId="0" applyFont="0" applyFill="0" applyBorder="0" applyAlignment="0" applyProtection="0"/>
    <xf numFmtId="0" fontId="9" fillId="0" borderId="0"/>
    <xf numFmtId="0" fontId="11" fillId="0" borderId="0" applyNumberFormat="0" applyFill="0" applyBorder="0" applyAlignment="0" applyProtection="0"/>
  </cellStyleXfs>
  <cellXfs count="1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4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7" fillId="0" borderId="0" xfId="0" applyFont="1"/>
    <xf numFmtId="49" fontId="6" fillId="0" borderId="1" xfId="0" applyNumberFormat="1" applyFont="1" applyBorder="1"/>
    <xf numFmtId="0" fontId="0" fillId="2" borderId="0" xfId="0" applyFill="1"/>
    <xf numFmtId="49" fontId="6" fillId="2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/>
    <xf numFmtId="0" fontId="1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/>
    <xf numFmtId="0" fontId="15" fillId="0" borderId="0" xfId="0" applyFont="1"/>
    <xf numFmtId="0" fontId="16" fillId="0" borderId="0" xfId="0" applyFont="1"/>
    <xf numFmtId="0" fontId="18" fillId="0" borderId="0" xfId="1" applyFont="1" applyAlignment="1">
      <alignment vertical="center"/>
    </xf>
    <xf numFmtId="0" fontId="16" fillId="2" borderId="0" xfId="0" applyFont="1" applyFill="1"/>
    <xf numFmtId="0" fontId="16" fillId="0" borderId="0" xfId="0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0" applyFont="1"/>
    <xf numFmtId="165" fontId="1" fillId="0" borderId="1" xfId="2" applyNumberFormat="1" applyFont="1" applyBorder="1" applyAlignment="1">
      <alignment horizontal="center" vertical="center"/>
    </xf>
    <xf numFmtId="165" fontId="1" fillId="0" borderId="1" xfId="2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165" fontId="13" fillId="0" borderId="1" xfId="2" applyNumberFormat="1" applyFont="1" applyBorder="1" applyAlignment="1">
      <alignment horizontal="center" vertical="center"/>
    </xf>
    <xf numFmtId="49" fontId="6" fillId="0" borderId="1" xfId="0" applyNumberFormat="1" applyFont="1" applyFill="1" applyBorder="1"/>
    <xf numFmtId="0" fontId="1" fillId="0" borderId="1" xfId="0" applyFont="1" applyFill="1" applyBorder="1" applyAlignment="1">
      <alignment vertical="center"/>
    </xf>
    <xf numFmtId="0" fontId="7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6" fillId="0" borderId="0" xfId="0" applyFont="1"/>
    <xf numFmtId="0" fontId="16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2" borderId="0" xfId="0" applyFont="1" applyFill="1" applyAlignment="1">
      <alignment horizontal="left"/>
    </xf>
    <xf numFmtId="0" fontId="1" fillId="0" borderId="5" xfId="0" applyFont="1" applyBorder="1" applyAlignment="1">
      <alignment horizontal="center" vertical="center"/>
    </xf>
    <xf numFmtId="165" fontId="13" fillId="0" borderId="5" xfId="2" applyNumberFormat="1" applyFont="1" applyBorder="1" applyAlignment="1">
      <alignment horizontal="center" vertical="center"/>
    </xf>
    <xf numFmtId="165" fontId="1" fillId="0" borderId="5" xfId="2" applyNumberFormat="1" applyFont="1" applyBorder="1" applyAlignment="1">
      <alignment horizontal="center" vertical="center"/>
    </xf>
    <xf numFmtId="165" fontId="1" fillId="0" borderId="5" xfId="2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65" fontId="13" fillId="0" borderId="9" xfId="2" applyNumberFormat="1" applyFont="1" applyBorder="1" applyAlignment="1">
      <alignment horizontal="center" vertical="center"/>
    </xf>
    <xf numFmtId="165" fontId="1" fillId="0" borderId="9" xfId="2" applyNumberFormat="1" applyFont="1" applyBorder="1" applyAlignment="1">
      <alignment horizontal="center" vertical="center"/>
    </xf>
    <xf numFmtId="165" fontId="1" fillId="0" borderId="9" xfId="2" applyNumberFormat="1" applyFont="1" applyFill="1" applyBorder="1" applyAlignment="1">
      <alignment horizontal="center" vertical="center"/>
    </xf>
    <xf numFmtId="165" fontId="1" fillId="0" borderId="10" xfId="2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164" fontId="13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5" fontId="13" fillId="0" borderId="9" xfId="2" applyNumberFormat="1" applyFont="1" applyBorder="1" applyAlignment="1">
      <alignment horizontal="right" vertical="center"/>
    </xf>
    <xf numFmtId="165" fontId="13" fillId="0" borderId="5" xfId="2" applyNumberFormat="1" applyFont="1" applyBorder="1" applyAlignment="1">
      <alignment horizontal="right" vertical="center"/>
    </xf>
    <xf numFmtId="165" fontId="1" fillId="0" borderId="9" xfId="2" applyNumberFormat="1" applyFont="1" applyBorder="1" applyAlignment="1">
      <alignment horizontal="right" vertical="center"/>
    </xf>
    <xf numFmtId="165" fontId="1" fillId="0" borderId="5" xfId="2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 wrapText="1"/>
    </xf>
    <xf numFmtId="165" fontId="1" fillId="2" borderId="5" xfId="2" applyNumberFormat="1" applyFont="1" applyFill="1" applyBorder="1" applyAlignment="1">
      <alignment horizontal="right" vertical="center"/>
    </xf>
    <xf numFmtId="165" fontId="1" fillId="2" borderId="9" xfId="2" applyNumberFormat="1" applyFont="1" applyFill="1" applyBorder="1" applyAlignment="1">
      <alignment horizontal="right" vertical="center"/>
    </xf>
    <xf numFmtId="165" fontId="1" fillId="0" borderId="5" xfId="2" applyNumberFormat="1" applyFont="1" applyFill="1" applyBorder="1" applyAlignment="1">
      <alignment horizontal="right" vertical="center"/>
    </xf>
    <xf numFmtId="165" fontId="1" fillId="0" borderId="9" xfId="2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169" fontId="13" fillId="3" borderId="4" xfId="2" applyNumberFormat="1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 wrapText="1"/>
    </xf>
    <xf numFmtId="165" fontId="1" fillId="3" borderId="4" xfId="2" applyNumberFormat="1" applyFont="1" applyFill="1" applyBorder="1" applyAlignment="1">
      <alignment horizontal="right" vertical="center"/>
    </xf>
    <xf numFmtId="169" fontId="1" fillId="3" borderId="4" xfId="2" applyNumberFormat="1" applyFont="1" applyFill="1" applyBorder="1" applyAlignment="1">
      <alignment horizontal="right" vertical="center"/>
    </xf>
    <xf numFmtId="165" fontId="13" fillId="3" borderId="4" xfId="2" applyNumberFormat="1" applyFont="1" applyFill="1" applyBorder="1" applyAlignment="1">
      <alignment horizontal="center" vertical="center"/>
    </xf>
    <xf numFmtId="165" fontId="1" fillId="3" borderId="4" xfId="2" applyNumberFormat="1" applyFont="1" applyFill="1" applyBorder="1" applyAlignment="1">
      <alignment horizontal="center" vertical="center"/>
    </xf>
    <xf numFmtId="164" fontId="13" fillId="3" borderId="4" xfId="0" applyNumberFormat="1" applyFont="1" applyFill="1" applyBorder="1" applyAlignment="1">
      <alignment horizontal="center" vertical="center" wrapText="1"/>
    </xf>
    <xf numFmtId="168" fontId="1" fillId="3" borderId="4" xfId="0" applyNumberFormat="1" applyFont="1" applyFill="1" applyBorder="1" applyAlignment="1">
      <alignment horizontal="right" vertical="center" wrapText="1"/>
    </xf>
    <xf numFmtId="164" fontId="1" fillId="3" borderId="4" xfId="0" applyNumberFormat="1" applyFont="1" applyFill="1" applyBorder="1" applyAlignment="1">
      <alignment horizontal="right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168" fontId="1" fillId="3" borderId="4" xfId="2" applyNumberFormat="1" applyFont="1" applyFill="1" applyBorder="1" applyAlignment="1">
      <alignment horizontal="right" vertical="center"/>
    </xf>
    <xf numFmtId="0" fontId="14" fillId="3" borderId="4" xfId="0" applyFont="1" applyFill="1" applyBorder="1" applyAlignment="1">
      <alignment horizontal="center" vertical="center"/>
    </xf>
    <xf numFmtId="168" fontId="13" fillId="3" borderId="4" xfId="2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/>
    </xf>
    <xf numFmtId="167" fontId="1" fillId="3" borderId="4" xfId="0" applyNumberFormat="1" applyFont="1" applyFill="1" applyBorder="1" applyAlignment="1">
      <alignment horizontal="right"/>
    </xf>
    <xf numFmtId="168" fontId="1" fillId="3" borderId="4" xfId="0" applyNumberFormat="1" applyFont="1" applyFill="1" applyBorder="1" applyAlignment="1">
      <alignment horizontal="right" vertical="center"/>
    </xf>
    <xf numFmtId="167" fontId="1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/>
    <xf numFmtId="165" fontId="1" fillId="3" borderId="11" xfId="2" applyNumberFormat="1" applyFont="1" applyFill="1" applyBorder="1" applyAlignment="1">
      <alignment horizontal="center" vertical="center"/>
    </xf>
    <xf numFmtId="167" fontId="1" fillId="3" borderId="4" xfId="0" applyNumberFormat="1" applyFont="1" applyFill="1" applyBorder="1" applyAlignment="1">
      <alignment horizontal="right" vertical="center"/>
    </xf>
  </cellXfs>
  <cellStyles count="8">
    <cellStyle name="Гиперссылка" xfId="1" builtinId="8"/>
    <cellStyle name="Гиперссылка 2" xfId="7" xr:uid="{CA913AF0-D974-4530-9727-4DAE86E74286}"/>
    <cellStyle name="Обычный" xfId="0" builtinId="0"/>
    <cellStyle name="Обычный 2" xfId="3" xr:uid="{A43D7B53-428A-4AD5-9AC6-00E8FD601B64}"/>
    <cellStyle name="Обычный 2 2 2 3 2 2" xfId="6" xr:uid="{013FA3DE-1E2C-4873-BD6F-8EF853602AB4}"/>
    <cellStyle name="Обычный 2 3" xfId="4" xr:uid="{243AD342-4305-49AD-AB7D-26C795B4ADF8}"/>
    <cellStyle name="Финансовый" xfId="2" builtinId="3"/>
    <cellStyle name="Финансовый 2 3" xfId="5" xr:uid="{1EFED900-2743-48BC-85C3-4ED9A2764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91"/>
  <sheetViews>
    <sheetView tabSelected="1" view="pageBreakPreview" topLeftCell="B1" zoomScale="80" zoomScaleNormal="70" zoomScaleSheetLayoutView="80" workbookViewId="0">
      <pane xSplit="2" ySplit="5" topLeftCell="D9" activePane="bottomRight" state="frozen"/>
      <selection activeCell="B1" sqref="B1"/>
      <selection pane="topRight" activeCell="D1" sqref="D1"/>
      <selection pane="bottomLeft" activeCell="B6" sqref="B6"/>
      <selection pane="bottomRight" activeCell="K53" sqref="K53"/>
    </sheetView>
  </sheetViews>
  <sheetFormatPr defaultRowHeight="15" x14ac:dyDescent="0.25"/>
  <cols>
    <col min="1" max="1" width="0" hidden="1" customWidth="1"/>
    <col min="2" max="2" width="63.85546875" customWidth="1"/>
    <col min="3" max="3" width="53" customWidth="1"/>
    <col min="4" max="4" width="19.5703125" customWidth="1"/>
    <col min="5" max="5" width="18.5703125" bestFit="1" customWidth="1"/>
    <col min="6" max="6" width="18.28515625" customWidth="1"/>
    <col min="7" max="7" width="22.5703125" customWidth="1"/>
    <col min="8" max="8" width="22.42578125" customWidth="1"/>
    <col min="9" max="9" width="25.7109375" customWidth="1"/>
    <col min="10" max="10" width="22" customWidth="1"/>
    <col min="11" max="11" width="21.5703125" customWidth="1"/>
    <col min="12" max="12" width="20" customWidth="1"/>
  </cols>
  <sheetData>
    <row r="1" spans="1:12" ht="66.75" customHeight="1" x14ac:dyDescent="0.25">
      <c r="A1" s="77" t="s">
        <v>36</v>
      </c>
      <c r="B1" s="78"/>
      <c r="C1" s="78"/>
      <c r="D1" s="78"/>
      <c r="E1" s="78"/>
      <c r="F1" s="78"/>
      <c r="G1" s="78"/>
      <c r="H1" s="78"/>
      <c r="I1" s="78"/>
      <c r="J1" s="78"/>
    </row>
    <row r="2" spans="1:12" ht="56.25" customHeight="1" x14ac:dyDescent="0.25">
      <c r="B2" s="83" t="s">
        <v>43</v>
      </c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s="2" customFormat="1" ht="45" customHeight="1" thickBot="1" x14ac:dyDescent="0.3">
      <c r="A3" s="79" t="s">
        <v>0</v>
      </c>
      <c r="B3" s="80" t="s">
        <v>25</v>
      </c>
      <c r="C3" s="81" t="s">
        <v>33</v>
      </c>
      <c r="D3" s="84" t="s">
        <v>1</v>
      </c>
      <c r="E3" s="85"/>
      <c r="F3" s="85"/>
      <c r="G3" s="85"/>
      <c r="H3" s="85"/>
      <c r="I3" s="85"/>
      <c r="J3" s="85"/>
      <c r="K3" s="85"/>
      <c r="L3" s="86"/>
    </row>
    <row r="4" spans="1:12" s="3" customFormat="1" ht="33" x14ac:dyDescent="0.25">
      <c r="A4" s="79"/>
      <c r="B4" s="80"/>
      <c r="C4" s="82"/>
      <c r="D4" s="37" t="s">
        <v>44</v>
      </c>
      <c r="E4" s="90" t="s">
        <v>45</v>
      </c>
      <c r="F4" s="47" t="s">
        <v>46</v>
      </c>
      <c r="G4" s="43" t="s">
        <v>37</v>
      </c>
      <c r="H4" s="90" t="s">
        <v>39</v>
      </c>
      <c r="I4" s="47" t="s">
        <v>40</v>
      </c>
      <c r="J4" s="43" t="s">
        <v>38</v>
      </c>
      <c r="K4" s="90" t="s">
        <v>41</v>
      </c>
      <c r="L4" s="47" t="s">
        <v>42</v>
      </c>
    </row>
    <row r="5" spans="1:12" s="3" customFormat="1" ht="17.25" x14ac:dyDescent="0.25">
      <c r="A5" s="1">
        <v>1</v>
      </c>
      <c r="B5" s="36">
        <v>1</v>
      </c>
      <c r="C5" s="36">
        <v>2</v>
      </c>
      <c r="D5" s="37">
        <v>3</v>
      </c>
      <c r="E5" s="91">
        <v>4</v>
      </c>
      <c r="F5" s="48">
        <v>5</v>
      </c>
      <c r="G5" s="43">
        <v>6</v>
      </c>
      <c r="H5" s="103">
        <v>7</v>
      </c>
      <c r="I5" s="53">
        <v>8</v>
      </c>
      <c r="J5" s="43">
        <v>9</v>
      </c>
      <c r="K5" s="103">
        <v>10</v>
      </c>
      <c r="L5" s="53">
        <v>11</v>
      </c>
    </row>
    <row r="6" spans="1:12" s="5" customFormat="1" ht="29.25" customHeight="1" x14ac:dyDescent="0.25">
      <c r="A6" s="4"/>
      <c r="B6" s="28" t="s">
        <v>14</v>
      </c>
      <c r="C6" s="74" t="s">
        <v>34</v>
      </c>
      <c r="D6" s="32">
        <f>D7+D8+D9+D11+D13</f>
        <v>980755.97568000015</v>
      </c>
      <c r="E6" s="92">
        <f>E7+E8+E9+E11+E13</f>
        <v>-6840.0671300000004</v>
      </c>
      <c r="F6" s="60">
        <f>F7+F8+F9+F11+F13</f>
        <v>973915.90855000005</v>
      </c>
      <c r="G6" s="61">
        <f t="shared" ref="G6:J6" si="0">G7+G8+G9+G10+G11+G13</f>
        <v>1102649.95</v>
      </c>
      <c r="H6" s="92">
        <f t="shared" ref="H6" si="1">H7+H8+H9+H10+H11+H13</f>
        <v>-343166.87138999999</v>
      </c>
      <c r="I6" s="60">
        <f>I7+I8+I9+I11+I13</f>
        <v>759483.07860999997</v>
      </c>
      <c r="J6" s="61">
        <f t="shared" si="0"/>
        <v>1025341.894</v>
      </c>
      <c r="K6" s="104">
        <f t="shared" ref="K6:L6" si="2">K7+K8+K9+K11+K13</f>
        <v>-326506.25656999997</v>
      </c>
      <c r="L6" s="60">
        <f t="shared" si="2"/>
        <v>698835.63743</v>
      </c>
    </row>
    <row r="7" spans="1:12" s="5" customFormat="1" ht="18" customHeight="1" x14ac:dyDescent="0.25">
      <c r="A7" s="4"/>
      <c r="B7" s="16" t="s">
        <v>2</v>
      </c>
      <c r="C7" s="75"/>
      <c r="D7" s="26">
        <f>D15+D23+D31+D39+D47</f>
        <v>0</v>
      </c>
      <c r="E7" s="93"/>
      <c r="F7" s="62">
        <f>F15+F23+F31+F39+F47</f>
        <v>0</v>
      </c>
      <c r="G7" s="63">
        <f t="shared" ref="G7:J7" si="3">G15+G23+G31+G39+G47</f>
        <v>0</v>
      </c>
      <c r="H7" s="94">
        <f t="shared" ref="H7:I7" si="4">H15+H23+H31+H39+H47</f>
        <v>0</v>
      </c>
      <c r="I7" s="62">
        <f t="shared" si="4"/>
        <v>0</v>
      </c>
      <c r="J7" s="63">
        <f t="shared" si="3"/>
        <v>0</v>
      </c>
      <c r="K7" s="105"/>
      <c r="L7" s="62">
        <f t="shared" ref="L7" si="5">L15+L23+L31+L39+L47</f>
        <v>0</v>
      </c>
    </row>
    <row r="8" spans="1:12" s="5" customFormat="1" ht="16.5" x14ac:dyDescent="0.25">
      <c r="A8" s="4"/>
      <c r="B8" s="29" t="s">
        <v>3</v>
      </c>
      <c r="C8" s="75"/>
      <c r="D8" s="26">
        <f>D16+D40</f>
        <v>153653.79999999999</v>
      </c>
      <c r="E8" s="94">
        <f>E16+E40</f>
        <v>0</v>
      </c>
      <c r="F8" s="62">
        <f>F16+F40</f>
        <v>153653.79999999999</v>
      </c>
      <c r="G8" s="63">
        <f t="shared" ref="G8:J8" si="6">G16+G40</f>
        <v>153706</v>
      </c>
      <c r="H8" s="94">
        <f t="shared" ref="H8:I8" si="7">H16+H40</f>
        <v>0</v>
      </c>
      <c r="I8" s="62">
        <f t="shared" si="7"/>
        <v>153706</v>
      </c>
      <c r="J8" s="63">
        <f t="shared" si="6"/>
        <v>144842.1</v>
      </c>
      <c r="K8" s="106">
        <f>L8-J8</f>
        <v>0</v>
      </c>
      <c r="L8" s="62">
        <f t="shared" ref="L8" si="8">L16+L40</f>
        <v>144842.1</v>
      </c>
    </row>
    <row r="9" spans="1:12" s="5" customFormat="1" ht="16.5" x14ac:dyDescent="0.25">
      <c r="A9" s="4"/>
      <c r="B9" s="29" t="s">
        <v>4</v>
      </c>
      <c r="C9" s="75"/>
      <c r="D9" s="26">
        <f t="shared" ref="D9:E9" si="9">D17+D25+D33+D41+D49</f>
        <v>827102.1756800001</v>
      </c>
      <c r="E9" s="95">
        <f t="shared" si="9"/>
        <v>-6840.0671300000004</v>
      </c>
      <c r="F9" s="62">
        <f t="shared" ref="F9" si="10">F17+F25+F33+F41+F49</f>
        <v>820262.10855</v>
      </c>
      <c r="G9" s="63">
        <f>G17+G25+G33+G41+G49</f>
        <v>948943.95</v>
      </c>
      <c r="H9" s="95">
        <f>H17+H25+H33+H41+H49</f>
        <v>-343166.87138999999</v>
      </c>
      <c r="I9" s="62">
        <f>I17+I25+I33+I41+I49</f>
        <v>605777.07860999997</v>
      </c>
      <c r="J9" s="63">
        <f t="shared" ref="J9" si="11">J17+J25+J33+J41+J49</f>
        <v>880499.79399999999</v>
      </c>
      <c r="K9" s="107">
        <f t="shared" ref="K9:K21" si="12">L9-J9</f>
        <v>-326506.25656999997</v>
      </c>
      <c r="L9" s="62">
        <f t="shared" ref="L9:L10" si="13">L17+L25+L33+L41+L49</f>
        <v>553993.53743000003</v>
      </c>
    </row>
    <row r="10" spans="1:12" s="5" customFormat="1" ht="33" x14ac:dyDescent="0.25">
      <c r="A10" s="4"/>
      <c r="B10" s="16" t="s">
        <v>15</v>
      </c>
      <c r="C10" s="75"/>
      <c r="D10" s="26">
        <f>D18+D26+D34+D42+D50</f>
        <v>0</v>
      </c>
      <c r="E10" s="94">
        <f>E18+E26+E34+E42+E50</f>
        <v>830606.73286999995</v>
      </c>
      <c r="F10" s="62">
        <f>F18+F26+F34+F42+F50</f>
        <v>830606.73286999995</v>
      </c>
      <c r="G10" s="63">
        <v>0</v>
      </c>
      <c r="H10" s="94"/>
      <c r="I10" s="62">
        <f t="shared" ref="I10" si="14">I18+I26+I34+I42+I50</f>
        <v>587549.81461</v>
      </c>
      <c r="J10" s="63">
        <v>0</v>
      </c>
      <c r="K10" s="107">
        <f t="shared" si="12"/>
        <v>527602.37343000004</v>
      </c>
      <c r="L10" s="62">
        <f t="shared" si="13"/>
        <v>527602.37343000004</v>
      </c>
    </row>
    <row r="11" spans="1:12" s="5" customFormat="1" ht="16.5" x14ac:dyDescent="0.25">
      <c r="A11" s="4"/>
      <c r="B11" s="16" t="s">
        <v>20</v>
      </c>
      <c r="C11" s="75"/>
      <c r="D11" s="26">
        <v>0</v>
      </c>
      <c r="E11" s="94">
        <v>0</v>
      </c>
      <c r="F11" s="62">
        <v>0</v>
      </c>
      <c r="G11" s="63">
        <v>0</v>
      </c>
      <c r="H11" s="94"/>
      <c r="I11" s="62">
        <v>0</v>
      </c>
      <c r="J11" s="63">
        <v>0</v>
      </c>
      <c r="K11" s="106">
        <f t="shared" si="12"/>
        <v>0</v>
      </c>
      <c r="L11" s="62">
        <v>0</v>
      </c>
    </row>
    <row r="12" spans="1:12" s="5" customFormat="1" ht="16.5" x14ac:dyDescent="0.25">
      <c r="A12" s="4"/>
      <c r="B12" s="16" t="s">
        <v>16</v>
      </c>
      <c r="C12" s="75"/>
      <c r="D12" s="26">
        <f>D20</f>
        <v>0</v>
      </c>
      <c r="E12" s="94">
        <f>E20</f>
        <v>0</v>
      </c>
      <c r="F12" s="62">
        <f>F20</f>
        <v>0</v>
      </c>
      <c r="G12" s="63">
        <v>0</v>
      </c>
      <c r="H12" s="94"/>
      <c r="I12" s="62">
        <v>0</v>
      </c>
      <c r="J12" s="63">
        <v>0</v>
      </c>
      <c r="K12" s="106">
        <f t="shared" si="12"/>
        <v>0</v>
      </c>
      <c r="L12" s="62">
        <v>0</v>
      </c>
    </row>
    <row r="13" spans="1:12" s="5" customFormat="1" ht="16.5" x14ac:dyDescent="0.25">
      <c r="A13" s="4"/>
      <c r="B13" s="29" t="s">
        <v>17</v>
      </c>
      <c r="C13" s="76"/>
      <c r="D13" s="26">
        <v>0</v>
      </c>
      <c r="E13" s="93"/>
      <c r="F13" s="62">
        <v>0</v>
      </c>
      <c r="G13" s="63">
        <v>0</v>
      </c>
      <c r="H13" s="94"/>
      <c r="I13" s="62">
        <v>0</v>
      </c>
      <c r="J13" s="63">
        <v>0</v>
      </c>
      <c r="K13" s="106">
        <f t="shared" si="12"/>
        <v>0</v>
      </c>
      <c r="L13" s="62">
        <v>0</v>
      </c>
    </row>
    <row r="14" spans="1:12" s="7" customFormat="1" ht="73.5" customHeight="1" x14ac:dyDescent="0.25">
      <c r="A14" s="6" t="s">
        <v>9</v>
      </c>
      <c r="B14" s="14" t="s">
        <v>35</v>
      </c>
      <c r="C14" s="74" t="s">
        <v>8</v>
      </c>
      <c r="D14" s="32">
        <f>D15+D16+D17+D18+D19+D21</f>
        <v>57622.011680000003</v>
      </c>
      <c r="E14" s="96">
        <f>E15+E16+E17+E18+E19+E21</f>
        <v>0</v>
      </c>
      <c r="F14" s="49">
        <f>F15+F16+F17+F18+F19+F21</f>
        <v>57622.011680000003</v>
      </c>
      <c r="G14" s="44">
        <f t="shared" ref="G14:J14" si="15">G15+G16+G17+G18+G19+G21</f>
        <v>56791.5</v>
      </c>
      <c r="H14" s="96">
        <f t="shared" si="15"/>
        <v>10415</v>
      </c>
      <c r="I14" s="49">
        <f t="shared" ref="I14" si="16">I15+I16+I17+I18+I19+I21</f>
        <v>67206.5</v>
      </c>
      <c r="J14" s="44">
        <f t="shared" si="15"/>
        <v>59654.5</v>
      </c>
      <c r="K14" s="96">
        <f t="shared" ref="K14" si="17">K15+K16+K17+K19+K21</f>
        <v>7552</v>
      </c>
      <c r="L14" s="49">
        <f t="shared" ref="L14" si="18">L15+L16+L17+L18+L19+L21</f>
        <v>67206.5</v>
      </c>
    </row>
    <row r="15" spans="1:12" s="7" customFormat="1" ht="16.5" x14ac:dyDescent="0.25">
      <c r="A15" s="8"/>
      <c r="B15" s="29" t="s">
        <v>2</v>
      </c>
      <c r="C15" s="75"/>
      <c r="D15" s="26">
        <v>0</v>
      </c>
      <c r="E15" s="97">
        <v>0</v>
      </c>
      <c r="F15" s="50">
        <v>0</v>
      </c>
      <c r="G15" s="45">
        <v>0</v>
      </c>
      <c r="H15" s="97">
        <f t="shared" ref="H15:H29" si="19">I15-G15</f>
        <v>0</v>
      </c>
      <c r="I15" s="50">
        <v>0</v>
      </c>
      <c r="J15" s="45">
        <v>0</v>
      </c>
      <c r="K15" s="108">
        <f t="shared" si="12"/>
        <v>0</v>
      </c>
      <c r="L15" s="50">
        <v>0</v>
      </c>
    </row>
    <row r="16" spans="1:12" s="7" customFormat="1" ht="16.5" x14ac:dyDescent="0.25">
      <c r="A16" s="8"/>
      <c r="B16" s="29" t="s">
        <v>3</v>
      </c>
      <c r="C16" s="75"/>
      <c r="D16" s="26">
        <v>849.3</v>
      </c>
      <c r="E16" s="97">
        <v>0</v>
      </c>
      <c r="F16" s="50">
        <v>849.3</v>
      </c>
      <c r="G16" s="45">
        <v>874.5</v>
      </c>
      <c r="H16" s="97">
        <f t="shared" si="19"/>
        <v>0</v>
      </c>
      <c r="I16" s="50">
        <v>874.5</v>
      </c>
      <c r="J16" s="45">
        <v>874.5</v>
      </c>
      <c r="K16" s="108">
        <f t="shared" si="12"/>
        <v>0</v>
      </c>
      <c r="L16" s="50">
        <v>874.5</v>
      </c>
    </row>
    <row r="17" spans="1:12" s="7" customFormat="1" ht="16.5" x14ac:dyDescent="0.25">
      <c r="A17" s="8"/>
      <c r="B17" s="29" t="s">
        <v>4</v>
      </c>
      <c r="C17" s="75"/>
      <c r="D17" s="26">
        <f>55866.99568+905.716</f>
        <v>56772.71168</v>
      </c>
      <c r="E17" s="97">
        <v>0</v>
      </c>
      <c r="F17" s="50">
        <f>55866.99568+905.716</f>
        <v>56772.71168</v>
      </c>
      <c r="G17" s="45">
        <v>55917</v>
      </c>
      <c r="H17" s="97">
        <f>I17-G17</f>
        <v>10415</v>
      </c>
      <c r="I17" s="50">
        <v>66332</v>
      </c>
      <c r="J17" s="45">
        <v>58780</v>
      </c>
      <c r="K17" s="108">
        <f t="shared" si="12"/>
        <v>7552</v>
      </c>
      <c r="L17" s="50">
        <v>66332</v>
      </c>
    </row>
    <row r="18" spans="1:12" s="7" customFormat="1" ht="33" x14ac:dyDescent="0.25">
      <c r="A18" s="8"/>
      <c r="B18" s="16" t="s">
        <v>15</v>
      </c>
      <c r="C18" s="75"/>
      <c r="D18" s="26">
        <v>0</v>
      </c>
      <c r="E18" s="97">
        <v>0</v>
      </c>
      <c r="F18" s="50">
        <v>0</v>
      </c>
      <c r="G18" s="45">
        <v>0</v>
      </c>
      <c r="H18" s="97">
        <f t="shared" si="19"/>
        <v>0</v>
      </c>
      <c r="I18" s="50">
        <v>0</v>
      </c>
      <c r="J18" s="45">
        <v>0</v>
      </c>
      <c r="K18" s="108">
        <f t="shared" si="12"/>
        <v>0</v>
      </c>
      <c r="L18" s="50">
        <v>0</v>
      </c>
    </row>
    <row r="19" spans="1:12" s="7" customFormat="1" ht="16.5" x14ac:dyDescent="0.25">
      <c r="A19" s="8"/>
      <c r="B19" s="16" t="s">
        <v>20</v>
      </c>
      <c r="C19" s="75"/>
      <c r="D19" s="26">
        <v>0</v>
      </c>
      <c r="E19" s="97">
        <v>0</v>
      </c>
      <c r="F19" s="50">
        <v>0</v>
      </c>
      <c r="G19" s="45">
        <v>0</v>
      </c>
      <c r="H19" s="97">
        <f t="shared" si="19"/>
        <v>0</v>
      </c>
      <c r="I19" s="50">
        <v>0</v>
      </c>
      <c r="J19" s="45">
        <v>0</v>
      </c>
      <c r="K19" s="108">
        <f t="shared" si="12"/>
        <v>0</v>
      </c>
      <c r="L19" s="50">
        <v>0</v>
      </c>
    </row>
    <row r="20" spans="1:12" s="7" customFormat="1" ht="16.5" x14ac:dyDescent="0.25">
      <c r="A20" s="8"/>
      <c r="B20" s="16" t="s">
        <v>16</v>
      </c>
      <c r="C20" s="75"/>
      <c r="D20" s="26">
        <v>0</v>
      </c>
      <c r="E20" s="97">
        <v>0</v>
      </c>
      <c r="F20" s="50">
        <v>0</v>
      </c>
      <c r="G20" s="45">
        <v>0</v>
      </c>
      <c r="H20" s="97">
        <f t="shared" si="19"/>
        <v>0</v>
      </c>
      <c r="I20" s="50">
        <v>0</v>
      </c>
      <c r="J20" s="45">
        <v>0</v>
      </c>
      <c r="K20" s="108">
        <f t="shared" si="12"/>
        <v>0</v>
      </c>
      <c r="L20" s="50">
        <v>0</v>
      </c>
    </row>
    <row r="21" spans="1:12" s="7" customFormat="1" ht="16.5" x14ac:dyDescent="0.25">
      <c r="A21" s="8"/>
      <c r="B21" s="29" t="s">
        <v>17</v>
      </c>
      <c r="C21" s="76"/>
      <c r="D21" s="26">
        <v>0</v>
      </c>
      <c r="E21" s="97">
        <v>0</v>
      </c>
      <c r="F21" s="50">
        <v>0</v>
      </c>
      <c r="G21" s="45">
        <v>0</v>
      </c>
      <c r="H21" s="97">
        <f t="shared" si="19"/>
        <v>0</v>
      </c>
      <c r="I21" s="50">
        <v>0</v>
      </c>
      <c r="J21" s="45">
        <v>0</v>
      </c>
      <c r="K21" s="108">
        <f t="shared" si="12"/>
        <v>0</v>
      </c>
      <c r="L21" s="50">
        <v>0</v>
      </c>
    </row>
    <row r="22" spans="1:12" s="7" customFormat="1" ht="83.25" customHeight="1" x14ac:dyDescent="0.25">
      <c r="A22" s="10" t="s">
        <v>10</v>
      </c>
      <c r="B22" s="30" t="s">
        <v>21</v>
      </c>
      <c r="C22" s="69" t="s">
        <v>8</v>
      </c>
      <c r="D22" s="32">
        <f>D23+D24+D25+D26+D27+D29</f>
        <v>79403.399999999994</v>
      </c>
      <c r="E22" s="96">
        <f>E23+E24+E25+E26+E27+E29</f>
        <v>0</v>
      </c>
      <c r="F22" s="49">
        <f>F23+F24+F25+F26+F27+F29</f>
        <v>79403.399999999994</v>
      </c>
      <c r="G22" s="44">
        <f t="shared" ref="G22:J22" si="20">G23+G24+G25+G26+G27+G29</f>
        <v>80783</v>
      </c>
      <c r="H22" s="96">
        <f t="shared" si="20"/>
        <v>19585</v>
      </c>
      <c r="I22" s="49">
        <f t="shared" ref="I22" si="21">I23+I24+I25+I26+I27+I29</f>
        <v>100368</v>
      </c>
      <c r="J22" s="44">
        <f t="shared" si="20"/>
        <v>92920</v>
      </c>
      <c r="K22" s="96">
        <f t="shared" ref="K22" si="22">K23+K24+K25+K27+K29</f>
        <v>7448</v>
      </c>
      <c r="L22" s="49">
        <f t="shared" ref="L22" si="23">L23+L24+L25+L26+L27+L29</f>
        <v>100368</v>
      </c>
    </row>
    <row r="23" spans="1:12" s="7" customFormat="1" ht="16.5" x14ac:dyDescent="0.25">
      <c r="A23" s="8"/>
      <c r="B23" s="15" t="s">
        <v>2</v>
      </c>
      <c r="C23" s="70"/>
      <c r="D23" s="26">
        <v>0</v>
      </c>
      <c r="E23" s="97">
        <v>0</v>
      </c>
      <c r="F23" s="50">
        <v>0</v>
      </c>
      <c r="G23" s="45">
        <v>0</v>
      </c>
      <c r="H23" s="97">
        <f t="shared" si="19"/>
        <v>0</v>
      </c>
      <c r="I23" s="50">
        <v>0</v>
      </c>
      <c r="J23" s="45">
        <v>0</v>
      </c>
      <c r="K23" s="109"/>
      <c r="L23" s="50">
        <v>0</v>
      </c>
    </row>
    <row r="24" spans="1:12" s="7" customFormat="1" ht="16.5" x14ac:dyDescent="0.25">
      <c r="A24" s="8"/>
      <c r="B24" s="15" t="s">
        <v>3</v>
      </c>
      <c r="C24" s="70"/>
      <c r="D24" s="26">
        <v>0</v>
      </c>
      <c r="E24" s="97">
        <v>0</v>
      </c>
      <c r="F24" s="50">
        <v>0</v>
      </c>
      <c r="G24" s="45">
        <v>0</v>
      </c>
      <c r="H24" s="97">
        <f t="shared" si="19"/>
        <v>0</v>
      </c>
      <c r="I24" s="50">
        <v>0</v>
      </c>
      <c r="J24" s="45">
        <v>0</v>
      </c>
      <c r="K24" s="109"/>
      <c r="L24" s="50">
        <v>0</v>
      </c>
    </row>
    <row r="25" spans="1:12" s="7" customFormat="1" ht="16.5" x14ac:dyDescent="0.25">
      <c r="A25" s="8"/>
      <c r="B25" s="15" t="s">
        <v>4</v>
      </c>
      <c r="C25" s="70"/>
      <c r="D25" s="26">
        <v>79403.399999999994</v>
      </c>
      <c r="E25" s="97">
        <v>0</v>
      </c>
      <c r="F25" s="50">
        <v>79403.399999999994</v>
      </c>
      <c r="G25" s="45">
        <v>80783</v>
      </c>
      <c r="H25" s="97">
        <f>I25-G25</f>
        <v>19585</v>
      </c>
      <c r="I25" s="50">
        <v>100368</v>
      </c>
      <c r="J25" s="45">
        <v>92920</v>
      </c>
      <c r="K25" s="108">
        <f t="shared" ref="K25" si="24">L25-J25</f>
        <v>7448</v>
      </c>
      <c r="L25" s="50">
        <v>100368</v>
      </c>
    </row>
    <row r="26" spans="1:12" s="7" customFormat="1" ht="33" x14ac:dyDescent="0.25">
      <c r="A26" s="8"/>
      <c r="B26" s="16" t="s">
        <v>15</v>
      </c>
      <c r="C26" s="70"/>
      <c r="D26" s="26">
        <v>0</v>
      </c>
      <c r="E26" s="97">
        <v>0</v>
      </c>
      <c r="F26" s="50">
        <v>0</v>
      </c>
      <c r="G26" s="45">
        <v>0</v>
      </c>
      <c r="H26" s="97">
        <f t="shared" si="19"/>
        <v>0</v>
      </c>
      <c r="I26" s="50">
        <v>0</v>
      </c>
      <c r="J26" s="45">
        <v>0</v>
      </c>
      <c r="K26" s="109"/>
      <c r="L26" s="50">
        <v>0</v>
      </c>
    </row>
    <row r="27" spans="1:12" s="7" customFormat="1" ht="16.5" x14ac:dyDescent="0.25">
      <c r="A27" s="8"/>
      <c r="B27" s="16" t="s">
        <v>20</v>
      </c>
      <c r="C27" s="70"/>
      <c r="D27" s="26">
        <v>0</v>
      </c>
      <c r="E27" s="97">
        <v>0</v>
      </c>
      <c r="F27" s="50">
        <v>0</v>
      </c>
      <c r="G27" s="45">
        <v>0</v>
      </c>
      <c r="H27" s="97">
        <f t="shared" si="19"/>
        <v>0</v>
      </c>
      <c r="I27" s="50">
        <v>0</v>
      </c>
      <c r="J27" s="45">
        <v>0</v>
      </c>
      <c r="K27" s="109"/>
      <c r="L27" s="50">
        <v>0</v>
      </c>
    </row>
    <row r="28" spans="1:12" s="7" customFormat="1" ht="16.5" x14ac:dyDescent="0.25">
      <c r="A28" s="8"/>
      <c r="B28" s="16" t="s">
        <v>16</v>
      </c>
      <c r="C28" s="70"/>
      <c r="D28" s="26">
        <v>0</v>
      </c>
      <c r="E28" s="97">
        <v>0</v>
      </c>
      <c r="F28" s="50">
        <v>0</v>
      </c>
      <c r="G28" s="45">
        <v>0</v>
      </c>
      <c r="H28" s="97">
        <f t="shared" si="19"/>
        <v>0</v>
      </c>
      <c r="I28" s="50">
        <v>0</v>
      </c>
      <c r="J28" s="45">
        <v>0</v>
      </c>
      <c r="K28" s="109"/>
      <c r="L28" s="50">
        <v>0</v>
      </c>
    </row>
    <row r="29" spans="1:12" s="7" customFormat="1" ht="16.5" x14ac:dyDescent="0.25">
      <c r="A29" s="8"/>
      <c r="B29" s="29" t="s">
        <v>17</v>
      </c>
      <c r="C29" s="71"/>
      <c r="D29" s="26">
        <v>0</v>
      </c>
      <c r="E29" s="97">
        <v>0</v>
      </c>
      <c r="F29" s="50">
        <v>0</v>
      </c>
      <c r="G29" s="45">
        <v>0</v>
      </c>
      <c r="H29" s="97">
        <f t="shared" si="19"/>
        <v>0</v>
      </c>
      <c r="I29" s="50">
        <v>0</v>
      </c>
      <c r="J29" s="45">
        <v>0</v>
      </c>
      <c r="K29" s="109"/>
      <c r="L29" s="50">
        <v>0</v>
      </c>
    </row>
    <row r="30" spans="1:12" s="7" customFormat="1" ht="66" x14ac:dyDescent="0.25">
      <c r="A30" s="10" t="s">
        <v>11</v>
      </c>
      <c r="B30" s="31" t="s">
        <v>24</v>
      </c>
      <c r="C30" s="69" t="s">
        <v>27</v>
      </c>
      <c r="D30" s="32">
        <f>D33</f>
        <v>6283.7640000000001</v>
      </c>
      <c r="E30" s="96">
        <f>E33</f>
        <v>0</v>
      </c>
      <c r="F30" s="49">
        <f>F33</f>
        <v>6283.7640000000001</v>
      </c>
      <c r="G30" s="44">
        <f t="shared" ref="G30:J30" si="25">G33</f>
        <v>4358.7640000000001</v>
      </c>
      <c r="H30" s="96">
        <v>0</v>
      </c>
      <c r="I30" s="49">
        <f t="shared" ref="I30" si="26">I33</f>
        <v>4358.7640000000001</v>
      </c>
      <c r="J30" s="44">
        <f t="shared" si="25"/>
        <v>3658.7640000000001</v>
      </c>
      <c r="K30" s="96">
        <f t="shared" ref="K30" si="27">K31+K32+K33+K35+K37</f>
        <v>0</v>
      </c>
      <c r="L30" s="49">
        <f t="shared" ref="L30" si="28">L33</f>
        <v>3658.7640000000001</v>
      </c>
    </row>
    <row r="31" spans="1:12" s="7" customFormat="1" ht="16.5" x14ac:dyDescent="0.25">
      <c r="A31" s="8"/>
      <c r="B31" s="15" t="s">
        <v>2</v>
      </c>
      <c r="C31" s="70"/>
      <c r="D31" s="26">
        <v>0</v>
      </c>
      <c r="E31" s="97">
        <v>0</v>
      </c>
      <c r="F31" s="50">
        <v>0</v>
      </c>
      <c r="G31" s="45">
        <v>0</v>
      </c>
      <c r="H31" s="97">
        <v>0</v>
      </c>
      <c r="I31" s="50">
        <v>0</v>
      </c>
      <c r="J31" s="45">
        <v>0</v>
      </c>
      <c r="K31" s="110">
        <v>0</v>
      </c>
      <c r="L31" s="50">
        <v>0</v>
      </c>
    </row>
    <row r="32" spans="1:12" s="7" customFormat="1" ht="16.5" x14ac:dyDescent="0.25">
      <c r="A32" s="8"/>
      <c r="B32" s="15" t="s">
        <v>3</v>
      </c>
      <c r="C32" s="70"/>
      <c r="D32" s="26">
        <v>0</v>
      </c>
      <c r="E32" s="97">
        <v>0</v>
      </c>
      <c r="F32" s="50">
        <v>0</v>
      </c>
      <c r="G32" s="45">
        <v>0</v>
      </c>
      <c r="H32" s="97">
        <v>0</v>
      </c>
      <c r="I32" s="50">
        <v>0</v>
      </c>
      <c r="J32" s="45">
        <v>0</v>
      </c>
      <c r="K32" s="110">
        <v>0</v>
      </c>
      <c r="L32" s="50">
        <v>0</v>
      </c>
    </row>
    <row r="33" spans="1:12" s="7" customFormat="1" ht="16.5" x14ac:dyDescent="0.25">
      <c r="A33" s="8"/>
      <c r="B33" s="15" t="s">
        <v>4</v>
      </c>
      <c r="C33" s="70"/>
      <c r="D33" s="26">
        <v>6283.7640000000001</v>
      </c>
      <c r="E33" s="97">
        <v>0</v>
      </c>
      <c r="F33" s="50">
        <v>6283.7640000000001</v>
      </c>
      <c r="G33" s="45">
        <v>4358.7640000000001</v>
      </c>
      <c r="H33" s="97">
        <v>0</v>
      </c>
      <c r="I33" s="50">
        <v>4358.7640000000001</v>
      </c>
      <c r="J33" s="45">
        <v>3658.7640000000001</v>
      </c>
      <c r="K33" s="110">
        <v>0</v>
      </c>
      <c r="L33" s="50">
        <v>3658.7640000000001</v>
      </c>
    </row>
    <row r="34" spans="1:12" s="7" customFormat="1" ht="33" x14ac:dyDescent="0.25">
      <c r="A34" s="8"/>
      <c r="B34" s="16" t="s">
        <v>15</v>
      </c>
      <c r="C34" s="70"/>
      <c r="D34" s="26">
        <v>0</v>
      </c>
      <c r="E34" s="97">
        <v>0</v>
      </c>
      <c r="F34" s="50">
        <v>0</v>
      </c>
      <c r="G34" s="45">
        <v>0</v>
      </c>
      <c r="H34" s="97">
        <v>0</v>
      </c>
      <c r="I34" s="50">
        <v>0</v>
      </c>
      <c r="J34" s="45">
        <v>0</v>
      </c>
      <c r="K34" s="110">
        <v>0</v>
      </c>
      <c r="L34" s="50">
        <v>0</v>
      </c>
    </row>
    <row r="35" spans="1:12" s="7" customFormat="1" ht="16.5" x14ac:dyDescent="0.25">
      <c r="A35" s="8"/>
      <c r="B35" s="16" t="s">
        <v>20</v>
      </c>
      <c r="C35" s="70"/>
      <c r="D35" s="26">
        <v>0</v>
      </c>
      <c r="E35" s="97">
        <v>0</v>
      </c>
      <c r="F35" s="50">
        <v>0</v>
      </c>
      <c r="G35" s="45">
        <v>0</v>
      </c>
      <c r="H35" s="97">
        <v>0</v>
      </c>
      <c r="I35" s="50">
        <v>0</v>
      </c>
      <c r="J35" s="45">
        <v>0</v>
      </c>
      <c r="K35" s="110">
        <v>0</v>
      </c>
      <c r="L35" s="50">
        <v>0</v>
      </c>
    </row>
    <row r="36" spans="1:12" s="7" customFormat="1" ht="16.5" x14ac:dyDescent="0.25">
      <c r="A36" s="8"/>
      <c r="B36" s="16" t="s">
        <v>16</v>
      </c>
      <c r="C36" s="70"/>
      <c r="D36" s="26">
        <v>0</v>
      </c>
      <c r="E36" s="97">
        <v>0</v>
      </c>
      <c r="F36" s="50">
        <v>0</v>
      </c>
      <c r="G36" s="45">
        <v>0</v>
      </c>
      <c r="H36" s="97">
        <v>0</v>
      </c>
      <c r="I36" s="50">
        <v>0</v>
      </c>
      <c r="J36" s="45">
        <v>0</v>
      </c>
      <c r="K36" s="110">
        <v>0</v>
      </c>
      <c r="L36" s="50">
        <v>0</v>
      </c>
    </row>
    <row r="37" spans="1:12" s="7" customFormat="1" ht="16.5" x14ac:dyDescent="0.25">
      <c r="A37" s="8"/>
      <c r="B37" s="29" t="s">
        <v>17</v>
      </c>
      <c r="C37" s="71"/>
      <c r="D37" s="26">
        <v>0</v>
      </c>
      <c r="E37" s="97">
        <v>0</v>
      </c>
      <c r="F37" s="50">
        <v>0</v>
      </c>
      <c r="G37" s="45">
        <v>0</v>
      </c>
      <c r="H37" s="97">
        <v>0</v>
      </c>
      <c r="I37" s="50">
        <v>0</v>
      </c>
      <c r="J37" s="45">
        <v>0</v>
      </c>
      <c r="K37" s="110">
        <v>0</v>
      </c>
      <c r="L37" s="50">
        <v>0</v>
      </c>
    </row>
    <row r="38" spans="1:12" s="7" customFormat="1" ht="102.75" customHeight="1" x14ac:dyDescent="0.25">
      <c r="A38" s="6" t="s">
        <v>12</v>
      </c>
      <c r="B38" s="14" t="s">
        <v>23</v>
      </c>
      <c r="C38" s="69" t="s">
        <v>8</v>
      </c>
      <c r="D38" s="55">
        <f>D39+D40+D41+D42+D43+D45</f>
        <v>835446.8</v>
      </c>
      <c r="E38" s="98">
        <f>E39+E40+E41+E43+E45</f>
        <v>-6840.0671300000004</v>
      </c>
      <c r="F38" s="57">
        <f>F39+F40+F41+F43+F45</f>
        <v>828606.73286999995</v>
      </c>
      <c r="G38" s="56">
        <f>G39+G40+G41+G43+G45</f>
        <v>958716.68599999999</v>
      </c>
      <c r="H38" s="98">
        <f>H39+H40+H41+H43+H45</f>
        <v>-373166.87138999999</v>
      </c>
      <c r="I38" s="57">
        <f t="shared" ref="I38:L38" si="29">I39+I40+I41+I43+I45</f>
        <v>585549.81461</v>
      </c>
      <c r="J38" s="56">
        <f t="shared" si="29"/>
        <v>867108.63</v>
      </c>
      <c r="K38" s="98">
        <f>K39+K40+K41+K43+K45</f>
        <v>-341506.25657000003</v>
      </c>
      <c r="L38" s="57">
        <f t="shared" si="29"/>
        <v>525602.37343000004</v>
      </c>
    </row>
    <row r="39" spans="1:12" s="7" customFormat="1" ht="16.5" x14ac:dyDescent="0.25">
      <c r="A39" s="8"/>
      <c r="B39" s="15" t="s">
        <v>2</v>
      </c>
      <c r="C39" s="70"/>
      <c r="D39" s="40"/>
      <c r="E39" s="90"/>
      <c r="F39" s="58"/>
      <c r="G39" s="46">
        <v>0</v>
      </c>
      <c r="H39" s="97">
        <f t="shared" ref="H39:H45" si="30">I39-G39</f>
        <v>0</v>
      </c>
      <c r="I39" s="51">
        <v>0</v>
      </c>
      <c r="J39" s="46">
        <v>0</v>
      </c>
      <c r="K39" s="108">
        <f t="shared" ref="K39:K45" si="31">L39-J39</f>
        <v>0</v>
      </c>
      <c r="L39" s="51">
        <v>0</v>
      </c>
    </row>
    <row r="40" spans="1:12" s="7" customFormat="1" ht="16.5" x14ac:dyDescent="0.25">
      <c r="A40" s="8"/>
      <c r="B40" s="15" t="s">
        <v>3</v>
      </c>
      <c r="C40" s="70"/>
      <c r="D40" s="54">
        <f>43893.2+108911.3</f>
        <v>152804.5</v>
      </c>
      <c r="E40" s="94">
        <v>0</v>
      </c>
      <c r="F40" s="64">
        <f>43893.2+108911.3</f>
        <v>152804.5</v>
      </c>
      <c r="G40" s="65">
        <f>42409+110422.5</f>
        <v>152831.5</v>
      </c>
      <c r="H40" s="94">
        <f t="shared" si="30"/>
        <v>0</v>
      </c>
      <c r="I40" s="66">
        <f>42409+110422.5</f>
        <v>152831.5</v>
      </c>
      <c r="J40" s="65">
        <f>33259.1+110708.5</f>
        <v>143967.6</v>
      </c>
      <c r="K40" s="111">
        <f t="shared" si="31"/>
        <v>0</v>
      </c>
      <c r="L40" s="66">
        <f>33259.1+110708.5</f>
        <v>143967.6</v>
      </c>
    </row>
    <row r="41" spans="1:12" s="35" customFormat="1" ht="16.5" x14ac:dyDescent="0.25">
      <c r="A41" s="33"/>
      <c r="B41" s="34" t="s">
        <v>4</v>
      </c>
      <c r="C41" s="70"/>
      <c r="D41" s="54">
        <f>168688+107559.3+8486.3+5443.4+401465.3-9000</f>
        <v>682642.3</v>
      </c>
      <c r="E41" s="99">
        <v>-6840.0671300000004</v>
      </c>
      <c r="F41" s="64">
        <v>675802.23286999995</v>
      </c>
      <c r="G41" s="67">
        <f>168688+100000+546197.186-9000</f>
        <v>805885.18599999999</v>
      </c>
      <c r="H41" s="102">
        <f t="shared" si="30"/>
        <v>-373166.87138999999</v>
      </c>
      <c r="I41" s="68">
        <f>168688+100000+164030.31461</f>
        <v>432718.31461</v>
      </c>
      <c r="J41" s="67">
        <f>168688+100000+463453.03-9000</f>
        <v>723141.03</v>
      </c>
      <c r="K41" s="107">
        <f>L41-J41</f>
        <v>-341506.25657000003</v>
      </c>
      <c r="L41" s="68">
        <f>168688+100000+112946.77343</f>
        <v>381634.77343</v>
      </c>
    </row>
    <row r="42" spans="1:12" s="7" customFormat="1" ht="33" x14ac:dyDescent="0.25">
      <c r="A42" s="8"/>
      <c r="B42" s="16" t="s">
        <v>15</v>
      </c>
      <c r="C42" s="70"/>
      <c r="D42" s="26">
        <v>0</v>
      </c>
      <c r="E42" s="100">
        <v>828606.73286999995</v>
      </c>
      <c r="F42" s="64">
        <v>828606.73286999995</v>
      </c>
      <c r="G42" s="65">
        <v>0</v>
      </c>
      <c r="H42" s="94">
        <f>I42-G42</f>
        <v>585549.81461</v>
      </c>
      <c r="I42" s="66">
        <f t="shared" ref="I42" si="32">I40+I41</f>
        <v>585549.81461</v>
      </c>
      <c r="J42" s="65">
        <v>0</v>
      </c>
      <c r="K42" s="111">
        <f t="shared" si="31"/>
        <v>525602.37343000004</v>
      </c>
      <c r="L42" s="66">
        <f t="shared" ref="L42" si="33">L40+L41</f>
        <v>525602.37343000004</v>
      </c>
    </row>
    <row r="43" spans="1:12" s="7" customFormat="1" ht="16.5" x14ac:dyDescent="0.25">
      <c r="A43" s="8"/>
      <c r="B43" s="16" t="s">
        <v>20</v>
      </c>
      <c r="C43" s="70"/>
      <c r="D43" s="26">
        <v>0</v>
      </c>
      <c r="E43" s="94">
        <v>0</v>
      </c>
      <c r="F43" s="62">
        <v>0</v>
      </c>
      <c r="G43" s="63">
        <v>0</v>
      </c>
      <c r="H43" s="94">
        <f t="shared" si="30"/>
        <v>0</v>
      </c>
      <c r="I43" s="62">
        <v>0</v>
      </c>
      <c r="J43" s="63">
        <v>0</v>
      </c>
      <c r="K43" s="111">
        <f t="shared" si="31"/>
        <v>0</v>
      </c>
      <c r="L43" s="62">
        <v>0</v>
      </c>
    </row>
    <row r="44" spans="1:12" s="7" customFormat="1" ht="16.5" x14ac:dyDescent="0.25">
      <c r="A44" s="8"/>
      <c r="B44" s="16" t="s">
        <v>16</v>
      </c>
      <c r="C44" s="70"/>
      <c r="D44" s="26">
        <v>0</v>
      </c>
      <c r="E44" s="97">
        <v>0</v>
      </c>
      <c r="F44" s="50">
        <v>0</v>
      </c>
      <c r="G44" s="45">
        <v>0</v>
      </c>
      <c r="H44" s="97">
        <f t="shared" si="30"/>
        <v>0</v>
      </c>
      <c r="I44" s="50">
        <v>0</v>
      </c>
      <c r="J44" s="45">
        <v>0</v>
      </c>
      <c r="K44" s="108">
        <f t="shared" si="31"/>
        <v>0</v>
      </c>
      <c r="L44" s="50">
        <v>0</v>
      </c>
    </row>
    <row r="45" spans="1:12" s="7" customFormat="1" ht="16.5" x14ac:dyDescent="0.25">
      <c r="A45" s="8"/>
      <c r="B45" s="29" t="s">
        <v>17</v>
      </c>
      <c r="C45" s="71"/>
      <c r="D45" s="26">
        <v>0</v>
      </c>
      <c r="E45" s="97">
        <v>0</v>
      </c>
      <c r="F45" s="50">
        <v>0</v>
      </c>
      <c r="G45" s="46">
        <v>0</v>
      </c>
      <c r="H45" s="97">
        <f t="shared" si="30"/>
        <v>0</v>
      </c>
      <c r="I45" s="51">
        <v>0</v>
      </c>
      <c r="J45" s="46">
        <v>0</v>
      </c>
      <c r="K45" s="108">
        <f t="shared" si="31"/>
        <v>0</v>
      </c>
      <c r="L45" s="51">
        <v>0</v>
      </c>
    </row>
    <row r="46" spans="1:12" s="7" customFormat="1" ht="49.5" x14ac:dyDescent="0.25">
      <c r="A46" s="6" t="s">
        <v>13</v>
      </c>
      <c r="B46" s="14" t="s">
        <v>22</v>
      </c>
      <c r="C46" s="69" t="s">
        <v>8</v>
      </c>
      <c r="D46" s="55">
        <f>D47+D48+D49+D51+D53</f>
        <v>2000</v>
      </c>
      <c r="E46" s="98">
        <f t="shared" ref="E46:L46" si="34">E47+E48+E49+E51+E53</f>
        <v>0</v>
      </c>
      <c r="F46" s="57">
        <f t="shared" si="34"/>
        <v>2000</v>
      </c>
      <c r="G46" s="56">
        <f t="shared" si="34"/>
        <v>2000</v>
      </c>
      <c r="H46" s="98">
        <f t="shared" si="34"/>
        <v>0</v>
      </c>
      <c r="I46" s="57">
        <f t="shared" si="34"/>
        <v>2000</v>
      </c>
      <c r="J46" s="56">
        <f t="shared" si="34"/>
        <v>2000</v>
      </c>
      <c r="K46" s="98">
        <f t="shared" si="34"/>
        <v>0</v>
      </c>
      <c r="L46" s="57">
        <f t="shared" si="34"/>
        <v>2000</v>
      </c>
    </row>
    <row r="47" spans="1:12" s="7" customFormat="1" ht="16.5" x14ac:dyDescent="0.25">
      <c r="A47" s="8"/>
      <c r="B47" s="15" t="s">
        <v>2</v>
      </c>
      <c r="C47" s="70"/>
      <c r="D47" s="26">
        <v>0</v>
      </c>
      <c r="E47" s="97">
        <v>0</v>
      </c>
      <c r="F47" s="50">
        <v>0</v>
      </c>
      <c r="G47" s="46">
        <v>0</v>
      </c>
      <c r="H47" s="97">
        <v>0</v>
      </c>
      <c r="I47" s="51">
        <v>0</v>
      </c>
      <c r="J47" s="46">
        <v>0</v>
      </c>
      <c r="K47" s="108">
        <f t="shared" ref="K47:K53" si="35">L47-J47</f>
        <v>0</v>
      </c>
      <c r="L47" s="51">
        <v>0</v>
      </c>
    </row>
    <row r="48" spans="1:12" s="7" customFormat="1" ht="16.5" x14ac:dyDescent="0.25">
      <c r="A48" s="8"/>
      <c r="B48" s="15" t="s">
        <v>3</v>
      </c>
      <c r="C48" s="70"/>
      <c r="D48" s="26">
        <v>0</v>
      </c>
      <c r="E48" s="97">
        <v>0</v>
      </c>
      <c r="F48" s="50">
        <v>0</v>
      </c>
      <c r="G48" s="46">
        <v>0</v>
      </c>
      <c r="H48" s="97">
        <v>0</v>
      </c>
      <c r="I48" s="51">
        <v>0</v>
      </c>
      <c r="J48" s="46">
        <v>0</v>
      </c>
      <c r="K48" s="108">
        <f t="shared" si="35"/>
        <v>0</v>
      </c>
      <c r="L48" s="51">
        <v>0</v>
      </c>
    </row>
    <row r="49" spans="1:12" s="7" customFormat="1" ht="16.5" x14ac:dyDescent="0.25">
      <c r="A49" s="8"/>
      <c r="B49" s="15" t="s">
        <v>4</v>
      </c>
      <c r="C49" s="70"/>
      <c r="D49" s="27">
        <v>2000</v>
      </c>
      <c r="E49" s="97">
        <v>0</v>
      </c>
      <c r="F49" s="59">
        <v>2000</v>
      </c>
      <c r="G49" s="46">
        <v>2000</v>
      </c>
      <c r="H49" s="97">
        <f t="shared" ref="H49:H50" si="36">I49-G49</f>
        <v>0</v>
      </c>
      <c r="I49" s="51">
        <v>2000</v>
      </c>
      <c r="J49" s="46">
        <v>2000</v>
      </c>
      <c r="K49" s="108">
        <f t="shared" si="35"/>
        <v>0</v>
      </c>
      <c r="L49" s="51">
        <v>2000</v>
      </c>
    </row>
    <row r="50" spans="1:12" s="7" customFormat="1" ht="33" x14ac:dyDescent="0.25">
      <c r="A50" s="8"/>
      <c r="B50" s="16" t="s">
        <v>15</v>
      </c>
      <c r="C50" s="70"/>
      <c r="D50" s="26">
        <v>0</v>
      </c>
      <c r="E50" s="101">
        <v>2000</v>
      </c>
      <c r="F50" s="59">
        <v>2000</v>
      </c>
      <c r="G50" s="46">
        <v>0</v>
      </c>
      <c r="H50" s="97">
        <f t="shared" si="36"/>
        <v>2000</v>
      </c>
      <c r="I50" s="51">
        <f t="shared" ref="I50" si="37">I49</f>
        <v>2000</v>
      </c>
      <c r="J50" s="46">
        <v>0</v>
      </c>
      <c r="K50" s="108">
        <f t="shared" si="35"/>
        <v>2000</v>
      </c>
      <c r="L50" s="51">
        <f t="shared" ref="L50" si="38">L49</f>
        <v>2000</v>
      </c>
    </row>
    <row r="51" spans="1:12" s="7" customFormat="1" ht="16.5" x14ac:dyDescent="0.25">
      <c r="A51" s="8"/>
      <c r="B51" s="16" t="s">
        <v>20</v>
      </c>
      <c r="C51" s="70"/>
      <c r="D51" s="27">
        <v>0</v>
      </c>
      <c r="E51" s="97">
        <v>0</v>
      </c>
      <c r="F51" s="51">
        <v>0</v>
      </c>
      <c r="G51" s="46">
        <v>0</v>
      </c>
      <c r="H51" s="97">
        <v>0</v>
      </c>
      <c r="I51" s="51">
        <v>0</v>
      </c>
      <c r="J51" s="46">
        <v>0</v>
      </c>
      <c r="K51" s="108">
        <f t="shared" si="35"/>
        <v>0</v>
      </c>
      <c r="L51" s="51">
        <v>0</v>
      </c>
    </row>
    <row r="52" spans="1:12" s="7" customFormat="1" ht="16.5" x14ac:dyDescent="0.25">
      <c r="A52" s="8"/>
      <c r="B52" s="16" t="s">
        <v>16</v>
      </c>
      <c r="C52" s="70"/>
      <c r="D52" s="27">
        <v>0</v>
      </c>
      <c r="E52" s="97">
        <v>0</v>
      </c>
      <c r="F52" s="51">
        <v>0</v>
      </c>
      <c r="G52" s="45">
        <v>0</v>
      </c>
      <c r="H52" s="97">
        <v>0</v>
      </c>
      <c r="I52" s="50">
        <v>0</v>
      </c>
      <c r="J52" s="45">
        <v>0</v>
      </c>
      <c r="K52" s="108">
        <f t="shared" si="35"/>
        <v>0</v>
      </c>
      <c r="L52" s="50">
        <v>0</v>
      </c>
    </row>
    <row r="53" spans="1:12" s="7" customFormat="1" ht="17.25" thickBot="1" x14ac:dyDescent="0.3">
      <c r="A53" s="8"/>
      <c r="B53" s="29" t="s">
        <v>17</v>
      </c>
      <c r="C53" s="71"/>
      <c r="D53" s="27">
        <v>0</v>
      </c>
      <c r="E53" s="97">
        <v>0</v>
      </c>
      <c r="F53" s="52">
        <v>0</v>
      </c>
      <c r="G53" s="46">
        <v>0</v>
      </c>
      <c r="H53" s="97">
        <v>0</v>
      </c>
      <c r="I53" s="52">
        <v>0</v>
      </c>
      <c r="J53" s="46">
        <v>0</v>
      </c>
      <c r="K53" s="108">
        <f t="shared" si="35"/>
        <v>0</v>
      </c>
      <c r="L53" s="52">
        <v>0</v>
      </c>
    </row>
    <row r="54" spans="1:12" x14ac:dyDescent="0.25">
      <c r="A54" s="9"/>
      <c r="B54" s="9"/>
      <c r="C54" s="9"/>
      <c r="D54" s="9"/>
      <c r="E54" s="9"/>
      <c r="F54" s="9"/>
      <c r="G54" s="17"/>
      <c r="H54" s="17"/>
      <c r="I54" s="17"/>
      <c r="J54" s="17"/>
    </row>
    <row r="55" spans="1:12" x14ac:dyDescent="0.25">
      <c r="A55" s="11" t="s">
        <v>5</v>
      </c>
      <c r="B55" s="11"/>
      <c r="C55" s="11"/>
      <c r="D55" s="11"/>
      <c r="E55" s="11"/>
      <c r="F55" s="11"/>
      <c r="G55" s="13"/>
      <c r="H55" s="13"/>
      <c r="I55" s="13"/>
      <c r="J55" s="13"/>
    </row>
    <row r="56" spans="1:12" hidden="1" x14ac:dyDescent="0.25">
      <c r="A56" s="11" t="s">
        <v>6</v>
      </c>
      <c r="B56" s="11"/>
      <c r="C56" s="11"/>
      <c r="D56" s="11"/>
      <c r="E56" s="11"/>
      <c r="F56" s="11"/>
      <c r="G56" s="13"/>
      <c r="H56" s="13"/>
      <c r="I56" s="13"/>
      <c r="J56" s="13"/>
    </row>
    <row r="57" spans="1:12" hidden="1" x14ac:dyDescent="0.25">
      <c r="A57" s="89" t="s">
        <v>7</v>
      </c>
      <c r="B57" s="89"/>
      <c r="C57" s="89"/>
      <c r="D57" s="89"/>
      <c r="E57" s="89"/>
      <c r="F57" s="89"/>
      <c r="G57" s="89"/>
      <c r="H57" s="89"/>
      <c r="I57" s="89"/>
      <c r="J57" s="89"/>
    </row>
    <row r="58" spans="1:12" s="12" customFormat="1" ht="13.5" x14ac:dyDescent="0.2">
      <c r="A58" s="72" t="s">
        <v>28</v>
      </c>
      <c r="B58" s="72"/>
      <c r="C58" s="72"/>
      <c r="D58" s="72"/>
      <c r="E58" s="72"/>
      <c r="F58" s="72"/>
      <c r="G58" s="72"/>
      <c r="H58" s="72"/>
      <c r="I58" s="72"/>
      <c r="J58" s="72"/>
    </row>
    <row r="59" spans="1:12" s="12" customFormat="1" ht="13.5" x14ac:dyDescent="0.2">
      <c r="A59" s="73" t="s">
        <v>29</v>
      </c>
      <c r="B59" s="73"/>
      <c r="C59" s="73"/>
      <c r="D59" s="73"/>
      <c r="E59" s="73"/>
      <c r="F59" s="73"/>
      <c r="G59" s="73"/>
      <c r="H59" s="73"/>
      <c r="I59" s="73"/>
      <c r="J59" s="73"/>
    </row>
    <row r="60" spans="1:12" s="12" customFormat="1" ht="13.5" x14ac:dyDescent="0.2">
      <c r="A60" s="87" t="s">
        <v>30</v>
      </c>
      <c r="B60" s="87"/>
      <c r="C60" s="87"/>
      <c r="D60" s="87"/>
      <c r="E60" s="87"/>
      <c r="F60" s="87"/>
      <c r="G60" s="87"/>
      <c r="H60" s="87"/>
      <c r="I60" s="87"/>
      <c r="J60" s="87"/>
    </row>
    <row r="61" spans="1:12" s="12" customFormat="1" ht="13.5" x14ac:dyDescent="0.2">
      <c r="A61" s="87" t="s">
        <v>31</v>
      </c>
      <c r="B61" s="87"/>
      <c r="C61" s="87"/>
      <c r="D61" s="87"/>
      <c r="E61" s="87"/>
      <c r="F61" s="87"/>
      <c r="G61" s="87"/>
      <c r="H61" s="87"/>
      <c r="I61" s="87"/>
      <c r="J61" s="87"/>
    </row>
    <row r="62" spans="1:12" s="12" customFormat="1" ht="13.5" x14ac:dyDescent="0.2">
      <c r="A62" s="21" t="s">
        <v>26</v>
      </c>
      <c r="B62" s="20" t="s">
        <v>32</v>
      </c>
      <c r="C62" s="20"/>
      <c r="D62" s="41"/>
      <c r="E62" s="41"/>
      <c r="F62" s="41"/>
      <c r="G62" s="20"/>
      <c r="H62" s="38"/>
      <c r="I62" s="38"/>
      <c r="J62" s="20"/>
    </row>
    <row r="63" spans="1:12" s="12" customFormat="1" ht="13.5" x14ac:dyDescent="0.2">
      <c r="A63" s="21" t="s">
        <v>18</v>
      </c>
      <c r="B63" s="88"/>
      <c r="C63" s="88"/>
      <c r="D63" s="42"/>
      <c r="E63" s="42"/>
      <c r="F63" s="42"/>
      <c r="G63" s="22"/>
      <c r="H63" s="39"/>
      <c r="I63" s="39"/>
      <c r="J63" s="22"/>
    </row>
    <row r="64" spans="1:12" s="19" customFormat="1" ht="18" x14ac:dyDescent="0.25">
      <c r="A64" s="23"/>
      <c r="B64" s="88"/>
      <c r="C64" s="88"/>
      <c r="D64" s="88"/>
      <c r="E64" s="88"/>
      <c r="F64" s="88"/>
      <c r="G64" s="88"/>
      <c r="H64" s="88"/>
      <c r="I64" s="88"/>
      <c r="J64" s="88"/>
    </row>
    <row r="65" spans="1:10" x14ac:dyDescent="0.25">
      <c r="A65" s="24" t="s">
        <v>19</v>
      </c>
      <c r="B65" s="25"/>
      <c r="C65" s="25"/>
      <c r="D65" s="25"/>
      <c r="E65" s="25"/>
      <c r="F65" s="25"/>
      <c r="G65" s="25"/>
      <c r="H65" s="25"/>
      <c r="I65" s="25"/>
      <c r="J65" s="25"/>
    </row>
    <row r="66" spans="1:10" x14ac:dyDescent="0.25">
      <c r="G66" s="18"/>
      <c r="H66" s="18"/>
      <c r="I66" s="18"/>
      <c r="J66" s="18"/>
    </row>
    <row r="67" spans="1:10" x14ac:dyDescent="0.25">
      <c r="G67" s="18"/>
      <c r="H67" s="18"/>
      <c r="I67" s="18"/>
      <c r="J67" s="18"/>
    </row>
    <row r="68" spans="1:10" x14ac:dyDescent="0.25">
      <c r="G68" s="18"/>
      <c r="H68" s="18"/>
      <c r="I68" s="18"/>
      <c r="J68" s="18"/>
    </row>
    <row r="69" spans="1:10" x14ac:dyDescent="0.25">
      <c r="G69" s="18"/>
      <c r="H69" s="18"/>
      <c r="I69" s="18"/>
      <c r="J69" s="18"/>
    </row>
    <row r="70" spans="1:10" x14ac:dyDescent="0.25">
      <c r="G70" s="18"/>
      <c r="H70" s="18"/>
      <c r="I70" s="18"/>
      <c r="J70" s="18"/>
    </row>
    <row r="71" spans="1:10" x14ac:dyDescent="0.25">
      <c r="G71" s="18"/>
      <c r="H71" s="18"/>
      <c r="I71" s="18"/>
      <c r="J71" s="18"/>
    </row>
    <row r="72" spans="1:10" x14ac:dyDescent="0.25">
      <c r="G72" s="18"/>
      <c r="H72" s="18"/>
      <c r="I72" s="18"/>
      <c r="J72" s="18"/>
    </row>
    <row r="73" spans="1:10" x14ac:dyDescent="0.25">
      <c r="G73" s="18"/>
      <c r="H73" s="18"/>
      <c r="I73" s="18"/>
      <c r="J73" s="18"/>
    </row>
    <row r="74" spans="1:10" x14ac:dyDescent="0.25">
      <c r="G74" s="18"/>
      <c r="H74" s="18"/>
      <c r="I74" s="18"/>
      <c r="J74" s="18"/>
    </row>
    <row r="75" spans="1:10" x14ac:dyDescent="0.25">
      <c r="G75" s="18"/>
      <c r="H75" s="18"/>
      <c r="I75" s="18"/>
      <c r="J75" s="18"/>
    </row>
    <row r="76" spans="1:10" x14ac:dyDescent="0.25">
      <c r="G76" s="18"/>
      <c r="H76" s="18"/>
      <c r="I76" s="18"/>
      <c r="J76" s="18"/>
    </row>
    <row r="77" spans="1:10" x14ac:dyDescent="0.25">
      <c r="G77" s="18"/>
      <c r="H77" s="18"/>
      <c r="I77" s="18"/>
      <c r="J77" s="18"/>
    </row>
    <row r="78" spans="1:10" x14ac:dyDescent="0.25">
      <c r="G78" s="18"/>
      <c r="H78" s="18"/>
      <c r="I78" s="18"/>
      <c r="J78" s="18"/>
    </row>
    <row r="79" spans="1:10" x14ac:dyDescent="0.25">
      <c r="G79" s="18"/>
      <c r="H79" s="18"/>
      <c r="I79" s="18"/>
      <c r="J79" s="18"/>
    </row>
    <row r="80" spans="1:10" x14ac:dyDescent="0.25">
      <c r="G80" s="18"/>
      <c r="H80" s="18"/>
      <c r="I80" s="18"/>
      <c r="J80" s="18"/>
    </row>
    <row r="81" spans="7:10" x14ac:dyDescent="0.25">
      <c r="G81" s="18"/>
      <c r="H81" s="18"/>
      <c r="I81" s="18"/>
      <c r="J81" s="18"/>
    </row>
    <row r="82" spans="7:10" x14ac:dyDescent="0.25">
      <c r="G82" s="18"/>
      <c r="H82" s="18"/>
      <c r="I82" s="18"/>
      <c r="J82" s="18"/>
    </row>
    <row r="83" spans="7:10" x14ac:dyDescent="0.25">
      <c r="G83" s="18"/>
      <c r="H83" s="18"/>
      <c r="I83" s="18"/>
      <c r="J83" s="18"/>
    </row>
    <row r="84" spans="7:10" x14ac:dyDescent="0.25">
      <c r="G84" s="18"/>
      <c r="H84" s="18"/>
      <c r="I84" s="18"/>
      <c r="J84" s="18"/>
    </row>
    <row r="85" spans="7:10" x14ac:dyDescent="0.25">
      <c r="G85" s="18"/>
      <c r="H85" s="18"/>
      <c r="I85" s="18"/>
      <c r="J85" s="18"/>
    </row>
    <row r="86" spans="7:10" x14ac:dyDescent="0.25">
      <c r="G86" s="18"/>
      <c r="H86" s="18"/>
      <c r="I86" s="18"/>
      <c r="J86" s="18"/>
    </row>
    <row r="87" spans="7:10" x14ac:dyDescent="0.25">
      <c r="G87" s="18"/>
      <c r="H87" s="18"/>
      <c r="I87" s="18"/>
      <c r="J87" s="18"/>
    </row>
    <row r="88" spans="7:10" x14ac:dyDescent="0.25">
      <c r="G88" s="18"/>
      <c r="H88" s="18"/>
      <c r="I88" s="18"/>
      <c r="J88" s="18"/>
    </row>
    <row r="89" spans="7:10" x14ac:dyDescent="0.25">
      <c r="G89" s="18"/>
      <c r="H89" s="18"/>
      <c r="I89" s="18"/>
      <c r="J89" s="18"/>
    </row>
    <row r="90" spans="7:10" x14ac:dyDescent="0.25">
      <c r="G90" s="18"/>
      <c r="H90" s="18"/>
      <c r="I90" s="18"/>
      <c r="J90" s="18"/>
    </row>
    <row r="91" spans="7:10" x14ac:dyDescent="0.25">
      <c r="G91" s="18"/>
      <c r="H91" s="18"/>
      <c r="I91" s="18"/>
      <c r="J91" s="18"/>
    </row>
    <row r="92" spans="7:10" x14ac:dyDescent="0.25">
      <c r="G92" s="18"/>
      <c r="H92" s="18"/>
      <c r="I92" s="18"/>
      <c r="J92" s="18"/>
    </row>
    <row r="93" spans="7:10" x14ac:dyDescent="0.25">
      <c r="G93" s="18"/>
      <c r="H93" s="18"/>
      <c r="I93" s="18"/>
      <c r="J93" s="18"/>
    </row>
    <row r="94" spans="7:10" x14ac:dyDescent="0.25">
      <c r="G94" s="18"/>
      <c r="H94" s="18"/>
      <c r="I94" s="18"/>
      <c r="J94" s="18"/>
    </row>
    <row r="95" spans="7:10" x14ac:dyDescent="0.25">
      <c r="G95" s="18"/>
      <c r="H95" s="18"/>
      <c r="I95" s="18"/>
      <c r="J95" s="18"/>
    </row>
    <row r="96" spans="7:10" x14ac:dyDescent="0.25">
      <c r="G96" s="18"/>
      <c r="H96" s="18"/>
      <c r="I96" s="18"/>
      <c r="J96" s="18"/>
    </row>
    <row r="97" spans="7:10" x14ac:dyDescent="0.25">
      <c r="G97" s="18"/>
      <c r="H97" s="18"/>
      <c r="I97" s="18"/>
      <c r="J97" s="18"/>
    </row>
    <row r="98" spans="7:10" x14ac:dyDescent="0.25">
      <c r="G98" s="18"/>
      <c r="H98" s="18"/>
      <c r="I98" s="18"/>
      <c r="J98" s="18"/>
    </row>
    <row r="99" spans="7:10" x14ac:dyDescent="0.25">
      <c r="G99" s="18"/>
      <c r="H99" s="18"/>
      <c r="I99" s="18"/>
      <c r="J99" s="18"/>
    </row>
    <row r="100" spans="7:10" x14ac:dyDescent="0.25">
      <c r="G100" s="18"/>
      <c r="H100" s="18"/>
      <c r="I100" s="18"/>
      <c r="J100" s="18"/>
    </row>
    <row r="101" spans="7:10" x14ac:dyDescent="0.25">
      <c r="G101" s="18"/>
      <c r="H101" s="18"/>
      <c r="I101" s="18"/>
      <c r="J101" s="18"/>
    </row>
    <row r="102" spans="7:10" x14ac:dyDescent="0.25">
      <c r="G102" s="18"/>
      <c r="H102" s="18"/>
      <c r="I102" s="18"/>
      <c r="J102" s="18"/>
    </row>
    <row r="103" spans="7:10" x14ac:dyDescent="0.25">
      <c r="G103" s="18"/>
      <c r="H103" s="18"/>
      <c r="I103" s="18"/>
      <c r="J103" s="18"/>
    </row>
    <row r="104" spans="7:10" x14ac:dyDescent="0.25">
      <c r="G104" s="18"/>
      <c r="H104" s="18"/>
      <c r="I104" s="18"/>
      <c r="J104" s="18"/>
    </row>
    <row r="105" spans="7:10" x14ac:dyDescent="0.25">
      <c r="G105" s="18"/>
      <c r="H105" s="18"/>
      <c r="I105" s="18"/>
      <c r="J105" s="18"/>
    </row>
    <row r="106" spans="7:10" x14ac:dyDescent="0.25">
      <c r="G106" s="18"/>
      <c r="H106" s="18"/>
      <c r="I106" s="18"/>
      <c r="J106" s="18"/>
    </row>
    <row r="107" spans="7:10" x14ac:dyDescent="0.25">
      <c r="G107" s="18"/>
      <c r="H107" s="18"/>
      <c r="I107" s="18"/>
      <c r="J107" s="18"/>
    </row>
    <row r="108" spans="7:10" x14ac:dyDescent="0.25">
      <c r="G108" s="18"/>
      <c r="H108" s="18"/>
      <c r="I108" s="18"/>
      <c r="J108" s="18"/>
    </row>
    <row r="109" spans="7:10" x14ac:dyDescent="0.25">
      <c r="G109" s="18"/>
      <c r="H109" s="18"/>
      <c r="I109" s="18"/>
      <c r="J109" s="18"/>
    </row>
    <row r="110" spans="7:10" x14ac:dyDescent="0.25">
      <c r="G110" s="18"/>
      <c r="H110" s="18"/>
      <c r="I110" s="18"/>
      <c r="J110" s="18"/>
    </row>
    <row r="111" spans="7:10" x14ac:dyDescent="0.25">
      <c r="G111" s="18"/>
      <c r="H111" s="18"/>
      <c r="I111" s="18"/>
      <c r="J111" s="18"/>
    </row>
    <row r="112" spans="7:10" x14ac:dyDescent="0.25">
      <c r="G112" s="18"/>
      <c r="H112" s="18"/>
      <c r="I112" s="18"/>
      <c r="J112" s="18"/>
    </row>
    <row r="113" spans="7:10" x14ac:dyDescent="0.25">
      <c r="G113" s="18"/>
      <c r="H113" s="18"/>
      <c r="I113" s="18"/>
      <c r="J113" s="18"/>
    </row>
    <row r="114" spans="7:10" x14ac:dyDescent="0.25">
      <c r="G114" s="18"/>
      <c r="H114" s="18"/>
      <c r="I114" s="18"/>
      <c r="J114" s="18"/>
    </row>
    <row r="115" spans="7:10" x14ac:dyDescent="0.25">
      <c r="G115" s="18"/>
      <c r="H115" s="18"/>
      <c r="I115" s="18"/>
      <c r="J115" s="18"/>
    </row>
    <row r="116" spans="7:10" x14ac:dyDescent="0.25">
      <c r="G116" s="18"/>
      <c r="H116" s="18"/>
      <c r="I116" s="18"/>
      <c r="J116" s="18"/>
    </row>
    <row r="117" spans="7:10" x14ac:dyDescent="0.25">
      <c r="G117" s="18"/>
      <c r="H117" s="18"/>
      <c r="I117" s="18"/>
      <c r="J117" s="18"/>
    </row>
    <row r="118" spans="7:10" x14ac:dyDescent="0.25">
      <c r="G118" s="18"/>
      <c r="H118" s="18"/>
      <c r="I118" s="18"/>
      <c r="J118" s="18"/>
    </row>
    <row r="119" spans="7:10" x14ac:dyDescent="0.25">
      <c r="G119" s="18"/>
      <c r="H119" s="18"/>
      <c r="I119" s="18"/>
      <c r="J119" s="18"/>
    </row>
    <row r="120" spans="7:10" x14ac:dyDescent="0.25">
      <c r="G120" s="18"/>
      <c r="H120" s="18"/>
      <c r="I120" s="18"/>
      <c r="J120" s="18"/>
    </row>
    <row r="121" spans="7:10" x14ac:dyDescent="0.25">
      <c r="G121" s="18"/>
      <c r="H121" s="18"/>
      <c r="I121" s="18"/>
      <c r="J121" s="18"/>
    </row>
    <row r="122" spans="7:10" x14ac:dyDescent="0.25">
      <c r="G122" s="18"/>
      <c r="H122" s="18"/>
      <c r="I122" s="18"/>
      <c r="J122" s="18"/>
    </row>
    <row r="123" spans="7:10" x14ac:dyDescent="0.25">
      <c r="G123" s="18"/>
      <c r="H123" s="18"/>
      <c r="I123" s="18"/>
      <c r="J123" s="18"/>
    </row>
    <row r="124" spans="7:10" x14ac:dyDescent="0.25">
      <c r="G124" s="18"/>
      <c r="H124" s="18"/>
      <c r="I124" s="18"/>
      <c r="J124" s="18"/>
    </row>
    <row r="125" spans="7:10" x14ac:dyDescent="0.25">
      <c r="G125" s="18"/>
      <c r="H125" s="18"/>
      <c r="I125" s="18"/>
      <c r="J125" s="18"/>
    </row>
    <row r="126" spans="7:10" x14ac:dyDescent="0.25">
      <c r="G126" s="18"/>
      <c r="H126" s="18"/>
      <c r="I126" s="18"/>
      <c r="J126" s="18"/>
    </row>
    <row r="127" spans="7:10" x14ac:dyDescent="0.25">
      <c r="G127" s="18"/>
      <c r="H127" s="18"/>
      <c r="I127" s="18"/>
      <c r="J127" s="18"/>
    </row>
    <row r="128" spans="7:10" x14ac:dyDescent="0.25">
      <c r="G128" s="18"/>
      <c r="H128" s="18"/>
      <c r="I128" s="18"/>
      <c r="J128" s="18"/>
    </row>
    <row r="129" spans="7:10" x14ac:dyDescent="0.25">
      <c r="G129" s="18"/>
      <c r="H129" s="18"/>
      <c r="I129" s="18"/>
      <c r="J129" s="18"/>
    </row>
    <row r="130" spans="7:10" x14ac:dyDescent="0.25">
      <c r="G130" s="18"/>
      <c r="H130" s="18"/>
      <c r="I130" s="18"/>
      <c r="J130" s="18"/>
    </row>
    <row r="131" spans="7:10" x14ac:dyDescent="0.25">
      <c r="G131" s="18"/>
      <c r="H131" s="18"/>
      <c r="I131" s="18"/>
      <c r="J131" s="18"/>
    </row>
    <row r="132" spans="7:10" x14ac:dyDescent="0.25">
      <c r="G132" s="18"/>
      <c r="H132" s="18"/>
      <c r="I132" s="18"/>
      <c r="J132" s="18"/>
    </row>
    <row r="133" spans="7:10" x14ac:dyDescent="0.25">
      <c r="G133" s="18"/>
      <c r="H133" s="18"/>
      <c r="I133" s="18"/>
      <c r="J133" s="18"/>
    </row>
    <row r="134" spans="7:10" x14ac:dyDescent="0.25">
      <c r="G134" s="18"/>
      <c r="H134" s="18"/>
      <c r="I134" s="18"/>
      <c r="J134" s="18"/>
    </row>
    <row r="135" spans="7:10" x14ac:dyDescent="0.25">
      <c r="G135" s="18"/>
      <c r="H135" s="18"/>
      <c r="I135" s="18"/>
      <c r="J135" s="18"/>
    </row>
    <row r="136" spans="7:10" x14ac:dyDescent="0.25">
      <c r="G136" s="18"/>
      <c r="H136" s="18"/>
      <c r="I136" s="18"/>
      <c r="J136" s="18"/>
    </row>
    <row r="137" spans="7:10" x14ac:dyDescent="0.25">
      <c r="G137" s="18"/>
      <c r="H137" s="18"/>
      <c r="I137" s="18"/>
      <c r="J137" s="18"/>
    </row>
    <row r="138" spans="7:10" x14ac:dyDescent="0.25">
      <c r="G138" s="18"/>
      <c r="H138" s="18"/>
      <c r="I138" s="18"/>
      <c r="J138" s="18"/>
    </row>
    <row r="139" spans="7:10" x14ac:dyDescent="0.25">
      <c r="G139" s="18"/>
      <c r="H139" s="18"/>
      <c r="I139" s="18"/>
      <c r="J139" s="18"/>
    </row>
    <row r="140" spans="7:10" x14ac:dyDescent="0.25">
      <c r="G140" s="18"/>
      <c r="H140" s="18"/>
      <c r="I140" s="18"/>
      <c r="J140" s="18"/>
    </row>
    <row r="141" spans="7:10" x14ac:dyDescent="0.25">
      <c r="G141" s="18"/>
      <c r="H141" s="18"/>
      <c r="I141" s="18"/>
      <c r="J141" s="18"/>
    </row>
    <row r="142" spans="7:10" x14ac:dyDescent="0.25">
      <c r="G142" s="18"/>
      <c r="H142" s="18"/>
      <c r="I142" s="18"/>
      <c r="J142" s="18"/>
    </row>
    <row r="143" spans="7:10" x14ac:dyDescent="0.25">
      <c r="G143" s="18"/>
      <c r="H143" s="18"/>
      <c r="I143" s="18"/>
      <c r="J143" s="18"/>
    </row>
    <row r="144" spans="7:10" x14ac:dyDescent="0.25">
      <c r="G144" s="18"/>
      <c r="H144" s="18"/>
      <c r="I144" s="18"/>
      <c r="J144" s="18"/>
    </row>
    <row r="145" spans="7:10" x14ac:dyDescent="0.25">
      <c r="G145" s="18"/>
      <c r="H145" s="18"/>
      <c r="I145" s="18"/>
      <c r="J145" s="18"/>
    </row>
    <row r="146" spans="7:10" x14ac:dyDescent="0.25">
      <c r="G146" s="18"/>
      <c r="H146" s="18"/>
      <c r="I146" s="18"/>
      <c r="J146" s="18"/>
    </row>
    <row r="147" spans="7:10" x14ac:dyDescent="0.25">
      <c r="G147" s="18"/>
      <c r="H147" s="18"/>
      <c r="I147" s="18"/>
      <c r="J147" s="18"/>
    </row>
    <row r="148" spans="7:10" x14ac:dyDescent="0.25">
      <c r="G148" s="18"/>
      <c r="H148" s="18"/>
      <c r="I148" s="18"/>
      <c r="J148" s="18"/>
    </row>
    <row r="149" spans="7:10" x14ac:dyDescent="0.25">
      <c r="G149" s="18"/>
      <c r="H149" s="18"/>
      <c r="I149" s="18"/>
      <c r="J149" s="18"/>
    </row>
    <row r="150" spans="7:10" x14ac:dyDescent="0.25">
      <c r="G150" s="18"/>
      <c r="H150" s="18"/>
      <c r="I150" s="18"/>
      <c r="J150" s="18"/>
    </row>
    <row r="151" spans="7:10" x14ac:dyDescent="0.25">
      <c r="G151" s="18"/>
      <c r="H151" s="18"/>
      <c r="I151" s="18"/>
      <c r="J151" s="18"/>
    </row>
    <row r="152" spans="7:10" x14ac:dyDescent="0.25">
      <c r="G152" s="18"/>
      <c r="H152" s="18"/>
      <c r="I152" s="18"/>
      <c r="J152" s="18"/>
    </row>
    <row r="153" spans="7:10" x14ac:dyDescent="0.25">
      <c r="G153" s="18"/>
      <c r="H153" s="18"/>
      <c r="I153" s="18"/>
      <c r="J153" s="18"/>
    </row>
    <row r="154" spans="7:10" x14ac:dyDescent="0.25">
      <c r="G154" s="18"/>
      <c r="H154" s="18"/>
      <c r="I154" s="18"/>
      <c r="J154" s="18"/>
    </row>
    <row r="155" spans="7:10" x14ac:dyDescent="0.25">
      <c r="G155" s="18"/>
      <c r="H155" s="18"/>
      <c r="I155" s="18"/>
      <c r="J155" s="18"/>
    </row>
    <row r="156" spans="7:10" x14ac:dyDescent="0.25">
      <c r="G156" s="18"/>
      <c r="H156" s="18"/>
      <c r="I156" s="18"/>
      <c r="J156" s="18"/>
    </row>
    <row r="157" spans="7:10" x14ac:dyDescent="0.25">
      <c r="G157" s="18"/>
      <c r="H157" s="18"/>
      <c r="I157" s="18"/>
      <c r="J157" s="18"/>
    </row>
    <row r="158" spans="7:10" x14ac:dyDescent="0.25">
      <c r="G158" s="18"/>
      <c r="H158" s="18"/>
      <c r="I158" s="18"/>
      <c r="J158" s="18"/>
    </row>
    <row r="159" spans="7:10" x14ac:dyDescent="0.25">
      <c r="G159" s="18"/>
      <c r="H159" s="18"/>
      <c r="I159" s="18"/>
      <c r="J159" s="18"/>
    </row>
    <row r="160" spans="7:10" x14ac:dyDescent="0.25">
      <c r="G160" s="18"/>
      <c r="H160" s="18"/>
      <c r="I160" s="18"/>
      <c r="J160" s="18"/>
    </row>
    <row r="161" spans="7:10" x14ac:dyDescent="0.25">
      <c r="G161" s="18"/>
      <c r="H161" s="18"/>
      <c r="I161" s="18"/>
      <c r="J161" s="18"/>
    </row>
    <row r="162" spans="7:10" x14ac:dyDescent="0.25">
      <c r="G162" s="18"/>
      <c r="H162" s="18"/>
      <c r="I162" s="18"/>
      <c r="J162" s="18"/>
    </row>
    <row r="163" spans="7:10" x14ac:dyDescent="0.25">
      <c r="G163" s="18"/>
      <c r="H163" s="18"/>
      <c r="I163" s="18"/>
      <c r="J163" s="18"/>
    </row>
    <row r="164" spans="7:10" x14ac:dyDescent="0.25">
      <c r="G164" s="18"/>
      <c r="H164" s="18"/>
      <c r="I164" s="18"/>
      <c r="J164" s="18"/>
    </row>
    <row r="165" spans="7:10" x14ac:dyDescent="0.25">
      <c r="G165" s="18"/>
      <c r="H165" s="18"/>
      <c r="I165" s="18"/>
      <c r="J165" s="18"/>
    </row>
    <row r="166" spans="7:10" x14ac:dyDescent="0.25">
      <c r="G166" s="18"/>
      <c r="H166" s="18"/>
      <c r="I166" s="18"/>
      <c r="J166" s="18"/>
    </row>
    <row r="167" spans="7:10" x14ac:dyDescent="0.25">
      <c r="G167" s="18"/>
      <c r="H167" s="18"/>
      <c r="I167" s="18"/>
      <c r="J167" s="18"/>
    </row>
    <row r="168" spans="7:10" x14ac:dyDescent="0.25">
      <c r="G168" s="18"/>
      <c r="H168" s="18"/>
      <c r="I168" s="18"/>
      <c r="J168" s="18"/>
    </row>
    <row r="169" spans="7:10" x14ac:dyDescent="0.25">
      <c r="G169" s="18"/>
      <c r="H169" s="18"/>
      <c r="I169" s="18"/>
      <c r="J169" s="18"/>
    </row>
    <row r="170" spans="7:10" x14ac:dyDescent="0.25">
      <c r="G170" s="18"/>
      <c r="H170" s="18"/>
      <c r="I170" s="18"/>
      <c r="J170" s="18"/>
    </row>
    <row r="171" spans="7:10" x14ac:dyDescent="0.25">
      <c r="G171" s="18"/>
      <c r="H171" s="18"/>
      <c r="I171" s="18"/>
      <c r="J171" s="18"/>
    </row>
    <row r="172" spans="7:10" x14ac:dyDescent="0.25">
      <c r="G172" s="18"/>
      <c r="H172" s="18"/>
      <c r="I172" s="18"/>
      <c r="J172" s="18"/>
    </row>
    <row r="173" spans="7:10" x14ac:dyDescent="0.25">
      <c r="G173" s="18"/>
      <c r="H173" s="18"/>
      <c r="I173" s="18"/>
      <c r="J173" s="18"/>
    </row>
    <row r="174" spans="7:10" x14ac:dyDescent="0.25">
      <c r="G174" s="18"/>
      <c r="H174" s="18"/>
      <c r="I174" s="18"/>
      <c r="J174" s="18"/>
    </row>
    <row r="175" spans="7:10" x14ac:dyDescent="0.25">
      <c r="G175" s="18"/>
      <c r="H175" s="18"/>
      <c r="I175" s="18"/>
      <c r="J175" s="18"/>
    </row>
    <row r="176" spans="7:10" x14ac:dyDescent="0.25">
      <c r="G176" s="18"/>
      <c r="H176" s="18"/>
      <c r="I176" s="18"/>
      <c r="J176" s="18"/>
    </row>
    <row r="177" spans="7:10" x14ac:dyDescent="0.25">
      <c r="G177" s="18"/>
      <c r="H177" s="18"/>
      <c r="I177" s="18"/>
      <c r="J177" s="18"/>
    </row>
    <row r="178" spans="7:10" x14ac:dyDescent="0.25">
      <c r="G178" s="18"/>
      <c r="H178" s="18"/>
      <c r="I178" s="18"/>
      <c r="J178" s="18"/>
    </row>
    <row r="179" spans="7:10" x14ac:dyDescent="0.25">
      <c r="G179" s="18"/>
      <c r="H179" s="18"/>
      <c r="I179" s="18"/>
      <c r="J179" s="18"/>
    </row>
    <row r="180" spans="7:10" x14ac:dyDescent="0.25">
      <c r="G180" s="18"/>
      <c r="H180" s="18"/>
      <c r="I180" s="18"/>
      <c r="J180" s="18"/>
    </row>
    <row r="181" spans="7:10" x14ac:dyDescent="0.25">
      <c r="G181" s="18"/>
      <c r="H181" s="18"/>
      <c r="I181" s="18"/>
      <c r="J181" s="18"/>
    </row>
    <row r="182" spans="7:10" x14ac:dyDescent="0.25">
      <c r="G182" s="18"/>
      <c r="H182" s="18"/>
      <c r="I182" s="18"/>
      <c r="J182" s="18"/>
    </row>
    <row r="183" spans="7:10" x14ac:dyDescent="0.25">
      <c r="G183" s="18"/>
      <c r="H183" s="18"/>
      <c r="I183" s="18"/>
      <c r="J183" s="18"/>
    </row>
    <row r="184" spans="7:10" x14ac:dyDescent="0.25">
      <c r="G184" s="18"/>
      <c r="H184" s="18"/>
      <c r="I184" s="18"/>
      <c r="J184" s="18"/>
    </row>
    <row r="185" spans="7:10" x14ac:dyDescent="0.25">
      <c r="G185" s="18"/>
      <c r="H185" s="18"/>
      <c r="I185" s="18"/>
      <c r="J185" s="18"/>
    </row>
    <row r="186" spans="7:10" x14ac:dyDescent="0.25">
      <c r="G186" s="18"/>
      <c r="H186" s="18"/>
      <c r="I186" s="18"/>
      <c r="J186" s="18"/>
    </row>
    <row r="187" spans="7:10" x14ac:dyDescent="0.25">
      <c r="G187" s="18"/>
      <c r="H187" s="18"/>
      <c r="I187" s="18"/>
      <c r="J187" s="18"/>
    </row>
    <row r="188" spans="7:10" x14ac:dyDescent="0.25">
      <c r="G188" s="18"/>
      <c r="H188" s="18"/>
      <c r="I188" s="18"/>
      <c r="J188" s="18"/>
    </row>
    <row r="189" spans="7:10" x14ac:dyDescent="0.25">
      <c r="G189" s="18"/>
      <c r="H189" s="18"/>
      <c r="I189" s="18"/>
      <c r="J189" s="18"/>
    </row>
    <row r="190" spans="7:10" x14ac:dyDescent="0.25">
      <c r="G190" s="18"/>
      <c r="H190" s="18"/>
      <c r="I190" s="18"/>
      <c r="J190" s="18"/>
    </row>
    <row r="191" spans="7:10" x14ac:dyDescent="0.25">
      <c r="G191" s="18"/>
      <c r="H191" s="18"/>
      <c r="I191" s="18"/>
      <c r="J191" s="18"/>
    </row>
  </sheetData>
  <mergeCells count="19">
    <mergeCell ref="A60:J60"/>
    <mergeCell ref="A61:J61"/>
    <mergeCell ref="B63:C63"/>
    <mergeCell ref="B64:J64"/>
    <mergeCell ref="A57:J57"/>
    <mergeCell ref="A1:J1"/>
    <mergeCell ref="A3:A4"/>
    <mergeCell ref="B3:B4"/>
    <mergeCell ref="C3:C4"/>
    <mergeCell ref="B2:L2"/>
    <mergeCell ref="D3:L3"/>
    <mergeCell ref="C46:C53"/>
    <mergeCell ref="A58:J58"/>
    <mergeCell ref="A59:J59"/>
    <mergeCell ref="C6:C13"/>
    <mergeCell ref="C14:C21"/>
    <mergeCell ref="C22:C29"/>
    <mergeCell ref="C30:C37"/>
    <mergeCell ref="C38:C45"/>
  </mergeCells>
  <hyperlinks>
    <hyperlink ref="A62" location="_ftnref2" display="_ftnref2" xr:uid="{57CA7660-3D99-41A6-BDBA-1933B63AD50B}"/>
    <hyperlink ref="A63" location="_ftnref2" display="_ftnref2" xr:uid="{45C9526A-7517-4ECF-869B-3A39FBB6F1DF}"/>
    <hyperlink ref="A65" location="_ftnref3" display="_ftnref3" xr:uid="{122A5C0D-5C5C-4B5E-9AF3-D87077E2479D}"/>
  </hyperlinks>
  <pageMargins left="0.70866141732283472" right="0.70866141732283472" top="0.74803149606299213" bottom="0.74803149606299213" header="0.31496062992125984" footer="0.31496062992125984"/>
  <pageSetup paperSize="9" scale="4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пояснительная</vt:lpstr>
      <vt:lpstr>пояснительная!Область_печати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Данилова Анастасия Ивановна</cp:lastModifiedBy>
  <cp:lastPrinted>2024-12-11T03:48:58Z</cp:lastPrinted>
  <dcterms:created xsi:type="dcterms:W3CDTF">2024-08-29T06:12:42Z</dcterms:created>
  <dcterms:modified xsi:type="dcterms:W3CDTF">2024-12-11T04:55:22Z</dcterms:modified>
</cp:coreProperties>
</file>