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.6\общие папки\Обмен\#МУНИЦИПАЛЬНЫЕ ПРОГРАММЫ\2023 год\Комплексные планы\МП 8\"/>
    </mc:Choice>
  </mc:AlternateContent>
  <bookViews>
    <workbookView xWindow="0" yWindow="0" windowWidth="28800" windowHeight="12345"/>
  </bookViews>
  <sheets>
    <sheet name="№1289-па-нпа от 26.07.2022" sheetId="6" r:id="rId1"/>
  </sheets>
  <definedNames>
    <definedName name="_xlnm.Print_Area" localSheetId="0">'№1289-па-нпа от 26.07.2022'!$A$1:$Q$131</definedName>
  </definedNames>
  <calcPr calcId="162913" iterateDelta="1E-4"/>
</workbook>
</file>

<file path=xl/calcChain.xml><?xml version="1.0" encoding="utf-8"?>
<calcChain xmlns="http://schemas.openxmlformats.org/spreadsheetml/2006/main">
  <c r="N71" i="6" l="1"/>
  <c r="N70" i="6"/>
  <c r="N68" i="6"/>
  <c r="N69" i="6"/>
  <c r="P49" i="6" l="1"/>
  <c r="P50" i="6"/>
  <c r="P51" i="6"/>
  <c r="Q50" i="6" l="1"/>
  <c r="Q49" i="6"/>
  <c r="Q48" i="6"/>
  <c r="E105" i="6" l="1"/>
  <c r="L50" i="6" l="1"/>
  <c r="P68" i="6"/>
  <c r="E21" i="6" l="1"/>
  <c r="E22" i="6"/>
  <c r="E35" i="6"/>
  <c r="E13" i="6"/>
  <c r="E14" i="6"/>
  <c r="E15" i="6"/>
  <c r="E16" i="6"/>
  <c r="E17" i="6"/>
  <c r="E18" i="6"/>
  <c r="E20" i="6"/>
  <c r="E23" i="6"/>
  <c r="E24" i="6"/>
  <c r="E25" i="6"/>
  <c r="E27" i="6"/>
  <c r="E28" i="6"/>
  <c r="E29" i="6"/>
  <c r="E30" i="6"/>
  <c r="E31" i="6"/>
  <c r="E32" i="6"/>
  <c r="E34" i="6"/>
  <c r="E36" i="6" l="1"/>
  <c r="Q116" i="6" l="1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P121" i="6" s="1"/>
  <c r="O114" i="6"/>
  <c r="N114" i="6"/>
  <c r="M114" i="6"/>
  <c r="L114" i="6"/>
  <c r="K114" i="6"/>
  <c r="J114" i="6"/>
  <c r="I114" i="6"/>
  <c r="H114" i="6"/>
  <c r="G114" i="6"/>
  <c r="F114" i="6"/>
  <c r="Q113" i="6"/>
  <c r="Q120" i="6" s="1"/>
  <c r="P113" i="6"/>
  <c r="P120" i="6" s="1"/>
  <c r="N113" i="6"/>
  <c r="M113" i="6"/>
  <c r="L113" i="6"/>
  <c r="L120" i="6" s="1"/>
  <c r="K113" i="6"/>
  <c r="J113" i="6"/>
  <c r="I113" i="6"/>
  <c r="H113" i="6"/>
  <c r="G113" i="6"/>
  <c r="F113" i="6"/>
  <c r="Q112" i="6"/>
  <c r="Q119" i="6" s="1"/>
  <c r="P112" i="6"/>
  <c r="P119" i="6" s="1"/>
  <c r="N112" i="6"/>
  <c r="M112" i="6"/>
  <c r="L112" i="6"/>
  <c r="K112" i="6"/>
  <c r="J112" i="6"/>
  <c r="I112" i="6"/>
  <c r="H112" i="6"/>
  <c r="G112" i="6"/>
  <c r="F112" i="6"/>
  <c r="Q111" i="6"/>
  <c r="Q118" i="6" s="1"/>
  <c r="P111" i="6"/>
  <c r="N111" i="6"/>
  <c r="M111" i="6"/>
  <c r="L111" i="6"/>
  <c r="L118" i="6" s="1"/>
  <c r="K111" i="6"/>
  <c r="J111" i="6"/>
  <c r="I111" i="6"/>
  <c r="H111" i="6"/>
  <c r="G111" i="6"/>
  <c r="F111" i="6"/>
  <c r="E109" i="6"/>
  <c r="E108" i="6"/>
  <c r="E107" i="6"/>
  <c r="E106" i="6"/>
  <c r="E104" i="6"/>
  <c r="P103" i="6"/>
  <c r="N103" i="6"/>
  <c r="M103" i="6"/>
  <c r="L103" i="6"/>
  <c r="K103" i="6"/>
  <c r="J103" i="6"/>
  <c r="I103" i="6"/>
  <c r="H103" i="6"/>
  <c r="G103" i="6"/>
  <c r="F103" i="6"/>
  <c r="E102" i="6"/>
  <c r="E101" i="6"/>
  <c r="E100" i="6"/>
  <c r="E99" i="6"/>
  <c r="E98" i="6"/>
  <c r="E97" i="6"/>
  <c r="Q96" i="6"/>
  <c r="P96" i="6"/>
  <c r="O96" i="6"/>
  <c r="N96" i="6"/>
  <c r="M96" i="6"/>
  <c r="L96" i="6"/>
  <c r="K96" i="6"/>
  <c r="J96" i="6"/>
  <c r="I96" i="6"/>
  <c r="H96" i="6"/>
  <c r="G96" i="6"/>
  <c r="F96" i="6"/>
  <c r="E95" i="6"/>
  <c r="E94" i="6"/>
  <c r="E93" i="6"/>
  <c r="E92" i="6"/>
  <c r="E91" i="6"/>
  <c r="E90" i="6"/>
  <c r="Q89" i="6"/>
  <c r="P89" i="6"/>
  <c r="O89" i="6"/>
  <c r="N89" i="6"/>
  <c r="M89" i="6"/>
  <c r="L89" i="6"/>
  <c r="K89" i="6"/>
  <c r="J89" i="6"/>
  <c r="I89" i="6"/>
  <c r="H89" i="6"/>
  <c r="G89" i="6"/>
  <c r="F89" i="6"/>
  <c r="E88" i="6"/>
  <c r="E87" i="6"/>
  <c r="E86" i="6"/>
  <c r="E85" i="6"/>
  <c r="E84" i="6"/>
  <c r="E83" i="6"/>
  <c r="Q82" i="6"/>
  <c r="P82" i="6"/>
  <c r="O82" i="6"/>
  <c r="N82" i="6"/>
  <c r="M82" i="6"/>
  <c r="L82" i="6"/>
  <c r="K82" i="6"/>
  <c r="J82" i="6"/>
  <c r="I82" i="6"/>
  <c r="H82" i="6"/>
  <c r="G82" i="6"/>
  <c r="F82" i="6"/>
  <c r="E81" i="6"/>
  <c r="E80" i="6"/>
  <c r="E79" i="6"/>
  <c r="E78" i="6"/>
  <c r="E77" i="6"/>
  <c r="E76" i="6"/>
  <c r="Q75" i="6"/>
  <c r="P75" i="6"/>
  <c r="O75" i="6"/>
  <c r="O71" i="6" s="1"/>
  <c r="O70" i="6" s="1"/>
  <c r="O69" i="6" s="1"/>
  <c r="O68" i="6" s="1"/>
  <c r="N75" i="6"/>
  <c r="M75" i="6"/>
  <c r="L75" i="6"/>
  <c r="K75" i="6"/>
  <c r="J75" i="6"/>
  <c r="I75" i="6"/>
  <c r="H75" i="6"/>
  <c r="G75" i="6"/>
  <c r="F75" i="6"/>
  <c r="E74" i="6"/>
  <c r="E73" i="6"/>
  <c r="E72" i="6"/>
  <c r="M68" i="6"/>
  <c r="L68" i="6"/>
  <c r="K68" i="6"/>
  <c r="J68" i="6"/>
  <c r="I68" i="6"/>
  <c r="H68" i="6"/>
  <c r="G68" i="6"/>
  <c r="F68" i="6"/>
  <c r="E67" i="6"/>
  <c r="E66" i="6"/>
  <c r="E65" i="6"/>
  <c r="E64" i="6"/>
  <c r="E63" i="6"/>
  <c r="Q61" i="6"/>
  <c r="P61" i="6"/>
  <c r="O61" i="6"/>
  <c r="N61" i="6"/>
  <c r="M61" i="6"/>
  <c r="L61" i="6"/>
  <c r="K61" i="6"/>
  <c r="J61" i="6"/>
  <c r="I61" i="6"/>
  <c r="H61" i="6"/>
  <c r="G61" i="6"/>
  <c r="F61" i="6"/>
  <c r="E60" i="6"/>
  <c r="E59" i="6"/>
  <c r="E58" i="6"/>
  <c r="E57" i="6"/>
  <c r="E56" i="6"/>
  <c r="E55" i="6"/>
  <c r="Q54" i="6"/>
  <c r="M54" i="6"/>
  <c r="L54" i="6"/>
  <c r="K54" i="6"/>
  <c r="J54" i="6"/>
  <c r="I54" i="6"/>
  <c r="H54" i="6"/>
  <c r="G54" i="6"/>
  <c r="F54" i="6"/>
  <c r="Q53" i="6"/>
  <c r="P53" i="6"/>
  <c r="O53" i="6"/>
  <c r="N53" i="6"/>
  <c r="M53" i="6"/>
  <c r="L53" i="6"/>
  <c r="K53" i="6"/>
  <c r="J53" i="6"/>
  <c r="I53" i="6"/>
  <c r="H53" i="6"/>
  <c r="G53" i="6"/>
  <c r="F53" i="6"/>
  <c r="Q52" i="6"/>
  <c r="P52" i="6"/>
  <c r="O52" i="6"/>
  <c r="N52" i="6"/>
  <c r="M52" i="6"/>
  <c r="L52" i="6"/>
  <c r="K52" i="6"/>
  <c r="J52" i="6"/>
  <c r="I52" i="6"/>
  <c r="H52" i="6"/>
  <c r="G52" i="6"/>
  <c r="F52" i="6"/>
  <c r="Q51" i="6"/>
  <c r="Q47" i="6" s="1"/>
  <c r="O51" i="6"/>
  <c r="N51" i="6"/>
  <c r="M51" i="6"/>
  <c r="L51" i="6"/>
  <c r="K51" i="6"/>
  <c r="J51" i="6"/>
  <c r="I51" i="6"/>
  <c r="H51" i="6"/>
  <c r="G51" i="6"/>
  <c r="F51" i="6"/>
  <c r="O50" i="6"/>
  <c r="N50" i="6"/>
  <c r="M50" i="6"/>
  <c r="K50" i="6"/>
  <c r="J50" i="6"/>
  <c r="I50" i="6"/>
  <c r="H50" i="6"/>
  <c r="G50" i="6"/>
  <c r="F50" i="6"/>
  <c r="O49" i="6"/>
  <c r="N49" i="6"/>
  <c r="M49" i="6"/>
  <c r="L49" i="6"/>
  <c r="K49" i="6"/>
  <c r="J49" i="6"/>
  <c r="I49" i="6"/>
  <c r="H49" i="6"/>
  <c r="G49" i="6"/>
  <c r="F49" i="6"/>
  <c r="P48" i="6"/>
  <c r="O48" i="6"/>
  <c r="N48" i="6"/>
  <c r="M48" i="6"/>
  <c r="K48" i="6"/>
  <c r="J48" i="6"/>
  <c r="I48" i="6"/>
  <c r="H48" i="6"/>
  <c r="G48" i="6"/>
  <c r="F48" i="6"/>
  <c r="E46" i="6"/>
  <c r="E45" i="6"/>
  <c r="E43" i="6"/>
  <c r="E42" i="6"/>
  <c r="E41" i="6"/>
  <c r="E48" i="6" s="1"/>
  <c r="Q40" i="6"/>
  <c r="P40" i="6"/>
  <c r="O40" i="6"/>
  <c r="N40" i="6"/>
  <c r="M40" i="6"/>
  <c r="K40" i="6"/>
  <c r="J40" i="6"/>
  <c r="I40" i="6"/>
  <c r="H40" i="6"/>
  <c r="G40" i="6"/>
  <c r="F40" i="6"/>
  <c r="E39" i="6"/>
  <c r="E38" i="6"/>
  <c r="E37" i="6"/>
  <c r="E51" i="6" s="1"/>
  <c r="M33" i="6"/>
  <c r="L33" i="6"/>
  <c r="K33" i="6"/>
  <c r="J33" i="6"/>
  <c r="I33" i="6"/>
  <c r="H33" i="6"/>
  <c r="G33" i="6"/>
  <c r="F33" i="6"/>
  <c r="Q26" i="6"/>
  <c r="P26" i="6"/>
  <c r="O26" i="6"/>
  <c r="N26" i="6"/>
  <c r="M26" i="6"/>
  <c r="L26" i="6"/>
  <c r="K26" i="6"/>
  <c r="J26" i="6"/>
  <c r="I26" i="6"/>
  <c r="H26" i="6"/>
  <c r="G26" i="6"/>
  <c r="P19" i="6"/>
  <c r="O19" i="6"/>
  <c r="N19" i="6"/>
  <c r="L19" i="6"/>
  <c r="K19" i="6"/>
  <c r="J19" i="6"/>
  <c r="I19" i="6"/>
  <c r="H19" i="6"/>
  <c r="G19" i="6"/>
  <c r="F19" i="6"/>
  <c r="M12" i="6"/>
  <c r="L12" i="6"/>
  <c r="J12" i="6"/>
  <c r="I12" i="6"/>
  <c r="H12" i="6"/>
  <c r="G12" i="6"/>
  <c r="F12" i="6"/>
  <c r="F119" i="6" l="1"/>
  <c r="F118" i="6"/>
  <c r="F121" i="6"/>
  <c r="F122" i="6"/>
  <c r="F123" i="6"/>
  <c r="F120" i="6"/>
  <c r="K118" i="6"/>
  <c r="P118" i="6"/>
  <c r="H119" i="6"/>
  <c r="L119" i="6"/>
  <c r="M120" i="6"/>
  <c r="J122" i="6"/>
  <c r="N122" i="6"/>
  <c r="J123" i="6"/>
  <c r="N123" i="6"/>
  <c r="J121" i="6"/>
  <c r="N121" i="6"/>
  <c r="H118" i="6"/>
  <c r="I119" i="6"/>
  <c r="M119" i="6"/>
  <c r="J120" i="6"/>
  <c r="N120" i="6"/>
  <c r="G121" i="6"/>
  <c r="K121" i="6"/>
  <c r="O121" i="6"/>
  <c r="K122" i="6"/>
  <c r="O122" i="6"/>
  <c r="K123" i="6"/>
  <c r="O123" i="6"/>
  <c r="I118" i="6"/>
  <c r="M118" i="6"/>
  <c r="J119" i="6"/>
  <c r="N119" i="6"/>
  <c r="K120" i="6"/>
  <c r="H121" i="6"/>
  <c r="L121" i="6"/>
  <c r="H122" i="6"/>
  <c r="L122" i="6"/>
  <c r="P122" i="6"/>
  <c r="H123" i="6"/>
  <c r="L123" i="6"/>
  <c r="P123" i="6"/>
  <c r="I120" i="6"/>
  <c r="J118" i="6"/>
  <c r="N118" i="6"/>
  <c r="K119" i="6"/>
  <c r="H120" i="6"/>
  <c r="I121" i="6"/>
  <c r="M121" i="6"/>
  <c r="Q121" i="6"/>
  <c r="I122" i="6"/>
  <c r="M122" i="6"/>
  <c r="Q122" i="6"/>
  <c r="I123" i="6"/>
  <c r="M123" i="6"/>
  <c r="Q123" i="6"/>
  <c r="G120" i="6"/>
  <c r="G118" i="6"/>
  <c r="G122" i="6"/>
  <c r="G123" i="6"/>
  <c r="G119" i="6"/>
  <c r="E71" i="6"/>
  <c r="E70" i="6"/>
  <c r="F47" i="6"/>
  <c r="J47" i="6"/>
  <c r="Q110" i="6"/>
  <c r="Q117" i="6" s="1"/>
  <c r="E69" i="6"/>
  <c r="E52" i="6"/>
  <c r="I110" i="6"/>
  <c r="M110" i="6"/>
  <c r="E96" i="6"/>
  <c r="O111" i="6"/>
  <c r="O118" i="6" s="1"/>
  <c r="O112" i="6"/>
  <c r="O119" i="6" s="1"/>
  <c r="O113" i="6"/>
  <c r="G47" i="6"/>
  <c r="K47" i="6"/>
  <c r="I47" i="6"/>
  <c r="E26" i="6"/>
  <c r="E114" i="6"/>
  <c r="E115" i="6"/>
  <c r="E19" i="6"/>
  <c r="E12" i="6"/>
  <c r="E40" i="6"/>
  <c r="E33" i="6"/>
  <c r="N47" i="6"/>
  <c r="O47" i="6"/>
  <c r="E61" i="6"/>
  <c r="H47" i="6"/>
  <c r="L47" i="6"/>
  <c r="P47" i="6"/>
  <c r="H110" i="6"/>
  <c r="L110" i="6"/>
  <c r="P110" i="6"/>
  <c r="E82" i="6"/>
  <c r="E116" i="6"/>
  <c r="M47" i="6"/>
  <c r="E49" i="6"/>
  <c r="E53" i="6"/>
  <c r="F110" i="6"/>
  <c r="J110" i="6"/>
  <c r="N110" i="6"/>
  <c r="E75" i="6"/>
  <c r="E89" i="6"/>
  <c r="E50" i="6"/>
  <c r="E54" i="6"/>
  <c r="G110" i="6"/>
  <c r="K110" i="6"/>
  <c r="O110" i="6"/>
  <c r="E103" i="6"/>
  <c r="J117" i="6" l="1"/>
  <c r="O117" i="6"/>
  <c r="F117" i="6"/>
  <c r="K117" i="6"/>
  <c r="H117" i="6"/>
  <c r="P117" i="6"/>
  <c r="I117" i="6"/>
  <c r="G117" i="6"/>
  <c r="L117" i="6"/>
  <c r="N117" i="6"/>
  <c r="E113" i="6"/>
  <c r="O120" i="6"/>
  <c r="E120" i="6" s="1"/>
  <c r="M117" i="6"/>
  <c r="E119" i="6"/>
  <c r="E68" i="6"/>
  <c r="E112" i="6"/>
  <c r="E111" i="6"/>
  <c r="E123" i="6"/>
  <c r="E122" i="6"/>
  <c r="E118" i="6"/>
  <c r="E47" i="6"/>
  <c r="E121" i="6"/>
  <c r="E117" i="6" l="1"/>
  <c r="E110" i="6"/>
</calcChain>
</file>

<file path=xl/sharedStrings.xml><?xml version="1.0" encoding="utf-8"?>
<sst xmlns="http://schemas.openxmlformats.org/spreadsheetml/2006/main" count="176" uniqueCount="60">
  <si>
    <t xml:space="preserve">№ </t>
  </si>
  <si>
    <t>Наименование мероприятия</t>
  </si>
  <si>
    <t>Ответственный исполнитель мероприятия
(структурное подразделение, ФИО, должность, № тел.)</t>
  </si>
  <si>
    <t>Источники финансирования</t>
  </si>
  <si>
    <t>Всего</t>
  </si>
  <si>
    <t>Финансовые затраты на реализацию муниципальной программы
(планируемое освоение)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</si>
  <si>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</si>
  <si>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</si>
  <si>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</si>
  <si>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</si>
  <si>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</si>
  <si>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</si>
  <si>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</si>
  <si>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</si>
  <si>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</si>
  <si>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</si>
  <si>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</si>
  <si>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</si>
  <si>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</si>
  <si>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ФБ</t>
  </si>
  <si>
    <t>БАО</t>
  </si>
  <si>
    <t>МБ</t>
  </si>
  <si>
    <t>средства по Соглашениям по передаче полномочий*</t>
  </si>
  <si>
    <t>средства поселений *</t>
  </si>
  <si>
    <t>иные источники*</t>
  </si>
  <si>
    <t>Основное мероприятие "Приобретение жилых помещений путем заключения муниципальных контрактов долевого участия в строительстве и купли-продажи на территории городского  и сельских поселений Нефтеюганского района и предоставление возмещения за изымаемое жилое помещение", (Показатель №3)</t>
  </si>
  <si>
    <t>Основное мероприятие 
"Уплата администрациями поселений выкупной цены собственникам помещений в домах, в отношении которых принято  решение  о сносе", (Показатель №3)</t>
  </si>
  <si>
    <t>Администрации сельских и городского поселений Нефтеюганского района</t>
  </si>
  <si>
    <t>Основное мероприятие 
"Ликвидация объектов, утративших технологическую необходимость или пришедших в ветхое состояние, объектов инженерной инфраструктуры, хозяйственных построек, незаконных (самовольных) строений", (Показатель №3)</t>
  </si>
  <si>
    <t xml:space="preserve">  Основное мероприятие "Предоставление  выплат  гражданам  по исполнительным документам", (Показатель №3)</t>
  </si>
  <si>
    <t>ДИО, Администрации сельских и городского поселений Нефтеюганского района</t>
  </si>
  <si>
    <t xml:space="preserve"> Основное мероприятие Региональный проект "Обеспечение устойчивого сокращения непригодного для проживания жилищного фонда" (Показатель №3,5, 6)</t>
  </si>
  <si>
    <t>Итого по подпрограмме II</t>
  </si>
  <si>
    <t>Основное мероприятие "Расселение приспособленных для проживания строений, включенных в Реестры строений на 01.01.2012", (Показатель №4)</t>
  </si>
  <si>
    <t>Основное мероприятие 
"Снос строений, приспособленных для проживания (балков)", (Показатель №4)</t>
  </si>
  <si>
    <t xml:space="preserve">    Основное мероприятие "Предоставление субсидий (уведомлений) отдельным категориям граждан"(Показатель №4)</t>
  </si>
  <si>
    <t xml:space="preserve">  Основное мероприятие "Предоставление социальных выплат отдельным категориям граждан на обеспечение жилыми помещениями в ХМАО-Югре", (Показатель №4)</t>
  </si>
  <si>
    <t xml:space="preserve">  Основное мероприятие "Приобретение жилых помещений для расселения граждан проживающих в приспособленных для проживания строениях", (Показатель №4)</t>
  </si>
  <si>
    <t xml:space="preserve">  Основное мероприятие "Субсидия несовершеннолетним детям, родившимся после 31.12.2011 и зарегистрированным совместно с родителями (усыновителями) в приспособленных для проживания строениях", (Показатель №4)</t>
  </si>
  <si>
    <t xml:space="preserve">  Основное мероприятие "Переселение граждан из непредназначенных для проживания строений, созданных в период промышленного освоения Сибири и Дальнего Востока"</t>
  </si>
  <si>
    <t>Основное мероприятие "Переселение граждан из жилых домов, находящихся в зонах затопления, подтопления"</t>
  </si>
  <si>
    <t>Всего по муниципальной программе</t>
  </si>
  <si>
    <t>(подпись)</t>
  </si>
  <si>
    <t xml:space="preserve">КОМПЛЕКСНЫЙ ПЛАН </t>
  </si>
  <si>
    <t>СОГЛАСОВАНО</t>
  </si>
  <si>
    <t>О.В. Бородкина</t>
  </si>
  <si>
    <t>(куратор ответственного исполнителя)</t>
  </si>
  <si>
    <t xml:space="preserve">Заместитель главы Нефтеюганского района                   </t>
  </si>
  <si>
    <t xml:space="preserve">Директор департамента имущественных отношений </t>
  </si>
  <si>
    <t>Т.Н.Жадан</t>
  </si>
  <si>
    <t>Т.Л.Гончаренко</t>
  </si>
  <si>
    <t>8(3463)256851</t>
  </si>
  <si>
    <r>
      <t>"</t>
    </r>
    <r>
      <rPr>
        <u val="singleAccounting"/>
        <sz val="16"/>
        <rFont val="Times New Roman"/>
        <family val="1"/>
        <charset val="204"/>
      </rPr>
      <t xml:space="preserve">    </t>
    </r>
    <r>
      <rPr>
        <sz val="16"/>
        <rFont val="Times New Roman"/>
        <family val="1"/>
        <charset val="204"/>
      </rPr>
      <t>"</t>
    </r>
    <r>
      <rPr>
        <u val="singleAccounting"/>
        <sz val="16"/>
        <rFont val="Times New Roman"/>
        <family val="1"/>
        <charset val="204"/>
      </rPr>
      <t xml:space="preserve"> __________ </t>
    </r>
    <r>
      <rPr>
        <sz val="16"/>
        <rFont val="Times New Roman"/>
        <family val="1"/>
        <charset val="204"/>
      </rPr>
      <t>2022  года</t>
    </r>
  </si>
  <si>
    <t>ДИО, Гончаренко Татьяна Леонидовна, начальник отдела по реализации жилищных программ, тел.8(3463)256851.
Администрации сельских и городского поселений Нефтеюганского района</t>
  </si>
  <si>
    <t>ДИО, Гончаренко Татьяна Леонидовна, начальник отдела по реализации жилищных программ, тел.8(3463)256851.</t>
  </si>
  <si>
    <t>_________________________________</t>
  </si>
  <si>
    <t>Начальник отдела учета и отчетности</t>
  </si>
  <si>
    <t>Г.Н.Чернышова</t>
  </si>
  <si>
    <t>к муниципальной программе "Обеспечение доступным и комфортным жильем жителей Нефтеюганского района в 2019-2024 годах и на период до 2030 года" на 2023 год</t>
  </si>
  <si>
    <t>Итого по подпрограмме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</si>
</sst>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000_р_._-;\-* #,##0.00000_р_._-;_-* &quot;-&quot;??_р_._-;_-@_-"/>
    <numFmt numFmtId="165" formatCode="_-* #,##0.00000_р_._-;\-* #,##0.00000_р_._-;_-* &quot;-&quot;?????_р_._-;_-@_-"/>
    <numFmt numFmtId="166" formatCode="_-* #,##0.00000\ _₽_-;\-* #,##0.00000\ _₽_-;_-* &quot;-&quot;?????\ _₽_-;_-@_-"/>
    <numFmt numFmtId="167" formatCode="#,##0.0000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u val="singleAccounting"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wrapText="1"/>
    </xf>
    <xf numFmtId="164" fontId="0" fillId="0" borderId="0" xfId="0" applyNumberFormat="1"/>
    <xf numFmtId="166" fontId="0" fillId="0" borderId="0" xfId="0" applyNumberFormat="1"/>
    <xf numFmtId="0" fontId="0" fillId="0" borderId="0" xfId="0" applyFont="1"/>
    <xf numFmtId="0" fontId="0" fillId="0" borderId="0" xfId="0" applyBorder="1"/>
    <xf numFmtId="164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center" vertical="top" wrapText="1"/>
    </xf>
    <xf numFmtId="167" fontId="7" fillId="0" borderId="1" xfId="0" applyNumberFormat="1" applyFont="1" applyBorder="1"/>
    <xf numFmtId="164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4" fillId="0" borderId="11" xfId="0" applyNumberFormat="1" applyFont="1" applyFill="1" applyBorder="1" applyAlignment="1">
      <alignment horizontal="right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2"/>
  <sheetViews>
    <sheetView tabSelected="1" view="pageBreakPreview" topLeftCell="A110" zoomScale="60" zoomScaleNormal="60" workbookViewId="0">
      <selection activeCell="N72" sqref="N72"/>
    </sheetView>
  </sheetViews>
  <sheetFormatPr defaultRowHeight="15" x14ac:dyDescent="0.25"/>
  <cols>
    <col min="1" max="1" width="6.140625" customWidth="1"/>
    <col min="2" max="2" width="28.42578125" customWidth="1"/>
    <col min="3" max="3" width="23" customWidth="1"/>
    <col min="4" max="4" width="15.28515625" customWidth="1"/>
    <col min="5" max="5" width="20.7109375" bestFit="1" customWidth="1"/>
    <col min="6" max="6" width="18.85546875" customWidth="1"/>
    <col min="7" max="7" width="14.42578125" customWidth="1"/>
    <col min="8" max="8" width="16.28515625" bestFit="1" customWidth="1"/>
    <col min="9" max="10" width="17.42578125" bestFit="1" customWidth="1"/>
    <col min="11" max="11" width="18.85546875" bestFit="1" customWidth="1"/>
    <col min="12" max="12" width="17.42578125" bestFit="1" customWidth="1"/>
    <col min="13" max="13" width="18.85546875" bestFit="1" customWidth="1"/>
    <col min="14" max="14" width="22" customWidth="1"/>
    <col min="15" max="15" width="23.7109375" bestFit="1" customWidth="1"/>
    <col min="16" max="16" width="18.85546875" bestFit="1" customWidth="1"/>
    <col min="17" max="17" width="20.7109375" customWidth="1"/>
    <col min="20" max="20" width="15.42578125" bestFit="1" customWidth="1"/>
    <col min="21" max="21" width="16.42578125" bestFit="1" customWidth="1"/>
  </cols>
  <sheetData>
    <row r="1" spans="1:21" ht="20.25" x14ac:dyDescent="0.25">
      <c r="O1" s="55" t="s">
        <v>44</v>
      </c>
      <c r="P1" s="55"/>
      <c r="Q1" s="55"/>
    </row>
    <row r="2" spans="1:21" ht="20.25" x14ac:dyDescent="0.25">
      <c r="O2" s="55" t="s">
        <v>47</v>
      </c>
      <c r="P2" s="55"/>
      <c r="Q2" s="55"/>
    </row>
    <row r="3" spans="1:21" ht="60" customHeight="1" x14ac:dyDescent="0.3">
      <c r="O3" s="56" t="s">
        <v>45</v>
      </c>
      <c r="P3" s="56"/>
      <c r="Q3" s="56"/>
    </row>
    <row r="4" spans="1:21" ht="15.75" x14ac:dyDescent="0.25">
      <c r="O4" s="57" t="s">
        <v>46</v>
      </c>
      <c r="P4" s="57"/>
      <c r="Q4" s="57"/>
    </row>
    <row r="5" spans="1:21" ht="20.25" x14ac:dyDescent="0.25">
      <c r="O5" s="58" t="s">
        <v>52</v>
      </c>
      <c r="P5" s="58"/>
      <c r="Q5" s="58"/>
    </row>
    <row r="6" spans="1:21" ht="15.75" x14ac:dyDescent="0.25">
      <c r="A6" s="53" t="s">
        <v>43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21" ht="15.75" x14ac:dyDescent="0.25">
      <c r="A7" s="53" t="s">
        <v>58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9" spans="1:21" ht="15.75" x14ac:dyDescent="0.25">
      <c r="A9" s="33" t="s">
        <v>0</v>
      </c>
      <c r="B9" s="33" t="s">
        <v>1</v>
      </c>
      <c r="C9" s="34" t="s">
        <v>2</v>
      </c>
      <c r="D9" s="34" t="s">
        <v>3</v>
      </c>
      <c r="E9" s="54" t="s">
        <v>4</v>
      </c>
      <c r="F9" s="34" t="s">
        <v>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21" ht="15.75" x14ac:dyDescent="0.25">
      <c r="A10" s="33"/>
      <c r="B10" s="33"/>
      <c r="C10" s="34"/>
      <c r="D10" s="34"/>
      <c r="E10" s="54"/>
      <c r="F10" s="13" t="s">
        <v>6</v>
      </c>
      <c r="G10" s="13" t="s">
        <v>7</v>
      </c>
      <c r="H10" s="13" t="s">
        <v>8</v>
      </c>
      <c r="I10" s="13" t="s">
        <v>9</v>
      </c>
      <c r="J10" s="13" t="s">
        <v>10</v>
      </c>
      <c r="K10" s="13" t="s">
        <v>11</v>
      </c>
      <c r="L10" s="13" t="s">
        <v>12</v>
      </c>
      <c r="M10" s="13" t="s">
        <v>13</v>
      </c>
      <c r="N10" s="13" t="s">
        <v>14</v>
      </c>
      <c r="O10" s="13" t="s">
        <v>15</v>
      </c>
      <c r="P10" s="13" t="s">
        <v>16</v>
      </c>
      <c r="Q10" s="13" t="s">
        <v>17</v>
      </c>
    </row>
    <row r="11" spans="1:21" s="9" customFormat="1" x14ac:dyDescent="0.2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  <c r="M11" s="1">
        <v>13</v>
      </c>
      <c r="N11" s="1">
        <v>14</v>
      </c>
      <c r="O11" s="1">
        <v>15</v>
      </c>
      <c r="P11" s="1">
        <v>16</v>
      </c>
      <c r="Q11" s="1">
        <v>17</v>
      </c>
    </row>
    <row r="12" spans="1:21" ht="15.75" x14ac:dyDescent="0.25">
      <c r="A12" s="33">
        <v>1</v>
      </c>
      <c r="B12" s="33" t="s">
        <v>31</v>
      </c>
      <c r="C12" s="34" t="s">
        <v>30</v>
      </c>
      <c r="D12" s="13" t="s">
        <v>18</v>
      </c>
      <c r="E12" s="2">
        <f t="shared" ref="E12:E36" si="0">SUM(F12:Q12)</f>
        <v>0</v>
      </c>
      <c r="F12" s="2">
        <f>F13+F14+F15+F18</f>
        <v>0</v>
      </c>
      <c r="G12" s="2">
        <f t="shared" ref="G12:M12" si="1">G13+G14+G15+G18</f>
        <v>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v>0</v>
      </c>
      <c r="L12" s="2">
        <f t="shared" si="1"/>
        <v>0</v>
      </c>
      <c r="M12" s="2">
        <f t="shared" si="1"/>
        <v>0</v>
      </c>
      <c r="N12" s="2">
        <v>0</v>
      </c>
      <c r="O12" s="2">
        <v>0</v>
      </c>
      <c r="P12" s="2">
        <v>0</v>
      </c>
      <c r="Q12" s="2">
        <v>0</v>
      </c>
    </row>
    <row r="13" spans="1:21" ht="15.75" x14ac:dyDescent="0.25">
      <c r="A13" s="33"/>
      <c r="B13" s="33"/>
      <c r="C13" s="34"/>
      <c r="D13" s="13" t="s">
        <v>19</v>
      </c>
      <c r="E13" s="2">
        <f t="shared" si="0"/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U13" s="8"/>
    </row>
    <row r="14" spans="1:21" ht="15.75" x14ac:dyDescent="0.25">
      <c r="A14" s="33"/>
      <c r="B14" s="33"/>
      <c r="C14" s="34"/>
      <c r="D14" s="13" t="s">
        <v>20</v>
      </c>
      <c r="E14" s="2">
        <f t="shared" si="0"/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U14" s="8"/>
    </row>
    <row r="15" spans="1:21" ht="15.75" x14ac:dyDescent="0.25">
      <c r="A15" s="33"/>
      <c r="B15" s="33"/>
      <c r="C15" s="34"/>
      <c r="D15" s="13" t="s">
        <v>21</v>
      </c>
      <c r="E15" s="2">
        <f t="shared" si="0"/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U15" s="8"/>
    </row>
    <row r="16" spans="1:21" ht="63" x14ac:dyDescent="0.25">
      <c r="A16" s="33"/>
      <c r="B16" s="33"/>
      <c r="C16" s="34"/>
      <c r="D16" s="13" t="s">
        <v>22</v>
      </c>
      <c r="E16" s="2">
        <f t="shared" si="0"/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</row>
    <row r="17" spans="1:21" ht="31.5" x14ac:dyDescent="0.25">
      <c r="A17" s="33"/>
      <c r="B17" s="33"/>
      <c r="C17" s="34"/>
      <c r="D17" s="13" t="s">
        <v>23</v>
      </c>
      <c r="E17" s="2">
        <f t="shared" si="0"/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21" ht="31.5" x14ac:dyDescent="0.25">
      <c r="A18" s="33"/>
      <c r="B18" s="33"/>
      <c r="C18" s="34"/>
      <c r="D18" s="13" t="s">
        <v>24</v>
      </c>
      <c r="E18" s="2">
        <f t="shared" si="0"/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21" ht="15.75" x14ac:dyDescent="0.25">
      <c r="A19" s="33">
        <v>2</v>
      </c>
      <c r="B19" s="33" t="s">
        <v>25</v>
      </c>
      <c r="C19" s="34" t="s">
        <v>53</v>
      </c>
      <c r="D19" s="13" t="s">
        <v>18</v>
      </c>
      <c r="E19" s="2">
        <f t="shared" si="0"/>
        <v>95244.269660000005</v>
      </c>
      <c r="F19" s="2">
        <f>SUM(F20:F25)</f>
        <v>0</v>
      </c>
      <c r="G19" s="2">
        <f t="shared" ref="G19:P19" si="2">SUM(G20:G25)</f>
        <v>0</v>
      </c>
      <c r="H19" s="2">
        <f t="shared" si="2"/>
        <v>0</v>
      </c>
      <c r="I19" s="2">
        <f t="shared" si="2"/>
        <v>25500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v>0</v>
      </c>
      <c r="N19" s="2">
        <f t="shared" si="2"/>
        <v>69744.269660000005</v>
      </c>
      <c r="O19" s="2">
        <f t="shared" si="2"/>
        <v>0</v>
      </c>
      <c r="P19" s="2">
        <f t="shared" si="2"/>
        <v>0</v>
      </c>
      <c r="Q19" s="2">
        <v>0</v>
      </c>
    </row>
    <row r="20" spans="1:21" ht="15.75" x14ac:dyDescent="0.25">
      <c r="A20" s="33"/>
      <c r="B20" s="33"/>
      <c r="C20" s="34"/>
      <c r="D20" s="13" t="s">
        <v>19</v>
      </c>
      <c r="E20" s="2">
        <f t="shared" si="0"/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</row>
    <row r="21" spans="1:21" ht="15.75" x14ac:dyDescent="0.25">
      <c r="A21" s="33"/>
      <c r="B21" s="33"/>
      <c r="C21" s="34"/>
      <c r="D21" s="13" t="s">
        <v>20</v>
      </c>
      <c r="E21" s="2">
        <f>SUM(F21:Q21)</f>
        <v>84767.4</v>
      </c>
      <c r="F21" s="2">
        <v>0</v>
      </c>
      <c r="G21" s="2">
        <v>0</v>
      </c>
      <c r="H21" s="2">
        <v>0</v>
      </c>
      <c r="I21" s="2">
        <v>22695</v>
      </c>
      <c r="J21" s="2">
        <v>0</v>
      </c>
      <c r="K21" s="2">
        <v>0</v>
      </c>
      <c r="L21" s="2">
        <v>0</v>
      </c>
      <c r="M21" s="2">
        <v>0</v>
      </c>
      <c r="N21" s="25">
        <v>62072.4</v>
      </c>
      <c r="O21" s="2">
        <v>0</v>
      </c>
      <c r="P21" s="2">
        <v>0</v>
      </c>
      <c r="Q21" s="2">
        <v>0</v>
      </c>
      <c r="T21" s="8"/>
      <c r="U21" s="8"/>
    </row>
    <row r="22" spans="1:21" ht="15.75" x14ac:dyDescent="0.25">
      <c r="A22" s="33"/>
      <c r="B22" s="33"/>
      <c r="C22" s="34"/>
      <c r="D22" s="13" t="s">
        <v>21</v>
      </c>
      <c r="E22" s="2">
        <f>SUM(F22:Q22)</f>
        <v>10476.86966</v>
      </c>
      <c r="F22" s="2">
        <v>0</v>
      </c>
      <c r="G22" s="2">
        <v>0</v>
      </c>
      <c r="H22" s="2">
        <v>0</v>
      </c>
      <c r="I22" s="2">
        <v>2805</v>
      </c>
      <c r="J22" s="2">
        <v>0</v>
      </c>
      <c r="K22" s="2">
        <v>0</v>
      </c>
      <c r="L22" s="2">
        <v>0</v>
      </c>
      <c r="M22" s="2">
        <v>0</v>
      </c>
      <c r="N22" s="25">
        <v>7671.8696600000003</v>
      </c>
      <c r="O22" s="2">
        <v>0</v>
      </c>
      <c r="P22" s="2">
        <v>0</v>
      </c>
      <c r="Q22" s="2">
        <v>0</v>
      </c>
      <c r="T22" s="8"/>
      <c r="U22" s="8"/>
    </row>
    <row r="23" spans="1:21" ht="63" x14ac:dyDescent="0.25">
      <c r="A23" s="33"/>
      <c r="B23" s="33"/>
      <c r="C23" s="34"/>
      <c r="D23" s="13" t="s">
        <v>22</v>
      </c>
      <c r="E23" s="2">
        <f t="shared" si="0"/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1" ht="31.5" x14ac:dyDescent="0.25">
      <c r="A24" s="33"/>
      <c r="B24" s="33"/>
      <c r="C24" s="34"/>
      <c r="D24" s="13" t="s">
        <v>23</v>
      </c>
      <c r="E24" s="2">
        <f t="shared" si="0"/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1" ht="31.5" x14ac:dyDescent="0.25">
      <c r="A25" s="33"/>
      <c r="B25" s="33"/>
      <c r="C25" s="34"/>
      <c r="D25" s="13" t="s">
        <v>24</v>
      </c>
      <c r="E25" s="2">
        <f t="shared" si="0"/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1" ht="15.75" x14ac:dyDescent="0.25">
      <c r="A26" s="33">
        <v>3</v>
      </c>
      <c r="B26" s="33" t="s">
        <v>26</v>
      </c>
      <c r="C26" s="34" t="s">
        <v>27</v>
      </c>
      <c r="D26" s="13" t="s">
        <v>18</v>
      </c>
      <c r="E26" s="2">
        <f t="shared" si="0"/>
        <v>0</v>
      </c>
      <c r="F26" s="2"/>
      <c r="G26" s="2">
        <f t="shared" ref="G26:Q26" si="3">G27+G28+G29+G30+G31+G32</f>
        <v>0</v>
      </c>
      <c r="H26" s="2">
        <f t="shared" si="3"/>
        <v>0</v>
      </c>
      <c r="I26" s="2">
        <f t="shared" si="3"/>
        <v>0</v>
      </c>
      <c r="J26" s="2">
        <f t="shared" si="3"/>
        <v>0</v>
      </c>
      <c r="K26" s="2">
        <f t="shared" si="3"/>
        <v>0</v>
      </c>
      <c r="L26" s="2">
        <f t="shared" si="3"/>
        <v>0</v>
      </c>
      <c r="M26" s="2">
        <f t="shared" si="3"/>
        <v>0</v>
      </c>
      <c r="N26" s="2">
        <f t="shared" si="3"/>
        <v>0</v>
      </c>
      <c r="O26" s="2">
        <f t="shared" si="3"/>
        <v>0</v>
      </c>
      <c r="P26" s="2">
        <f t="shared" si="3"/>
        <v>0</v>
      </c>
      <c r="Q26" s="2">
        <f t="shared" si="3"/>
        <v>0</v>
      </c>
    </row>
    <row r="27" spans="1:21" ht="15.75" x14ac:dyDescent="0.25">
      <c r="A27" s="33"/>
      <c r="B27" s="33"/>
      <c r="C27" s="34"/>
      <c r="D27" s="13" t="s">
        <v>19</v>
      </c>
      <c r="E27" s="2">
        <f t="shared" si="0"/>
        <v>0</v>
      </c>
      <c r="F27" s="2">
        <v>0</v>
      </c>
      <c r="G27" s="2">
        <v>0</v>
      </c>
      <c r="H27" s="2">
        <v>0</v>
      </c>
      <c r="I27" s="2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2">
        <v>0</v>
      </c>
      <c r="Q27" s="2">
        <v>0</v>
      </c>
    </row>
    <row r="28" spans="1:21" ht="15.75" x14ac:dyDescent="0.25">
      <c r="A28" s="33"/>
      <c r="B28" s="33"/>
      <c r="C28" s="34"/>
      <c r="D28" s="13" t="s">
        <v>20</v>
      </c>
      <c r="E28" s="2">
        <f t="shared" si="0"/>
        <v>0</v>
      </c>
      <c r="F28" s="2">
        <v>0</v>
      </c>
      <c r="G28" s="2">
        <v>0</v>
      </c>
      <c r="H28" s="2">
        <v>0</v>
      </c>
      <c r="I28" s="2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2">
        <v>0</v>
      </c>
      <c r="Q28" s="2">
        <v>0</v>
      </c>
    </row>
    <row r="29" spans="1:21" ht="15.75" x14ac:dyDescent="0.25">
      <c r="A29" s="33"/>
      <c r="B29" s="33"/>
      <c r="C29" s="34"/>
      <c r="D29" s="13" t="s">
        <v>21</v>
      </c>
      <c r="E29" s="2">
        <f t="shared" si="0"/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1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</row>
    <row r="30" spans="1:21" ht="63" x14ac:dyDescent="0.25">
      <c r="A30" s="33"/>
      <c r="B30" s="33"/>
      <c r="C30" s="34"/>
      <c r="D30" s="13" t="s">
        <v>22</v>
      </c>
      <c r="E30" s="2">
        <f t="shared" si="0"/>
        <v>0</v>
      </c>
      <c r="F30" s="2">
        <v>0</v>
      </c>
      <c r="G30" s="2">
        <v>0</v>
      </c>
      <c r="H30" s="2">
        <v>0</v>
      </c>
      <c r="I30" s="2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2">
        <v>0</v>
      </c>
      <c r="Q30" s="2">
        <v>0</v>
      </c>
    </row>
    <row r="31" spans="1:21" ht="31.5" x14ac:dyDescent="0.25">
      <c r="A31" s="33"/>
      <c r="B31" s="33"/>
      <c r="C31" s="34"/>
      <c r="D31" s="13" t="s">
        <v>23</v>
      </c>
      <c r="E31" s="2">
        <f t="shared" si="0"/>
        <v>0</v>
      </c>
      <c r="F31" s="2">
        <v>0</v>
      </c>
      <c r="G31" s="2">
        <v>0</v>
      </c>
      <c r="H31" s="2">
        <v>0</v>
      </c>
      <c r="I31" s="2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2">
        <v>0</v>
      </c>
      <c r="Q31" s="2">
        <v>0</v>
      </c>
    </row>
    <row r="32" spans="1:21" ht="31.5" x14ac:dyDescent="0.25">
      <c r="A32" s="33"/>
      <c r="B32" s="33"/>
      <c r="C32" s="34"/>
      <c r="D32" s="13" t="s">
        <v>24</v>
      </c>
      <c r="E32" s="2">
        <f t="shared" si="0"/>
        <v>0</v>
      </c>
      <c r="F32" s="2"/>
      <c r="G32" s="2"/>
      <c r="H32" s="2"/>
      <c r="I32" s="2"/>
      <c r="J32" s="3"/>
      <c r="K32" s="3"/>
      <c r="L32" s="3"/>
      <c r="M32" s="3"/>
      <c r="N32" s="3"/>
      <c r="O32" s="3"/>
      <c r="P32" s="2">
        <v>0</v>
      </c>
      <c r="Q32" s="2"/>
    </row>
    <row r="33" spans="1:21" ht="15.75" x14ac:dyDescent="0.25">
      <c r="A33" s="33">
        <v>4</v>
      </c>
      <c r="B33" s="33" t="s">
        <v>28</v>
      </c>
      <c r="C33" s="34" t="s">
        <v>27</v>
      </c>
      <c r="D33" s="13" t="s">
        <v>18</v>
      </c>
      <c r="E33" s="2">
        <f t="shared" si="0"/>
        <v>0</v>
      </c>
      <c r="F33" s="2">
        <f t="shared" ref="F33:K33" si="4">SUM(F34:F39)</f>
        <v>0</v>
      </c>
      <c r="G33" s="2">
        <f t="shared" si="4"/>
        <v>0</v>
      </c>
      <c r="H33" s="2">
        <f t="shared" si="4"/>
        <v>0</v>
      </c>
      <c r="I33" s="2">
        <f t="shared" si="4"/>
        <v>0</v>
      </c>
      <c r="J33" s="2">
        <f t="shared" si="4"/>
        <v>0</v>
      </c>
      <c r="K33" s="2">
        <f t="shared" si="4"/>
        <v>0</v>
      </c>
      <c r="L33" s="2">
        <f>L35+L36</f>
        <v>0</v>
      </c>
      <c r="M33" s="2">
        <f t="shared" ref="M33" si="5">M35+M36</f>
        <v>0</v>
      </c>
      <c r="N33" s="2">
        <v>0</v>
      </c>
      <c r="O33" s="2">
        <v>0</v>
      </c>
      <c r="P33" s="2">
        <v>0</v>
      </c>
      <c r="Q33" s="2">
        <v>0</v>
      </c>
    </row>
    <row r="34" spans="1:21" ht="15.75" x14ac:dyDescent="0.25">
      <c r="A34" s="33"/>
      <c r="B34" s="33"/>
      <c r="C34" s="34"/>
      <c r="D34" s="13" t="s">
        <v>19</v>
      </c>
      <c r="E34" s="2">
        <f t="shared" si="0"/>
        <v>0</v>
      </c>
      <c r="F34" s="2"/>
      <c r="G34" s="2"/>
      <c r="H34" s="2"/>
      <c r="I34" s="2"/>
      <c r="J34" s="3"/>
      <c r="K34" s="3"/>
      <c r="L34" s="2"/>
      <c r="M34" s="2"/>
      <c r="N34" s="2"/>
      <c r="O34" s="2"/>
      <c r="P34" s="2"/>
      <c r="Q34" s="2"/>
    </row>
    <row r="35" spans="1:21" ht="15.75" x14ac:dyDescent="0.25">
      <c r="A35" s="33"/>
      <c r="B35" s="33"/>
      <c r="C35" s="34"/>
      <c r="D35" s="13" t="s">
        <v>20</v>
      </c>
      <c r="E35" s="2">
        <f t="shared" si="0"/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</row>
    <row r="36" spans="1:21" ht="15.75" x14ac:dyDescent="0.25">
      <c r="A36" s="33"/>
      <c r="B36" s="33"/>
      <c r="C36" s="34"/>
      <c r="D36" s="13" t="s">
        <v>21</v>
      </c>
      <c r="E36" s="2">
        <f t="shared" si="0"/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</row>
    <row r="37" spans="1:21" ht="63" x14ac:dyDescent="0.25">
      <c r="A37" s="33"/>
      <c r="B37" s="33"/>
      <c r="C37" s="34"/>
      <c r="D37" s="13" t="s">
        <v>22</v>
      </c>
      <c r="E37" s="2">
        <f t="shared" ref="E37:E38" si="6">SUM(F37:Q37)</f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</row>
    <row r="38" spans="1:21" ht="31.5" x14ac:dyDescent="0.25">
      <c r="A38" s="33"/>
      <c r="B38" s="33"/>
      <c r="C38" s="34"/>
      <c r="D38" s="13" t="s">
        <v>23</v>
      </c>
      <c r="E38" s="2">
        <f t="shared" si="6"/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</row>
    <row r="39" spans="1:21" ht="31.5" x14ac:dyDescent="0.25">
      <c r="A39" s="33"/>
      <c r="B39" s="33"/>
      <c r="C39" s="34"/>
      <c r="D39" s="13" t="s">
        <v>24</v>
      </c>
      <c r="E39" s="2">
        <f>SUM(F39:Q39)</f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</row>
    <row r="40" spans="1:21" ht="15.75" x14ac:dyDescent="0.25">
      <c r="A40" s="33">
        <v>5</v>
      </c>
      <c r="B40" s="33" t="s">
        <v>29</v>
      </c>
      <c r="C40" s="34" t="s">
        <v>30</v>
      </c>
      <c r="D40" s="13" t="s">
        <v>18</v>
      </c>
      <c r="E40" s="2">
        <f>SUM(F40:Q40)</f>
        <v>0</v>
      </c>
      <c r="F40" s="2">
        <f>F41+F42+F43+F46</f>
        <v>0</v>
      </c>
      <c r="G40" s="2">
        <f t="shared" ref="G40:Q40" si="7">G41+G42+G43+G46</f>
        <v>0</v>
      </c>
      <c r="H40" s="2">
        <f t="shared" si="7"/>
        <v>0</v>
      </c>
      <c r="I40" s="2">
        <f t="shared" si="7"/>
        <v>0</v>
      </c>
      <c r="J40" s="2">
        <f t="shared" si="7"/>
        <v>0</v>
      </c>
      <c r="K40" s="2">
        <f t="shared" si="7"/>
        <v>0</v>
      </c>
      <c r="L40" s="2">
        <v>0</v>
      </c>
      <c r="M40" s="2">
        <f t="shared" si="7"/>
        <v>0</v>
      </c>
      <c r="N40" s="2">
        <f t="shared" si="7"/>
        <v>0</v>
      </c>
      <c r="O40" s="2">
        <f t="shared" si="7"/>
        <v>0</v>
      </c>
      <c r="P40" s="2">
        <f t="shared" si="7"/>
        <v>0</v>
      </c>
      <c r="Q40" s="2">
        <f t="shared" si="7"/>
        <v>0</v>
      </c>
    </row>
    <row r="41" spans="1:21" ht="15.75" x14ac:dyDescent="0.25">
      <c r="A41" s="33"/>
      <c r="B41" s="33"/>
      <c r="C41" s="34"/>
      <c r="D41" s="13" t="s">
        <v>19</v>
      </c>
      <c r="E41" s="2">
        <f>SUM(F41:Q41)</f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</row>
    <row r="42" spans="1:21" ht="15.75" x14ac:dyDescent="0.25">
      <c r="A42" s="33"/>
      <c r="B42" s="33"/>
      <c r="C42" s="34"/>
      <c r="D42" s="13" t="s">
        <v>20</v>
      </c>
      <c r="E42" s="2">
        <f>SUM(F42:Q42)</f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</row>
    <row r="43" spans="1:21" ht="15.75" x14ac:dyDescent="0.25">
      <c r="A43" s="33"/>
      <c r="B43" s="33"/>
      <c r="C43" s="34"/>
      <c r="D43" s="13" t="s">
        <v>21</v>
      </c>
      <c r="E43" s="2">
        <f>SUM(F43:Q43)</f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</row>
    <row r="44" spans="1:21" ht="63" x14ac:dyDescent="0.25">
      <c r="A44" s="33"/>
      <c r="B44" s="33"/>
      <c r="C44" s="34"/>
      <c r="D44" s="13" t="s">
        <v>22</v>
      </c>
      <c r="E44" s="2"/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</row>
    <row r="45" spans="1:21" ht="31.5" x14ac:dyDescent="0.25">
      <c r="A45" s="33"/>
      <c r="B45" s="33"/>
      <c r="C45" s="34"/>
      <c r="D45" s="13" t="s">
        <v>23</v>
      </c>
      <c r="E45" s="2">
        <f>SUM(F45:Q45)</f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</row>
    <row r="46" spans="1:21" ht="31.5" x14ac:dyDescent="0.25">
      <c r="A46" s="33"/>
      <c r="B46" s="33"/>
      <c r="C46" s="34"/>
      <c r="D46" s="13" t="s">
        <v>24</v>
      </c>
      <c r="E46" s="2">
        <f>SUM(F46:Q46)</f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</row>
    <row r="47" spans="1:21" ht="15.75" x14ac:dyDescent="0.25">
      <c r="A47" s="35" t="s">
        <v>59</v>
      </c>
      <c r="B47" s="36"/>
      <c r="C47" s="37"/>
      <c r="D47" s="13" t="s">
        <v>18</v>
      </c>
      <c r="E47" s="2">
        <f>SUM(E48:E53)</f>
        <v>95244.269659999991</v>
      </c>
      <c r="F47" s="2">
        <f>F48+F49+F50+F51+F52+F53</f>
        <v>0</v>
      </c>
      <c r="G47" s="2">
        <f t="shared" ref="G47:P47" si="8">G48+G49+G50+G51+G52+G53</f>
        <v>0</v>
      </c>
      <c r="H47" s="2">
        <f t="shared" si="8"/>
        <v>0</v>
      </c>
      <c r="I47" s="2">
        <f t="shared" si="8"/>
        <v>25500</v>
      </c>
      <c r="J47" s="2">
        <f t="shared" si="8"/>
        <v>0</v>
      </c>
      <c r="K47" s="2">
        <f t="shared" si="8"/>
        <v>0</v>
      </c>
      <c r="L47" s="2">
        <f t="shared" si="8"/>
        <v>0</v>
      </c>
      <c r="M47" s="2">
        <f t="shared" si="8"/>
        <v>0</v>
      </c>
      <c r="N47" s="2">
        <f t="shared" si="8"/>
        <v>69744.269660000005</v>
      </c>
      <c r="O47" s="2">
        <f t="shared" si="8"/>
        <v>0</v>
      </c>
      <c r="P47" s="2">
        <f t="shared" si="8"/>
        <v>0</v>
      </c>
      <c r="Q47" s="2">
        <f t="shared" ref="Q47" si="9">Q48+Q49+Q50+Q51+Q52+Q53</f>
        <v>0</v>
      </c>
      <c r="U47" s="8"/>
    </row>
    <row r="48" spans="1:21" ht="15.75" x14ac:dyDescent="0.25">
      <c r="A48" s="38"/>
      <c r="B48" s="39"/>
      <c r="C48" s="40"/>
      <c r="D48" s="13" t="s">
        <v>19</v>
      </c>
      <c r="E48" s="2">
        <f t="shared" ref="E48:E53" si="10">E13+E41+E34+E20+E27</f>
        <v>0</v>
      </c>
      <c r="F48" s="2">
        <f t="shared" ref="F48:Q52" si="11">F20+F27+F34+F13</f>
        <v>0</v>
      </c>
      <c r="G48" s="2">
        <f t="shared" si="11"/>
        <v>0</v>
      </c>
      <c r="H48" s="2">
        <f t="shared" si="11"/>
        <v>0</v>
      </c>
      <c r="I48" s="2">
        <f t="shared" si="11"/>
        <v>0</v>
      </c>
      <c r="J48" s="2">
        <f t="shared" si="11"/>
        <v>0</v>
      </c>
      <c r="K48" s="2">
        <f t="shared" si="11"/>
        <v>0</v>
      </c>
      <c r="L48" s="2">
        <v>0</v>
      </c>
      <c r="M48" s="2">
        <f t="shared" si="11"/>
        <v>0</v>
      </c>
      <c r="N48" s="2">
        <f t="shared" si="11"/>
        <v>0</v>
      </c>
      <c r="O48" s="2">
        <f t="shared" si="11"/>
        <v>0</v>
      </c>
      <c r="P48" s="2">
        <f t="shared" si="11"/>
        <v>0</v>
      </c>
      <c r="Q48" s="2">
        <f t="shared" ref="Q48" si="12">Q20+Q27+Q34+Q13</f>
        <v>0</v>
      </c>
      <c r="U48" s="8"/>
    </row>
    <row r="49" spans="1:21" ht="15.75" x14ac:dyDescent="0.25">
      <c r="A49" s="38"/>
      <c r="B49" s="39"/>
      <c r="C49" s="40"/>
      <c r="D49" s="13" t="s">
        <v>20</v>
      </c>
      <c r="E49" s="2">
        <f t="shared" si="10"/>
        <v>84767.4</v>
      </c>
      <c r="F49" s="2">
        <f t="shared" si="11"/>
        <v>0</v>
      </c>
      <c r="G49" s="2">
        <f t="shared" si="11"/>
        <v>0</v>
      </c>
      <c r="H49" s="2">
        <f t="shared" si="11"/>
        <v>0</v>
      </c>
      <c r="I49" s="2">
        <f t="shared" si="11"/>
        <v>22695</v>
      </c>
      <c r="J49" s="2">
        <f t="shared" si="11"/>
        <v>0</v>
      </c>
      <c r="K49" s="2">
        <f t="shared" si="11"/>
        <v>0</v>
      </c>
      <c r="L49" s="2">
        <f t="shared" si="11"/>
        <v>0</v>
      </c>
      <c r="M49" s="2">
        <f t="shared" si="11"/>
        <v>0</v>
      </c>
      <c r="N49" s="2">
        <f t="shared" si="11"/>
        <v>62072.4</v>
      </c>
      <c r="O49" s="2">
        <f t="shared" si="11"/>
        <v>0</v>
      </c>
      <c r="P49" s="2">
        <f>P28+P35+P14</f>
        <v>0</v>
      </c>
      <c r="Q49" s="2">
        <f>Q21+Q28+Q35+Q14</f>
        <v>0</v>
      </c>
      <c r="U49" s="8"/>
    </row>
    <row r="50" spans="1:21" ht="15.75" x14ac:dyDescent="0.25">
      <c r="A50" s="38"/>
      <c r="B50" s="39"/>
      <c r="C50" s="40"/>
      <c r="D50" s="13" t="s">
        <v>21</v>
      </c>
      <c r="E50" s="2">
        <f t="shared" si="10"/>
        <v>10476.86966</v>
      </c>
      <c r="F50" s="2">
        <f t="shared" si="11"/>
        <v>0</v>
      </c>
      <c r="G50" s="2">
        <f t="shared" si="11"/>
        <v>0</v>
      </c>
      <c r="H50" s="2">
        <f t="shared" si="11"/>
        <v>0</v>
      </c>
      <c r="I50" s="2">
        <f t="shared" si="11"/>
        <v>2805</v>
      </c>
      <c r="J50" s="2">
        <f t="shared" si="11"/>
        <v>0</v>
      </c>
      <c r="K50" s="2">
        <f t="shared" si="11"/>
        <v>0</v>
      </c>
      <c r="L50" s="2">
        <f>L22+L29+L36+L15+L43</f>
        <v>0</v>
      </c>
      <c r="M50" s="2">
        <f t="shared" si="11"/>
        <v>0</v>
      </c>
      <c r="N50" s="2">
        <f t="shared" si="11"/>
        <v>7671.8696600000003</v>
      </c>
      <c r="O50" s="2">
        <f t="shared" si="11"/>
        <v>0</v>
      </c>
      <c r="P50" s="2">
        <f>P29+P36+P15</f>
        <v>0</v>
      </c>
      <c r="Q50" s="2">
        <f>Q22+Q29+Q36+Q15</f>
        <v>0</v>
      </c>
      <c r="U50" s="8"/>
    </row>
    <row r="51" spans="1:21" ht="63" x14ac:dyDescent="0.25">
      <c r="A51" s="38"/>
      <c r="B51" s="39"/>
      <c r="C51" s="40"/>
      <c r="D51" s="13" t="s">
        <v>22</v>
      </c>
      <c r="E51" s="2">
        <f t="shared" si="10"/>
        <v>0</v>
      </c>
      <c r="F51" s="2">
        <f t="shared" si="11"/>
        <v>0</v>
      </c>
      <c r="G51" s="2">
        <f t="shared" si="11"/>
        <v>0</v>
      </c>
      <c r="H51" s="2">
        <f t="shared" si="11"/>
        <v>0</v>
      </c>
      <c r="I51" s="2">
        <f t="shared" si="11"/>
        <v>0</v>
      </c>
      <c r="J51" s="2">
        <f t="shared" si="11"/>
        <v>0</v>
      </c>
      <c r="K51" s="2">
        <f t="shared" si="11"/>
        <v>0</v>
      </c>
      <c r="L51" s="2">
        <f t="shared" si="11"/>
        <v>0</v>
      </c>
      <c r="M51" s="2">
        <f t="shared" si="11"/>
        <v>0</v>
      </c>
      <c r="N51" s="2">
        <f t="shared" si="11"/>
        <v>0</v>
      </c>
      <c r="O51" s="2">
        <f t="shared" si="11"/>
        <v>0</v>
      </c>
      <c r="P51" s="2">
        <f>P23+P30+P37+P16</f>
        <v>0</v>
      </c>
      <c r="Q51" s="2">
        <f t="shared" si="11"/>
        <v>0</v>
      </c>
      <c r="U51" s="8"/>
    </row>
    <row r="52" spans="1:21" ht="31.5" x14ac:dyDescent="0.25">
      <c r="A52" s="38"/>
      <c r="B52" s="39"/>
      <c r="C52" s="40"/>
      <c r="D52" s="13" t="s">
        <v>23</v>
      </c>
      <c r="E52" s="2">
        <f t="shared" si="10"/>
        <v>0</v>
      </c>
      <c r="F52" s="2">
        <f t="shared" si="11"/>
        <v>0</v>
      </c>
      <c r="G52" s="2">
        <f t="shared" si="11"/>
        <v>0</v>
      </c>
      <c r="H52" s="2">
        <f t="shared" si="11"/>
        <v>0</v>
      </c>
      <c r="I52" s="2">
        <f t="shared" si="11"/>
        <v>0</v>
      </c>
      <c r="J52" s="2">
        <f t="shared" si="11"/>
        <v>0</v>
      </c>
      <c r="K52" s="2">
        <f t="shared" si="11"/>
        <v>0</v>
      </c>
      <c r="L52" s="2">
        <f t="shared" si="11"/>
        <v>0</v>
      </c>
      <c r="M52" s="2">
        <f t="shared" si="11"/>
        <v>0</v>
      </c>
      <c r="N52" s="2">
        <f t="shared" si="11"/>
        <v>0</v>
      </c>
      <c r="O52" s="2">
        <f t="shared" si="11"/>
        <v>0</v>
      </c>
      <c r="P52" s="2">
        <f t="shared" si="11"/>
        <v>0</v>
      </c>
      <c r="Q52" s="2">
        <f t="shared" si="11"/>
        <v>0</v>
      </c>
      <c r="U52" s="8"/>
    </row>
    <row r="53" spans="1:21" ht="31.5" x14ac:dyDescent="0.25">
      <c r="A53" s="41"/>
      <c r="B53" s="42"/>
      <c r="C53" s="43"/>
      <c r="D53" s="13" t="s">
        <v>24</v>
      </c>
      <c r="E53" s="2">
        <f t="shared" si="10"/>
        <v>0</v>
      </c>
      <c r="F53" s="2">
        <f t="shared" ref="F53:Q53" si="13">F25+F32+F39+F18+F46</f>
        <v>0</v>
      </c>
      <c r="G53" s="2">
        <f t="shared" si="13"/>
        <v>0</v>
      </c>
      <c r="H53" s="2">
        <f t="shared" si="13"/>
        <v>0</v>
      </c>
      <c r="I53" s="2">
        <f t="shared" si="13"/>
        <v>0</v>
      </c>
      <c r="J53" s="2">
        <f t="shared" si="13"/>
        <v>0</v>
      </c>
      <c r="K53" s="2">
        <f t="shared" si="13"/>
        <v>0</v>
      </c>
      <c r="L53" s="2">
        <f t="shared" si="13"/>
        <v>0</v>
      </c>
      <c r="M53" s="2">
        <f t="shared" si="13"/>
        <v>0</v>
      </c>
      <c r="N53" s="2">
        <f t="shared" si="13"/>
        <v>0</v>
      </c>
      <c r="O53" s="2">
        <f t="shared" si="13"/>
        <v>0</v>
      </c>
      <c r="P53" s="2">
        <f t="shared" si="13"/>
        <v>0</v>
      </c>
      <c r="Q53" s="2">
        <f t="shared" si="13"/>
        <v>0</v>
      </c>
      <c r="U53" s="8"/>
    </row>
    <row r="54" spans="1:21" ht="15.75" x14ac:dyDescent="0.25">
      <c r="A54" s="33">
        <v>1</v>
      </c>
      <c r="B54" s="33" t="s">
        <v>33</v>
      </c>
      <c r="C54" s="34" t="s">
        <v>54</v>
      </c>
      <c r="D54" s="13" t="s">
        <v>18</v>
      </c>
      <c r="E54" s="4">
        <f>SUM(E55:E60)</f>
        <v>0</v>
      </c>
      <c r="F54" s="4">
        <f>F55+F56+F57+F58+F59+F60</f>
        <v>0</v>
      </c>
      <c r="G54" s="4">
        <f t="shared" ref="G54:Q54" si="14">G55+G56+G57+G58+G59+G60</f>
        <v>0</v>
      </c>
      <c r="H54" s="4">
        <f t="shared" si="14"/>
        <v>0</v>
      </c>
      <c r="I54" s="4">
        <f t="shared" si="14"/>
        <v>0</v>
      </c>
      <c r="J54" s="4">
        <f t="shared" si="14"/>
        <v>0</v>
      </c>
      <c r="K54" s="4">
        <f t="shared" si="14"/>
        <v>0</v>
      </c>
      <c r="L54" s="4">
        <f t="shared" si="14"/>
        <v>0</v>
      </c>
      <c r="M54" s="4">
        <f t="shared" si="14"/>
        <v>0</v>
      </c>
      <c r="N54" s="4">
        <v>0</v>
      </c>
      <c r="O54" s="4">
        <v>0</v>
      </c>
      <c r="P54" s="4">
        <v>0</v>
      </c>
      <c r="Q54" s="4">
        <f t="shared" si="14"/>
        <v>0</v>
      </c>
    </row>
    <row r="55" spans="1:21" ht="15.75" x14ac:dyDescent="0.25">
      <c r="A55" s="33"/>
      <c r="B55" s="33"/>
      <c r="C55" s="34"/>
      <c r="D55" s="13" t="s">
        <v>19</v>
      </c>
      <c r="E55" s="4">
        <f>SUM(H55:K55)</f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</row>
    <row r="56" spans="1:21" ht="15.75" x14ac:dyDescent="0.25">
      <c r="A56" s="33"/>
      <c r="B56" s="33"/>
      <c r="C56" s="34"/>
      <c r="D56" s="13" t="s">
        <v>20</v>
      </c>
      <c r="E56" s="4">
        <f>SUM(G56:Q56)</f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/>
      <c r="P56" s="4"/>
      <c r="Q56" s="4"/>
    </row>
    <row r="57" spans="1:21" ht="15.75" x14ac:dyDescent="0.25">
      <c r="A57" s="33"/>
      <c r="B57" s="33"/>
      <c r="C57" s="34"/>
      <c r="D57" s="13" t="s">
        <v>21</v>
      </c>
      <c r="E57" s="4">
        <f>SUM(F57:Q57)</f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</row>
    <row r="58" spans="1:21" ht="63" x14ac:dyDescent="0.25">
      <c r="A58" s="33"/>
      <c r="B58" s="33"/>
      <c r="C58" s="34"/>
      <c r="D58" s="13" t="s">
        <v>22</v>
      </c>
      <c r="E58" s="4">
        <f>SUM(F58:Q58)</f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</row>
    <row r="59" spans="1:21" ht="31.5" x14ac:dyDescent="0.25">
      <c r="A59" s="33"/>
      <c r="B59" s="33"/>
      <c r="C59" s="34"/>
      <c r="D59" s="13" t="s">
        <v>23</v>
      </c>
      <c r="E59" s="2">
        <f>SUM(F59:Q59)</f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</row>
    <row r="60" spans="1:21" ht="31.5" x14ac:dyDescent="0.25">
      <c r="A60" s="33"/>
      <c r="B60" s="33"/>
      <c r="C60" s="34"/>
      <c r="D60" s="13" t="s">
        <v>24</v>
      </c>
      <c r="E60" s="2">
        <f>SUM(F60:Q60)</f>
        <v>0</v>
      </c>
      <c r="F60" s="2">
        <v>0</v>
      </c>
      <c r="G60" s="2"/>
      <c r="H60" s="2">
        <v>0</v>
      </c>
      <c r="I60" s="2">
        <v>0</v>
      </c>
      <c r="J60" s="2">
        <v>0</v>
      </c>
      <c r="K60" s="2">
        <v>0</v>
      </c>
      <c r="L60" s="2"/>
      <c r="M60" s="2">
        <v>0</v>
      </c>
      <c r="N60" s="2">
        <v>0</v>
      </c>
      <c r="O60" s="2">
        <v>0</v>
      </c>
      <c r="P60" s="2">
        <v>0</v>
      </c>
      <c r="Q60" s="2">
        <v>0</v>
      </c>
    </row>
    <row r="61" spans="1:21" ht="15.75" x14ac:dyDescent="0.25">
      <c r="A61" s="33">
        <v>2</v>
      </c>
      <c r="B61" s="33" t="s">
        <v>34</v>
      </c>
      <c r="C61" s="34" t="s">
        <v>27</v>
      </c>
      <c r="D61" s="13" t="s">
        <v>18</v>
      </c>
      <c r="E61" s="2">
        <f>SUM(E62:E67)</f>
        <v>0</v>
      </c>
      <c r="F61" s="2">
        <f>F62+F63+F64+F65+F66+F67</f>
        <v>0</v>
      </c>
      <c r="G61" s="2">
        <f t="shared" ref="G61:Q61" si="15">G62+G63+G64+G65+G66+G67</f>
        <v>0</v>
      </c>
      <c r="H61" s="2">
        <f t="shared" si="15"/>
        <v>0</v>
      </c>
      <c r="I61" s="2">
        <f t="shared" si="15"/>
        <v>0</v>
      </c>
      <c r="J61" s="2">
        <f t="shared" si="15"/>
        <v>0</v>
      </c>
      <c r="K61" s="2">
        <f t="shared" si="15"/>
        <v>0</v>
      </c>
      <c r="L61" s="2">
        <f t="shared" si="15"/>
        <v>0</v>
      </c>
      <c r="M61" s="2">
        <f t="shared" si="15"/>
        <v>0</v>
      </c>
      <c r="N61" s="2">
        <f t="shared" si="15"/>
        <v>0</v>
      </c>
      <c r="O61" s="2">
        <f t="shared" si="15"/>
        <v>0</v>
      </c>
      <c r="P61" s="2">
        <f t="shared" si="15"/>
        <v>0</v>
      </c>
      <c r="Q61" s="2">
        <f t="shared" si="15"/>
        <v>0</v>
      </c>
    </row>
    <row r="62" spans="1:21" ht="15.75" x14ac:dyDescent="0.25">
      <c r="A62" s="33"/>
      <c r="B62" s="33"/>
      <c r="C62" s="34"/>
      <c r="D62" s="13" t="s">
        <v>19</v>
      </c>
      <c r="E62" s="2"/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</row>
    <row r="63" spans="1:21" ht="15.75" x14ac:dyDescent="0.25">
      <c r="A63" s="33"/>
      <c r="B63" s="33"/>
      <c r="C63" s="34"/>
      <c r="D63" s="13" t="s">
        <v>20</v>
      </c>
      <c r="E63" s="2">
        <f>SUM(F63:Q63)</f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</row>
    <row r="64" spans="1:21" ht="15.75" x14ac:dyDescent="0.25">
      <c r="A64" s="33"/>
      <c r="B64" s="33"/>
      <c r="C64" s="34"/>
      <c r="D64" s="13" t="s">
        <v>21</v>
      </c>
      <c r="E64" s="2">
        <f>SUM(F64:Q64)</f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/>
      <c r="M64" s="4">
        <v>0</v>
      </c>
      <c r="N64" s="4">
        <v>0</v>
      </c>
      <c r="O64" s="4">
        <v>0</v>
      </c>
      <c r="P64" s="4">
        <v>0</v>
      </c>
      <c r="Q64" s="4">
        <v>0</v>
      </c>
    </row>
    <row r="65" spans="1:21" ht="63" x14ac:dyDescent="0.25">
      <c r="A65" s="33"/>
      <c r="B65" s="33"/>
      <c r="C65" s="34"/>
      <c r="D65" s="13" t="s">
        <v>22</v>
      </c>
      <c r="E65" s="2">
        <f t="shared" ref="E65:E67" si="16">SUM(F65:Q65)</f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</row>
    <row r="66" spans="1:21" ht="31.5" x14ac:dyDescent="0.25">
      <c r="A66" s="33"/>
      <c r="B66" s="33"/>
      <c r="C66" s="34"/>
      <c r="D66" s="13" t="s">
        <v>23</v>
      </c>
      <c r="E66" s="2">
        <f t="shared" si="16"/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</row>
    <row r="67" spans="1:21" ht="31.5" x14ac:dyDescent="0.25">
      <c r="A67" s="33"/>
      <c r="B67" s="33"/>
      <c r="C67" s="34"/>
      <c r="D67" s="13" t="s">
        <v>24</v>
      </c>
      <c r="E67" s="2">
        <f t="shared" si="16"/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</row>
    <row r="68" spans="1:21" ht="15.75" x14ac:dyDescent="0.25">
      <c r="A68" s="33">
        <v>3</v>
      </c>
      <c r="B68" s="33" t="s">
        <v>35</v>
      </c>
      <c r="C68" s="34" t="s">
        <v>54</v>
      </c>
      <c r="D68" s="13" t="s">
        <v>18</v>
      </c>
      <c r="E68" s="2">
        <f>SUM(E69:E74)</f>
        <v>26000.82632</v>
      </c>
      <c r="F68" s="2">
        <f>SUM(F69:F74)</f>
        <v>0</v>
      </c>
      <c r="G68" s="2">
        <f t="shared" ref="G68:P68" si="17">SUM(G69:G74)</f>
        <v>0</v>
      </c>
      <c r="H68" s="2">
        <f t="shared" si="17"/>
        <v>0</v>
      </c>
      <c r="I68" s="2">
        <f t="shared" si="17"/>
        <v>0</v>
      </c>
      <c r="J68" s="2">
        <f t="shared" si="17"/>
        <v>0</v>
      </c>
      <c r="K68" s="2">
        <f t="shared" si="17"/>
        <v>0</v>
      </c>
      <c r="L68" s="2">
        <f t="shared" si="17"/>
        <v>0</v>
      </c>
      <c r="M68" s="2">
        <f t="shared" si="17"/>
        <v>0</v>
      </c>
      <c r="N68" s="2">
        <f>2.1+1208.9+1321.8</f>
        <v>2532.8000000000002</v>
      </c>
      <c r="O68" s="2">
        <f t="shared" si="17"/>
        <v>0</v>
      </c>
      <c r="P68" s="2">
        <f t="shared" si="17"/>
        <v>0</v>
      </c>
      <c r="Q68" s="2">
        <v>0</v>
      </c>
      <c r="U68" s="8"/>
    </row>
    <row r="69" spans="1:21" ht="15.75" x14ac:dyDescent="0.25">
      <c r="A69" s="33"/>
      <c r="B69" s="33"/>
      <c r="C69" s="34"/>
      <c r="D69" s="13" t="s">
        <v>19</v>
      </c>
      <c r="E69" s="2">
        <f>SUM(F69:Q69)</f>
        <v>23361.200000000001</v>
      </c>
      <c r="F69" s="2"/>
      <c r="G69" s="2"/>
      <c r="H69" s="2"/>
      <c r="I69" s="2"/>
      <c r="J69" s="2"/>
      <c r="K69" s="2"/>
      <c r="L69" s="2"/>
      <c r="M69" s="2"/>
      <c r="N69" s="2">
        <f>4989.3+12285.4+6000+86.5</f>
        <v>23361.200000000001</v>
      </c>
      <c r="O69" s="2">
        <f t="shared" ref="O69" si="18">SUM(O70:O75)</f>
        <v>0</v>
      </c>
      <c r="P69" s="2">
        <v>0</v>
      </c>
      <c r="Q69" s="2">
        <v>0</v>
      </c>
      <c r="U69" s="8"/>
    </row>
    <row r="70" spans="1:21" ht="15.75" x14ac:dyDescent="0.25">
      <c r="A70" s="33"/>
      <c r="B70" s="33"/>
      <c r="C70" s="34"/>
      <c r="D70" s="13" t="s">
        <v>20</v>
      </c>
      <c r="E70" s="2">
        <f>SUM(F70:Q70)</f>
        <v>2532.8000000000002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f>2.1+1208.9+1321.8</f>
        <v>2532.8000000000002</v>
      </c>
      <c r="O70" s="2">
        <f t="shared" ref="O70" si="19">SUM(O71:O76)</f>
        <v>0</v>
      </c>
      <c r="P70" s="2">
        <v>0</v>
      </c>
      <c r="Q70" s="2">
        <v>0</v>
      </c>
      <c r="U70" s="8"/>
    </row>
    <row r="71" spans="1:21" ht="15.75" x14ac:dyDescent="0.25">
      <c r="A71" s="33"/>
      <c r="B71" s="33"/>
      <c r="C71" s="34"/>
      <c r="D71" s="13" t="s">
        <v>21</v>
      </c>
      <c r="E71" s="2">
        <f>SUM(F71:Q71)</f>
        <v>106.82632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f>106.82632</f>
        <v>106.82632</v>
      </c>
      <c r="O71" s="2">
        <f t="shared" ref="O71" si="20">SUM(O72:O77)</f>
        <v>0</v>
      </c>
      <c r="P71" s="2">
        <v>0</v>
      </c>
      <c r="Q71" s="2">
        <v>0</v>
      </c>
      <c r="U71" s="8"/>
    </row>
    <row r="72" spans="1:21" ht="63" x14ac:dyDescent="0.25">
      <c r="A72" s="33"/>
      <c r="B72" s="33"/>
      <c r="C72" s="34"/>
      <c r="D72" s="13" t="s">
        <v>22</v>
      </c>
      <c r="E72" s="2">
        <f t="shared" ref="E72:E74" si="21">SUM(F72:Q72)</f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T72" s="7"/>
      <c r="U72" s="7"/>
    </row>
    <row r="73" spans="1:21" ht="31.5" x14ac:dyDescent="0.25">
      <c r="A73" s="33"/>
      <c r="B73" s="33"/>
      <c r="C73" s="34"/>
      <c r="D73" s="13" t="s">
        <v>23</v>
      </c>
      <c r="E73" s="2">
        <f t="shared" si="21"/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</row>
    <row r="74" spans="1:21" ht="31.5" x14ac:dyDescent="0.25">
      <c r="A74" s="33"/>
      <c r="B74" s="33"/>
      <c r="C74" s="34"/>
      <c r="D74" s="13" t="s">
        <v>24</v>
      </c>
      <c r="E74" s="2">
        <f t="shared" si="21"/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</row>
    <row r="75" spans="1:21" ht="15.75" x14ac:dyDescent="0.25">
      <c r="A75" s="33">
        <v>4</v>
      </c>
      <c r="B75" s="33" t="s">
        <v>36</v>
      </c>
      <c r="C75" s="34" t="s">
        <v>54</v>
      </c>
      <c r="D75" s="13" t="s">
        <v>18</v>
      </c>
      <c r="E75" s="2">
        <f>SUM(E76:E81)</f>
        <v>0</v>
      </c>
      <c r="F75" s="2">
        <f>F76+F77+F78+F79+F80+F81</f>
        <v>0</v>
      </c>
      <c r="G75" s="2">
        <f t="shared" ref="G75:Q75" si="22">G76+G77+G78+G79+G80+G81</f>
        <v>0</v>
      </c>
      <c r="H75" s="2">
        <f t="shared" si="22"/>
        <v>0</v>
      </c>
      <c r="I75" s="2">
        <f t="shared" si="22"/>
        <v>0</v>
      </c>
      <c r="J75" s="2">
        <f t="shared" si="22"/>
        <v>0</v>
      </c>
      <c r="K75" s="2">
        <f t="shared" si="22"/>
        <v>0</v>
      </c>
      <c r="L75" s="2">
        <f t="shared" si="22"/>
        <v>0</v>
      </c>
      <c r="M75" s="2">
        <f t="shared" si="22"/>
        <v>0</v>
      </c>
      <c r="N75" s="2">
        <f t="shared" si="22"/>
        <v>0</v>
      </c>
      <c r="O75" s="2">
        <f t="shared" si="22"/>
        <v>0</v>
      </c>
      <c r="P75" s="2">
        <f t="shared" si="22"/>
        <v>0</v>
      </c>
      <c r="Q75" s="2">
        <f t="shared" si="22"/>
        <v>0</v>
      </c>
    </row>
    <row r="76" spans="1:21" ht="15.75" x14ac:dyDescent="0.25">
      <c r="A76" s="33"/>
      <c r="B76" s="33"/>
      <c r="C76" s="34"/>
      <c r="D76" s="13" t="s">
        <v>19</v>
      </c>
      <c r="E76" s="2">
        <f t="shared" ref="E76:E88" si="23">SUM(F76:Q76)</f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</row>
    <row r="77" spans="1:21" ht="15.75" x14ac:dyDescent="0.25">
      <c r="A77" s="33"/>
      <c r="B77" s="33"/>
      <c r="C77" s="34"/>
      <c r="D77" s="13" t="s">
        <v>20</v>
      </c>
      <c r="E77" s="2">
        <f t="shared" si="23"/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</row>
    <row r="78" spans="1:21" ht="15.75" x14ac:dyDescent="0.25">
      <c r="A78" s="33"/>
      <c r="B78" s="33"/>
      <c r="C78" s="34"/>
      <c r="D78" s="13" t="s">
        <v>21</v>
      </c>
      <c r="E78" s="2">
        <f t="shared" si="23"/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</row>
    <row r="79" spans="1:21" ht="63" x14ac:dyDescent="0.25">
      <c r="A79" s="33"/>
      <c r="B79" s="33"/>
      <c r="C79" s="34"/>
      <c r="D79" s="13" t="s">
        <v>22</v>
      </c>
      <c r="E79" s="2">
        <f t="shared" si="23"/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</row>
    <row r="80" spans="1:21" ht="31.5" x14ac:dyDescent="0.25">
      <c r="A80" s="33"/>
      <c r="B80" s="33"/>
      <c r="C80" s="34"/>
      <c r="D80" s="13" t="s">
        <v>23</v>
      </c>
      <c r="E80" s="2">
        <f t="shared" si="23"/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</row>
    <row r="81" spans="1:17" ht="31.5" x14ac:dyDescent="0.25">
      <c r="A81" s="33"/>
      <c r="B81" s="33"/>
      <c r="C81" s="34"/>
      <c r="D81" s="13" t="s">
        <v>24</v>
      </c>
      <c r="E81" s="2">
        <f t="shared" si="23"/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</row>
    <row r="82" spans="1:17" ht="15.75" x14ac:dyDescent="0.25">
      <c r="A82" s="33">
        <v>5</v>
      </c>
      <c r="B82" s="33" t="s">
        <v>37</v>
      </c>
      <c r="C82" s="34" t="s">
        <v>54</v>
      </c>
      <c r="D82" s="13" t="s">
        <v>18</v>
      </c>
      <c r="E82" s="2">
        <f>SUM(E83:E88)</f>
        <v>0</v>
      </c>
      <c r="F82" s="2">
        <f t="shared" ref="F82:Q82" si="24">SUM(F83:F88)</f>
        <v>0</v>
      </c>
      <c r="G82" s="2">
        <f t="shared" si="24"/>
        <v>0</v>
      </c>
      <c r="H82" s="2">
        <f t="shared" si="24"/>
        <v>0</v>
      </c>
      <c r="I82" s="2">
        <f t="shared" si="24"/>
        <v>0</v>
      </c>
      <c r="J82" s="2">
        <f t="shared" si="24"/>
        <v>0</v>
      </c>
      <c r="K82" s="2">
        <f t="shared" si="24"/>
        <v>0</v>
      </c>
      <c r="L82" s="2">
        <f t="shared" si="24"/>
        <v>0</v>
      </c>
      <c r="M82" s="2">
        <f t="shared" si="24"/>
        <v>0</v>
      </c>
      <c r="N82" s="2">
        <f t="shared" si="24"/>
        <v>0</v>
      </c>
      <c r="O82" s="2">
        <f t="shared" si="24"/>
        <v>0</v>
      </c>
      <c r="P82" s="2">
        <f t="shared" si="24"/>
        <v>0</v>
      </c>
      <c r="Q82" s="2">
        <f t="shared" si="24"/>
        <v>0</v>
      </c>
    </row>
    <row r="83" spans="1:17" ht="15.75" x14ac:dyDescent="0.25">
      <c r="A83" s="33"/>
      <c r="B83" s="33"/>
      <c r="C83" s="34"/>
      <c r="D83" s="13" t="s">
        <v>19</v>
      </c>
      <c r="E83" s="2">
        <f t="shared" si="23"/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</row>
    <row r="84" spans="1:17" ht="15.75" x14ac:dyDescent="0.25">
      <c r="A84" s="33"/>
      <c r="B84" s="33"/>
      <c r="C84" s="34"/>
      <c r="D84" s="13" t="s">
        <v>20</v>
      </c>
      <c r="E84" s="2">
        <f t="shared" si="23"/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</row>
    <row r="85" spans="1:17" ht="15.75" x14ac:dyDescent="0.25">
      <c r="A85" s="33"/>
      <c r="B85" s="33"/>
      <c r="C85" s="34"/>
      <c r="D85" s="13" t="s">
        <v>21</v>
      </c>
      <c r="E85" s="2">
        <f t="shared" si="23"/>
        <v>0</v>
      </c>
      <c r="F85" s="2">
        <v>0</v>
      </c>
      <c r="G85" s="2">
        <v>0</v>
      </c>
      <c r="H85" s="2">
        <v>0</v>
      </c>
      <c r="I85" s="2"/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</row>
    <row r="86" spans="1:17" ht="63" x14ac:dyDescent="0.25">
      <c r="A86" s="33"/>
      <c r="B86" s="33"/>
      <c r="C86" s="34"/>
      <c r="D86" s="13" t="s">
        <v>22</v>
      </c>
      <c r="E86" s="2">
        <f t="shared" si="23"/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</row>
    <row r="87" spans="1:17" ht="31.5" x14ac:dyDescent="0.25">
      <c r="A87" s="33"/>
      <c r="B87" s="33"/>
      <c r="C87" s="34"/>
      <c r="D87" s="13" t="s">
        <v>23</v>
      </c>
      <c r="E87" s="2">
        <f t="shared" si="23"/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</row>
    <row r="88" spans="1:17" ht="31.5" x14ac:dyDescent="0.25">
      <c r="A88" s="33"/>
      <c r="B88" s="33"/>
      <c r="C88" s="34"/>
      <c r="D88" s="13" t="s">
        <v>24</v>
      </c>
      <c r="E88" s="2">
        <f t="shared" si="23"/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</row>
    <row r="89" spans="1:17" ht="15.75" x14ac:dyDescent="0.25">
      <c r="A89" s="30">
        <v>6</v>
      </c>
      <c r="B89" s="33" t="s">
        <v>38</v>
      </c>
      <c r="C89" s="34" t="s">
        <v>54</v>
      </c>
      <c r="D89" s="13" t="s">
        <v>18</v>
      </c>
      <c r="E89" s="2">
        <f>SUM(F89:Q89)</f>
        <v>0</v>
      </c>
      <c r="F89" s="2">
        <f t="shared" ref="F89:Q89" si="25">SUM(F90:F95)</f>
        <v>0</v>
      </c>
      <c r="G89" s="2">
        <f t="shared" si="25"/>
        <v>0</v>
      </c>
      <c r="H89" s="2">
        <f t="shared" si="25"/>
        <v>0</v>
      </c>
      <c r="I89" s="2">
        <f t="shared" si="25"/>
        <v>0</v>
      </c>
      <c r="J89" s="2">
        <f t="shared" si="25"/>
        <v>0</v>
      </c>
      <c r="K89" s="2">
        <f t="shared" si="25"/>
        <v>0</v>
      </c>
      <c r="L89" s="2">
        <f t="shared" si="25"/>
        <v>0</v>
      </c>
      <c r="M89" s="2">
        <f t="shared" si="25"/>
        <v>0</v>
      </c>
      <c r="N89" s="2">
        <f t="shared" si="25"/>
        <v>0</v>
      </c>
      <c r="O89" s="2">
        <f t="shared" si="25"/>
        <v>0</v>
      </c>
      <c r="P89" s="2">
        <f t="shared" si="25"/>
        <v>0</v>
      </c>
      <c r="Q89" s="2">
        <f t="shared" si="25"/>
        <v>0</v>
      </c>
    </row>
    <row r="90" spans="1:17" ht="15.75" x14ac:dyDescent="0.25">
      <c r="A90" s="31"/>
      <c r="B90" s="33"/>
      <c r="C90" s="34"/>
      <c r="D90" s="13" t="s">
        <v>19</v>
      </c>
      <c r="E90" s="2">
        <f t="shared" ref="E90:E95" si="26">SUM(F90:Q90)</f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</row>
    <row r="91" spans="1:17" ht="15.75" x14ac:dyDescent="0.25">
      <c r="A91" s="31"/>
      <c r="B91" s="33"/>
      <c r="C91" s="34"/>
      <c r="D91" s="13" t="s">
        <v>20</v>
      </c>
      <c r="E91" s="2">
        <f t="shared" si="26"/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</row>
    <row r="92" spans="1:17" ht="15.75" x14ac:dyDescent="0.25">
      <c r="A92" s="31"/>
      <c r="B92" s="33"/>
      <c r="C92" s="34"/>
      <c r="D92" s="13" t="s">
        <v>21</v>
      </c>
      <c r="E92" s="2">
        <f t="shared" si="26"/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</row>
    <row r="93" spans="1:17" ht="63" x14ac:dyDescent="0.25">
      <c r="A93" s="31"/>
      <c r="B93" s="33"/>
      <c r="C93" s="34"/>
      <c r="D93" s="13" t="s">
        <v>22</v>
      </c>
      <c r="E93" s="2">
        <f t="shared" si="26"/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</row>
    <row r="94" spans="1:17" ht="31.5" x14ac:dyDescent="0.25">
      <c r="A94" s="31"/>
      <c r="B94" s="33"/>
      <c r="C94" s="34"/>
      <c r="D94" s="13" t="s">
        <v>23</v>
      </c>
      <c r="E94" s="2">
        <f t="shared" si="26"/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</row>
    <row r="95" spans="1:17" ht="31.5" x14ac:dyDescent="0.25">
      <c r="A95" s="32"/>
      <c r="B95" s="33"/>
      <c r="C95" s="34"/>
      <c r="D95" s="13" t="s">
        <v>24</v>
      </c>
      <c r="E95" s="2">
        <f t="shared" si="26"/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</row>
    <row r="96" spans="1:17" ht="15.75" x14ac:dyDescent="0.25">
      <c r="A96" s="30">
        <v>7</v>
      </c>
      <c r="B96" s="33" t="s">
        <v>39</v>
      </c>
      <c r="C96" s="34" t="s">
        <v>54</v>
      </c>
      <c r="D96" s="13" t="s">
        <v>18</v>
      </c>
      <c r="E96" s="2">
        <f>SUM(E97:E102)</f>
        <v>164174.05163</v>
      </c>
      <c r="F96" s="2">
        <f t="shared" ref="F96:Q96" si="27">SUM(F97:F102)</f>
        <v>0</v>
      </c>
      <c r="G96" s="2">
        <f t="shared" si="27"/>
        <v>0</v>
      </c>
      <c r="H96" s="2">
        <f t="shared" si="27"/>
        <v>0</v>
      </c>
      <c r="I96" s="2">
        <f t="shared" si="27"/>
        <v>0</v>
      </c>
      <c r="J96" s="2">
        <f t="shared" si="27"/>
        <v>0</v>
      </c>
      <c r="K96" s="2">
        <f t="shared" si="27"/>
        <v>0</v>
      </c>
      <c r="L96" s="2">
        <f t="shared" si="27"/>
        <v>0</v>
      </c>
      <c r="M96" s="2">
        <f t="shared" si="27"/>
        <v>164174.05163</v>
      </c>
      <c r="N96" s="2">
        <f t="shared" si="27"/>
        <v>0</v>
      </c>
      <c r="O96" s="2">
        <f t="shared" si="27"/>
        <v>0</v>
      </c>
      <c r="P96" s="2">
        <f t="shared" si="27"/>
        <v>0</v>
      </c>
      <c r="Q96" s="2">
        <f t="shared" si="27"/>
        <v>0</v>
      </c>
    </row>
    <row r="97" spans="1:21" ht="15.75" x14ac:dyDescent="0.25">
      <c r="A97" s="31"/>
      <c r="B97" s="33"/>
      <c r="C97" s="34"/>
      <c r="D97" s="13" t="s">
        <v>19</v>
      </c>
      <c r="E97" s="2">
        <f t="shared" ref="E97:E102" si="28">SUM(F97:Q97)</f>
        <v>73429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73429</v>
      </c>
      <c r="N97" s="2">
        <v>0</v>
      </c>
      <c r="O97" s="2">
        <v>0</v>
      </c>
      <c r="P97" s="2">
        <v>0</v>
      </c>
      <c r="Q97" s="2">
        <v>0</v>
      </c>
    </row>
    <row r="98" spans="1:21" ht="15.75" x14ac:dyDescent="0.25">
      <c r="A98" s="31"/>
      <c r="B98" s="33"/>
      <c r="C98" s="34"/>
      <c r="D98" s="13" t="s">
        <v>20</v>
      </c>
      <c r="E98" s="2">
        <f t="shared" si="28"/>
        <v>89749.8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89749.8</v>
      </c>
      <c r="N98" s="2">
        <v>0</v>
      </c>
      <c r="O98" s="2">
        <v>0</v>
      </c>
      <c r="P98" s="2">
        <v>0</v>
      </c>
      <c r="Q98" s="2">
        <v>0</v>
      </c>
    </row>
    <row r="99" spans="1:21" ht="15.75" x14ac:dyDescent="0.25">
      <c r="A99" s="31"/>
      <c r="B99" s="33"/>
      <c r="C99" s="34"/>
      <c r="D99" s="13" t="s">
        <v>21</v>
      </c>
      <c r="E99" s="2">
        <f t="shared" si="28"/>
        <v>995.25162999999998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995.25162999999998</v>
      </c>
      <c r="N99" s="2">
        <v>0</v>
      </c>
      <c r="O99" s="2">
        <v>0</v>
      </c>
      <c r="P99" s="2">
        <v>0</v>
      </c>
      <c r="Q99" s="2">
        <v>0</v>
      </c>
    </row>
    <row r="100" spans="1:21" ht="63" x14ac:dyDescent="0.25">
      <c r="A100" s="31"/>
      <c r="B100" s="33"/>
      <c r="C100" s="34"/>
      <c r="D100" s="13" t="s">
        <v>22</v>
      </c>
      <c r="E100" s="2">
        <f t="shared" si="28"/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</row>
    <row r="101" spans="1:21" ht="31.5" x14ac:dyDescent="0.25">
      <c r="A101" s="31"/>
      <c r="B101" s="33"/>
      <c r="C101" s="34"/>
      <c r="D101" s="13" t="s">
        <v>23</v>
      </c>
      <c r="E101" s="2">
        <f t="shared" si="28"/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</row>
    <row r="102" spans="1:21" ht="31.5" x14ac:dyDescent="0.25">
      <c r="A102" s="32"/>
      <c r="B102" s="33"/>
      <c r="C102" s="34"/>
      <c r="D102" s="13" t="s">
        <v>24</v>
      </c>
      <c r="E102" s="2">
        <f t="shared" si="28"/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</row>
    <row r="103" spans="1:21" ht="15.75" x14ac:dyDescent="0.25">
      <c r="A103" s="30">
        <v>8</v>
      </c>
      <c r="B103" s="33" t="s">
        <v>40</v>
      </c>
      <c r="C103" s="34" t="s">
        <v>54</v>
      </c>
      <c r="D103" s="13" t="s">
        <v>18</v>
      </c>
      <c r="E103" s="2">
        <f>SUM(E104:E109)</f>
        <v>0</v>
      </c>
      <c r="F103" s="2">
        <f t="shared" ref="F103:P103" si="29">SUM(F104:F109)</f>
        <v>0</v>
      </c>
      <c r="G103" s="2">
        <f t="shared" si="29"/>
        <v>0</v>
      </c>
      <c r="H103" s="2">
        <f t="shared" si="29"/>
        <v>0</v>
      </c>
      <c r="I103" s="2">
        <f t="shared" si="29"/>
        <v>0</v>
      </c>
      <c r="J103" s="2">
        <f t="shared" si="29"/>
        <v>0</v>
      </c>
      <c r="K103" s="2">
        <f t="shared" si="29"/>
        <v>0</v>
      </c>
      <c r="L103" s="2">
        <f t="shared" si="29"/>
        <v>0</v>
      </c>
      <c r="M103" s="2">
        <f t="shared" si="29"/>
        <v>0</v>
      </c>
      <c r="N103" s="2">
        <f t="shared" si="29"/>
        <v>0</v>
      </c>
      <c r="O103" s="2">
        <v>0</v>
      </c>
      <c r="P103" s="2">
        <f t="shared" si="29"/>
        <v>0</v>
      </c>
      <c r="Q103" s="2">
        <v>0</v>
      </c>
    </row>
    <row r="104" spans="1:21" ht="15.75" x14ac:dyDescent="0.25">
      <c r="A104" s="31"/>
      <c r="B104" s="33"/>
      <c r="C104" s="34"/>
      <c r="D104" s="13" t="s">
        <v>19</v>
      </c>
      <c r="E104" s="2">
        <f t="shared" ref="E104:E109" si="30">SUM(F104:Q104)</f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</row>
    <row r="105" spans="1:21" ht="15.75" x14ac:dyDescent="0.25">
      <c r="A105" s="31"/>
      <c r="B105" s="33"/>
      <c r="C105" s="34"/>
      <c r="D105" s="13" t="s">
        <v>20</v>
      </c>
      <c r="E105" s="2">
        <f>SUM(F105:Q105)</f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</row>
    <row r="106" spans="1:21" ht="15.75" x14ac:dyDescent="0.25">
      <c r="A106" s="31"/>
      <c r="B106" s="33"/>
      <c r="C106" s="34"/>
      <c r="D106" s="13" t="s">
        <v>21</v>
      </c>
      <c r="E106" s="2">
        <f t="shared" si="30"/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21" ht="63" x14ac:dyDescent="0.25">
      <c r="A107" s="31"/>
      <c r="B107" s="33"/>
      <c r="C107" s="34"/>
      <c r="D107" s="13" t="s">
        <v>22</v>
      </c>
      <c r="E107" s="2">
        <f t="shared" si="30"/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21" ht="31.5" x14ac:dyDescent="0.25">
      <c r="A108" s="31"/>
      <c r="B108" s="33"/>
      <c r="C108" s="34"/>
      <c r="D108" s="13" t="s">
        <v>23</v>
      </c>
      <c r="E108" s="2">
        <f t="shared" si="30"/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21" ht="31.5" x14ac:dyDescent="0.25">
      <c r="A109" s="32"/>
      <c r="B109" s="33"/>
      <c r="C109" s="34"/>
      <c r="D109" s="13" t="s">
        <v>24</v>
      </c>
      <c r="E109" s="2">
        <f t="shared" si="30"/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/>
    </row>
    <row r="110" spans="1:21" ht="15.75" x14ac:dyDescent="0.25">
      <c r="A110" s="35" t="s">
        <v>32</v>
      </c>
      <c r="B110" s="36"/>
      <c r="C110" s="37"/>
      <c r="D110" s="13" t="s">
        <v>18</v>
      </c>
      <c r="E110" s="2">
        <f>SUM(E111:E116)</f>
        <v>190174.87794999999</v>
      </c>
      <c r="F110" s="2">
        <f>SUM(F54,F61,F68,F75,F82,F96,F103,F89)</f>
        <v>0</v>
      </c>
      <c r="G110" s="2">
        <f>SUM(G54,G61,G68,G75,G82,G96,G103,G89)</f>
        <v>0</v>
      </c>
      <c r="H110" s="2">
        <f t="shared" ref="H110:Q110" si="31">SUM(H54,H61,H68,H75,H82,H96,H103,H89)</f>
        <v>0</v>
      </c>
      <c r="I110" s="2">
        <f t="shared" si="31"/>
        <v>0</v>
      </c>
      <c r="J110" s="2">
        <f t="shared" si="31"/>
        <v>0</v>
      </c>
      <c r="K110" s="2">
        <f t="shared" si="31"/>
        <v>0</v>
      </c>
      <c r="L110" s="2">
        <f t="shared" si="31"/>
        <v>0</v>
      </c>
      <c r="M110" s="2">
        <f t="shared" si="31"/>
        <v>164174.05163</v>
      </c>
      <c r="N110" s="2">
        <f t="shared" si="31"/>
        <v>2532.8000000000002</v>
      </c>
      <c r="O110" s="2">
        <f t="shared" si="31"/>
        <v>0</v>
      </c>
      <c r="P110" s="2">
        <f t="shared" si="31"/>
        <v>0</v>
      </c>
      <c r="Q110" s="2">
        <f t="shared" si="31"/>
        <v>0</v>
      </c>
      <c r="U110" s="8"/>
    </row>
    <row r="111" spans="1:21" ht="15.75" x14ac:dyDescent="0.25">
      <c r="A111" s="38"/>
      <c r="B111" s="39"/>
      <c r="C111" s="40"/>
      <c r="D111" s="13" t="s">
        <v>19</v>
      </c>
      <c r="E111" s="2">
        <f>SUM(F111:Q111)</f>
        <v>96790.2</v>
      </c>
      <c r="F111" s="2">
        <f t="shared" ref="F111:Q116" si="32">SUM(F55,F62,F69,F76,F83,F97,F104,F90)</f>
        <v>0</v>
      </c>
      <c r="G111" s="2">
        <f t="shared" si="32"/>
        <v>0</v>
      </c>
      <c r="H111" s="2">
        <f t="shared" si="32"/>
        <v>0</v>
      </c>
      <c r="I111" s="2">
        <f t="shared" si="32"/>
        <v>0</v>
      </c>
      <c r="J111" s="2">
        <f t="shared" si="32"/>
        <v>0</v>
      </c>
      <c r="K111" s="2">
        <f t="shared" si="32"/>
        <v>0</v>
      </c>
      <c r="L111" s="2">
        <f t="shared" si="32"/>
        <v>0</v>
      </c>
      <c r="M111" s="2">
        <f t="shared" si="32"/>
        <v>73429</v>
      </c>
      <c r="N111" s="2">
        <f t="shared" si="32"/>
        <v>23361.200000000001</v>
      </c>
      <c r="O111" s="2">
        <f t="shared" si="32"/>
        <v>0</v>
      </c>
      <c r="P111" s="2">
        <f t="shared" si="32"/>
        <v>0</v>
      </c>
      <c r="Q111" s="2">
        <f t="shared" si="32"/>
        <v>0</v>
      </c>
      <c r="U111" s="8"/>
    </row>
    <row r="112" spans="1:21" ht="15.75" x14ac:dyDescent="0.25">
      <c r="A112" s="38"/>
      <c r="B112" s="39"/>
      <c r="C112" s="40"/>
      <c r="D112" s="13" t="s">
        <v>20</v>
      </c>
      <c r="E112" s="2">
        <f t="shared" ref="E112:E116" si="33">SUM(F112:Q112)</f>
        <v>92282.6</v>
      </c>
      <c r="F112" s="2">
        <f t="shared" si="32"/>
        <v>0</v>
      </c>
      <c r="G112" s="2">
        <f t="shared" si="32"/>
        <v>0</v>
      </c>
      <c r="H112" s="2">
        <f t="shared" si="32"/>
        <v>0</v>
      </c>
      <c r="I112" s="2">
        <f t="shared" si="32"/>
        <v>0</v>
      </c>
      <c r="J112" s="2">
        <f t="shared" si="32"/>
        <v>0</v>
      </c>
      <c r="K112" s="2">
        <f t="shared" si="32"/>
        <v>0</v>
      </c>
      <c r="L112" s="2">
        <f t="shared" si="32"/>
        <v>0</v>
      </c>
      <c r="M112" s="2">
        <f t="shared" si="32"/>
        <v>89749.8</v>
      </c>
      <c r="N112" s="2">
        <f t="shared" si="32"/>
        <v>2532.8000000000002</v>
      </c>
      <c r="O112" s="2">
        <f t="shared" si="32"/>
        <v>0</v>
      </c>
      <c r="P112" s="2">
        <f t="shared" si="32"/>
        <v>0</v>
      </c>
      <c r="Q112" s="2">
        <f t="shared" si="32"/>
        <v>0</v>
      </c>
      <c r="U112" s="8"/>
    </row>
    <row r="113" spans="1:21" ht="15.75" x14ac:dyDescent="0.25">
      <c r="A113" s="38"/>
      <c r="B113" s="39"/>
      <c r="C113" s="40"/>
      <c r="D113" s="13" t="s">
        <v>21</v>
      </c>
      <c r="E113" s="2">
        <f t="shared" si="33"/>
        <v>1102.0779499999999</v>
      </c>
      <c r="F113" s="2">
        <f t="shared" si="32"/>
        <v>0</v>
      </c>
      <c r="G113" s="2">
        <f t="shared" si="32"/>
        <v>0</v>
      </c>
      <c r="H113" s="2">
        <f t="shared" si="32"/>
        <v>0</v>
      </c>
      <c r="I113" s="2">
        <f t="shared" si="32"/>
        <v>0</v>
      </c>
      <c r="J113" s="2">
        <f t="shared" si="32"/>
        <v>0</v>
      </c>
      <c r="K113" s="2">
        <f t="shared" si="32"/>
        <v>0</v>
      </c>
      <c r="L113" s="2">
        <f t="shared" si="32"/>
        <v>0</v>
      </c>
      <c r="M113" s="2">
        <f t="shared" si="32"/>
        <v>995.25162999999998</v>
      </c>
      <c r="N113" s="2">
        <f t="shared" si="32"/>
        <v>106.82632</v>
      </c>
      <c r="O113" s="2">
        <f t="shared" si="32"/>
        <v>0</v>
      </c>
      <c r="P113" s="2">
        <f t="shared" si="32"/>
        <v>0</v>
      </c>
      <c r="Q113" s="2">
        <f t="shared" si="32"/>
        <v>0</v>
      </c>
      <c r="U113" s="8"/>
    </row>
    <row r="114" spans="1:21" ht="63" x14ac:dyDescent="0.25">
      <c r="A114" s="38"/>
      <c r="B114" s="39"/>
      <c r="C114" s="40"/>
      <c r="D114" s="13" t="s">
        <v>22</v>
      </c>
      <c r="E114" s="2">
        <f t="shared" si="33"/>
        <v>0</v>
      </c>
      <c r="F114" s="2">
        <f t="shared" si="32"/>
        <v>0</v>
      </c>
      <c r="G114" s="2">
        <f t="shared" si="32"/>
        <v>0</v>
      </c>
      <c r="H114" s="2">
        <f t="shared" si="32"/>
        <v>0</v>
      </c>
      <c r="I114" s="2">
        <f t="shared" si="32"/>
        <v>0</v>
      </c>
      <c r="J114" s="2">
        <f t="shared" si="32"/>
        <v>0</v>
      </c>
      <c r="K114" s="2">
        <f t="shared" si="32"/>
        <v>0</v>
      </c>
      <c r="L114" s="2">
        <f t="shared" si="32"/>
        <v>0</v>
      </c>
      <c r="M114" s="2">
        <f t="shared" si="32"/>
        <v>0</v>
      </c>
      <c r="N114" s="2">
        <f t="shared" si="32"/>
        <v>0</v>
      </c>
      <c r="O114" s="2">
        <f t="shared" si="32"/>
        <v>0</v>
      </c>
      <c r="P114" s="2">
        <f t="shared" si="32"/>
        <v>0</v>
      </c>
      <c r="Q114" s="2">
        <f t="shared" si="32"/>
        <v>0</v>
      </c>
      <c r="U114" s="8"/>
    </row>
    <row r="115" spans="1:21" ht="31.5" x14ac:dyDescent="0.25">
      <c r="A115" s="38"/>
      <c r="B115" s="39"/>
      <c r="C115" s="40"/>
      <c r="D115" s="13" t="s">
        <v>23</v>
      </c>
      <c r="E115" s="2">
        <f t="shared" si="33"/>
        <v>0</v>
      </c>
      <c r="F115" s="2">
        <f t="shared" si="32"/>
        <v>0</v>
      </c>
      <c r="G115" s="2">
        <f t="shared" si="32"/>
        <v>0</v>
      </c>
      <c r="H115" s="2">
        <f t="shared" si="32"/>
        <v>0</v>
      </c>
      <c r="I115" s="2">
        <f t="shared" si="32"/>
        <v>0</v>
      </c>
      <c r="J115" s="2">
        <f t="shared" si="32"/>
        <v>0</v>
      </c>
      <c r="K115" s="2">
        <f t="shared" si="32"/>
        <v>0</v>
      </c>
      <c r="L115" s="2">
        <f t="shared" si="32"/>
        <v>0</v>
      </c>
      <c r="M115" s="2">
        <f t="shared" si="32"/>
        <v>0</v>
      </c>
      <c r="N115" s="2">
        <f t="shared" si="32"/>
        <v>0</v>
      </c>
      <c r="O115" s="2">
        <f t="shared" si="32"/>
        <v>0</v>
      </c>
      <c r="P115" s="2">
        <f t="shared" si="32"/>
        <v>0</v>
      </c>
      <c r="Q115" s="2">
        <f t="shared" si="32"/>
        <v>0</v>
      </c>
      <c r="U115" s="8"/>
    </row>
    <row r="116" spans="1:21" ht="31.5" x14ac:dyDescent="0.25">
      <c r="A116" s="41"/>
      <c r="B116" s="42"/>
      <c r="C116" s="43"/>
      <c r="D116" s="13" t="s">
        <v>24</v>
      </c>
      <c r="E116" s="2">
        <f t="shared" si="33"/>
        <v>0</v>
      </c>
      <c r="F116" s="2">
        <f t="shared" si="32"/>
        <v>0</v>
      </c>
      <c r="G116" s="2">
        <f t="shared" si="32"/>
        <v>0</v>
      </c>
      <c r="H116" s="2">
        <f t="shared" si="32"/>
        <v>0</v>
      </c>
      <c r="I116" s="2">
        <f t="shared" si="32"/>
        <v>0</v>
      </c>
      <c r="J116" s="2">
        <f t="shared" si="32"/>
        <v>0</v>
      </c>
      <c r="K116" s="2">
        <f t="shared" si="32"/>
        <v>0</v>
      </c>
      <c r="L116" s="2">
        <f t="shared" si="32"/>
        <v>0</v>
      </c>
      <c r="M116" s="2">
        <f t="shared" si="32"/>
        <v>0</v>
      </c>
      <c r="N116" s="2">
        <f t="shared" si="32"/>
        <v>0</v>
      </c>
      <c r="O116" s="2">
        <f t="shared" si="32"/>
        <v>0</v>
      </c>
      <c r="P116" s="2">
        <f t="shared" si="32"/>
        <v>0</v>
      </c>
      <c r="Q116" s="2">
        <f t="shared" si="32"/>
        <v>0</v>
      </c>
      <c r="U116" s="8"/>
    </row>
    <row r="117" spans="1:21" ht="15.75" x14ac:dyDescent="0.25">
      <c r="A117" s="44" t="s">
        <v>41</v>
      </c>
      <c r="B117" s="45"/>
      <c r="C117" s="46"/>
      <c r="D117" s="14" t="s">
        <v>18</v>
      </c>
      <c r="E117" s="3">
        <f>SUM(E118:E123)</f>
        <v>285419.14760999999</v>
      </c>
      <c r="F117" s="2">
        <f>F110+F47</f>
        <v>0</v>
      </c>
      <c r="G117" s="2">
        <f>G110+G47</f>
        <v>0</v>
      </c>
      <c r="H117" s="2">
        <f t="shared" ref="H117:Q117" si="34">H110+H47</f>
        <v>0</v>
      </c>
      <c r="I117" s="2">
        <f t="shared" si="34"/>
        <v>25500</v>
      </c>
      <c r="J117" s="2">
        <f t="shared" si="34"/>
        <v>0</v>
      </c>
      <c r="K117" s="2">
        <f t="shared" si="34"/>
        <v>0</v>
      </c>
      <c r="L117" s="2">
        <f t="shared" si="34"/>
        <v>0</v>
      </c>
      <c r="M117" s="2">
        <f t="shared" si="34"/>
        <v>164174.05163</v>
      </c>
      <c r="N117" s="2">
        <f t="shared" si="34"/>
        <v>72277.069660000008</v>
      </c>
      <c r="O117" s="2">
        <f t="shared" si="34"/>
        <v>0</v>
      </c>
      <c r="P117" s="2">
        <f t="shared" si="34"/>
        <v>0</v>
      </c>
      <c r="Q117" s="2">
        <f t="shared" si="34"/>
        <v>0</v>
      </c>
      <c r="U117" s="8"/>
    </row>
    <row r="118" spans="1:21" ht="15.75" x14ac:dyDescent="0.25">
      <c r="A118" s="47"/>
      <c r="B118" s="48"/>
      <c r="C118" s="49"/>
      <c r="D118" s="13" t="s">
        <v>19</v>
      </c>
      <c r="E118" s="2">
        <f>SUM(F118:Q118)</f>
        <v>96790.2</v>
      </c>
      <c r="F118" s="2">
        <f t="shared" ref="F118:F119" si="35">F111+F48</f>
        <v>0</v>
      </c>
      <c r="G118" s="2">
        <f t="shared" ref="G118:Q123" si="36">G111+G48</f>
        <v>0</v>
      </c>
      <c r="H118" s="2">
        <f t="shared" si="36"/>
        <v>0</v>
      </c>
      <c r="I118" s="2">
        <f t="shared" si="36"/>
        <v>0</v>
      </c>
      <c r="J118" s="2">
        <f t="shared" si="36"/>
        <v>0</v>
      </c>
      <c r="K118" s="2">
        <f t="shared" si="36"/>
        <v>0</v>
      </c>
      <c r="L118" s="2">
        <f t="shared" si="36"/>
        <v>0</v>
      </c>
      <c r="M118" s="2">
        <f t="shared" si="36"/>
        <v>73429</v>
      </c>
      <c r="N118" s="2">
        <f t="shared" si="36"/>
        <v>23361.200000000001</v>
      </c>
      <c r="O118" s="2">
        <f t="shared" si="36"/>
        <v>0</v>
      </c>
      <c r="P118" s="2">
        <f t="shared" si="36"/>
        <v>0</v>
      </c>
      <c r="Q118" s="2">
        <f t="shared" si="36"/>
        <v>0</v>
      </c>
      <c r="U118" s="8"/>
    </row>
    <row r="119" spans="1:21" ht="15.75" x14ac:dyDescent="0.25">
      <c r="A119" s="47"/>
      <c r="B119" s="48"/>
      <c r="C119" s="49"/>
      <c r="D119" s="13" t="s">
        <v>20</v>
      </c>
      <c r="E119" s="2">
        <f>SUM(F119:Q119)</f>
        <v>177050</v>
      </c>
      <c r="F119" s="2">
        <f t="shared" si="35"/>
        <v>0</v>
      </c>
      <c r="G119" s="2">
        <f t="shared" si="36"/>
        <v>0</v>
      </c>
      <c r="H119" s="2">
        <f t="shared" si="36"/>
        <v>0</v>
      </c>
      <c r="I119" s="2">
        <f t="shared" si="36"/>
        <v>22695</v>
      </c>
      <c r="J119" s="2">
        <f t="shared" si="36"/>
        <v>0</v>
      </c>
      <c r="K119" s="2">
        <f t="shared" si="36"/>
        <v>0</v>
      </c>
      <c r="L119" s="2">
        <f t="shared" si="36"/>
        <v>0</v>
      </c>
      <c r="M119" s="2">
        <f t="shared" si="36"/>
        <v>89749.8</v>
      </c>
      <c r="N119" s="2">
        <f t="shared" si="36"/>
        <v>64605.200000000004</v>
      </c>
      <c r="O119" s="2">
        <f t="shared" si="36"/>
        <v>0</v>
      </c>
      <c r="P119" s="2">
        <f t="shared" si="36"/>
        <v>0</v>
      </c>
      <c r="Q119" s="2">
        <f t="shared" si="36"/>
        <v>0</v>
      </c>
      <c r="U119" s="8"/>
    </row>
    <row r="120" spans="1:21" ht="15.75" x14ac:dyDescent="0.25">
      <c r="A120" s="47"/>
      <c r="B120" s="48"/>
      <c r="C120" s="49"/>
      <c r="D120" s="13" t="s">
        <v>21</v>
      </c>
      <c r="E120" s="16">
        <f>SUM(F120:Q120)</f>
        <v>11578.947609999999</v>
      </c>
      <c r="F120" s="2">
        <f t="shared" ref="F120:F123" si="37">F113+F50</f>
        <v>0</v>
      </c>
      <c r="G120" s="2">
        <f t="shared" si="36"/>
        <v>0</v>
      </c>
      <c r="H120" s="2">
        <f t="shared" si="36"/>
        <v>0</v>
      </c>
      <c r="I120" s="2">
        <f t="shared" si="36"/>
        <v>2805</v>
      </c>
      <c r="J120" s="2">
        <f t="shared" si="36"/>
        <v>0</v>
      </c>
      <c r="K120" s="2">
        <f t="shared" si="36"/>
        <v>0</v>
      </c>
      <c r="L120" s="2">
        <f t="shared" si="36"/>
        <v>0</v>
      </c>
      <c r="M120" s="2">
        <f t="shared" si="36"/>
        <v>995.25162999999998</v>
      </c>
      <c r="N120" s="2">
        <f t="shared" si="36"/>
        <v>7778.6959800000004</v>
      </c>
      <c r="O120" s="2">
        <f t="shared" si="36"/>
        <v>0</v>
      </c>
      <c r="P120" s="2">
        <f t="shared" si="36"/>
        <v>0</v>
      </c>
      <c r="Q120" s="2">
        <f t="shared" si="36"/>
        <v>0</v>
      </c>
      <c r="U120" s="8"/>
    </row>
    <row r="121" spans="1:21" ht="63" x14ac:dyDescent="0.25">
      <c r="A121" s="47"/>
      <c r="B121" s="48"/>
      <c r="C121" s="49"/>
      <c r="D121" s="13" t="s">
        <v>22</v>
      </c>
      <c r="E121" s="2">
        <f t="shared" ref="E121:E122" si="38">SUM(F121:Q121)</f>
        <v>0</v>
      </c>
      <c r="F121" s="2">
        <f t="shared" si="37"/>
        <v>0</v>
      </c>
      <c r="G121" s="2">
        <f t="shared" si="36"/>
        <v>0</v>
      </c>
      <c r="H121" s="2">
        <f t="shared" si="36"/>
        <v>0</v>
      </c>
      <c r="I121" s="2">
        <f t="shared" si="36"/>
        <v>0</v>
      </c>
      <c r="J121" s="2">
        <f t="shared" si="36"/>
        <v>0</v>
      </c>
      <c r="K121" s="2">
        <f t="shared" si="36"/>
        <v>0</v>
      </c>
      <c r="L121" s="2">
        <f t="shared" si="36"/>
        <v>0</v>
      </c>
      <c r="M121" s="2">
        <f t="shared" si="36"/>
        <v>0</v>
      </c>
      <c r="N121" s="2">
        <f t="shared" si="36"/>
        <v>0</v>
      </c>
      <c r="O121" s="2">
        <f t="shared" si="36"/>
        <v>0</v>
      </c>
      <c r="P121" s="2">
        <f t="shared" si="36"/>
        <v>0</v>
      </c>
      <c r="Q121" s="2">
        <f t="shared" si="36"/>
        <v>0</v>
      </c>
      <c r="U121" s="8"/>
    </row>
    <row r="122" spans="1:21" ht="31.5" x14ac:dyDescent="0.25">
      <c r="A122" s="47"/>
      <c r="B122" s="48"/>
      <c r="C122" s="49"/>
      <c r="D122" s="13" t="s">
        <v>23</v>
      </c>
      <c r="E122" s="2">
        <f t="shared" si="38"/>
        <v>0</v>
      </c>
      <c r="F122" s="2">
        <f t="shared" si="37"/>
        <v>0</v>
      </c>
      <c r="G122" s="2">
        <f t="shared" si="36"/>
        <v>0</v>
      </c>
      <c r="H122" s="2">
        <f t="shared" si="36"/>
        <v>0</v>
      </c>
      <c r="I122" s="2">
        <f t="shared" si="36"/>
        <v>0</v>
      </c>
      <c r="J122" s="2">
        <f t="shared" si="36"/>
        <v>0</v>
      </c>
      <c r="K122" s="2">
        <f t="shared" si="36"/>
        <v>0</v>
      </c>
      <c r="L122" s="2">
        <f t="shared" si="36"/>
        <v>0</v>
      </c>
      <c r="M122" s="2">
        <f t="shared" si="36"/>
        <v>0</v>
      </c>
      <c r="N122" s="2">
        <f t="shared" si="36"/>
        <v>0</v>
      </c>
      <c r="O122" s="2">
        <f t="shared" si="36"/>
        <v>0</v>
      </c>
      <c r="P122" s="2">
        <f t="shared" si="36"/>
        <v>0</v>
      </c>
      <c r="Q122" s="2">
        <f t="shared" si="36"/>
        <v>0</v>
      </c>
      <c r="U122" s="8"/>
    </row>
    <row r="123" spans="1:21" ht="31.5" x14ac:dyDescent="0.25">
      <c r="A123" s="50"/>
      <c r="B123" s="51"/>
      <c r="C123" s="52"/>
      <c r="D123" s="13" t="s">
        <v>24</v>
      </c>
      <c r="E123" s="2">
        <f>SUM(F123:Q123)</f>
        <v>0</v>
      </c>
      <c r="F123" s="2">
        <f t="shared" si="37"/>
        <v>0</v>
      </c>
      <c r="G123" s="2">
        <f t="shared" si="36"/>
        <v>0</v>
      </c>
      <c r="H123" s="2">
        <f t="shared" si="36"/>
        <v>0</v>
      </c>
      <c r="I123" s="2">
        <f t="shared" si="36"/>
        <v>0</v>
      </c>
      <c r="J123" s="2">
        <f t="shared" si="36"/>
        <v>0</v>
      </c>
      <c r="K123" s="2">
        <f t="shared" si="36"/>
        <v>0</v>
      </c>
      <c r="L123" s="2">
        <f t="shared" si="36"/>
        <v>0</v>
      </c>
      <c r="M123" s="2">
        <f t="shared" si="36"/>
        <v>0</v>
      </c>
      <c r="N123" s="2">
        <f t="shared" si="36"/>
        <v>0</v>
      </c>
      <c r="O123" s="2">
        <f t="shared" si="36"/>
        <v>0</v>
      </c>
      <c r="P123" s="2">
        <f t="shared" si="36"/>
        <v>0</v>
      </c>
      <c r="Q123" s="2">
        <f t="shared" si="36"/>
        <v>0</v>
      </c>
      <c r="U123" s="8"/>
    </row>
    <row r="124" spans="1:21" ht="26.25" customHeight="1" x14ac:dyDescent="0.25">
      <c r="A124" s="15"/>
      <c r="B124" s="15"/>
      <c r="C124" s="15"/>
      <c r="D124" s="15"/>
      <c r="E124" s="12"/>
      <c r="F124" s="12"/>
      <c r="G124" s="12"/>
      <c r="H124" s="12"/>
      <c r="I124" s="12"/>
      <c r="J124" s="5"/>
      <c r="K124" s="5"/>
      <c r="L124" s="5"/>
      <c r="M124" s="5"/>
      <c r="N124" s="5"/>
      <c r="O124" s="5"/>
      <c r="P124" s="5"/>
      <c r="Q124" s="5"/>
    </row>
    <row r="125" spans="1:21" ht="98.25" customHeight="1" x14ac:dyDescent="0.35">
      <c r="A125" s="28" t="s">
        <v>48</v>
      </c>
      <c r="B125" s="28"/>
      <c r="C125" s="28"/>
      <c r="D125" s="27" t="s">
        <v>55</v>
      </c>
      <c r="E125" s="27"/>
      <c r="F125" s="27"/>
      <c r="G125" s="27"/>
      <c r="H125" s="26" t="s">
        <v>49</v>
      </c>
      <c r="I125" s="26"/>
      <c r="J125" s="12"/>
      <c r="K125" s="12"/>
      <c r="L125" s="12"/>
      <c r="M125" s="12"/>
      <c r="N125" s="12"/>
      <c r="O125" s="12"/>
      <c r="P125" s="12"/>
      <c r="Q125" s="12"/>
    </row>
    <row r="126" spans="1:21" ht="31.5" customHeight="1" x14ac:dyDescent="0.35">
      <c r="A126" s="27"/>
      <c r="B126" s="27"/>
      <c r="C126" s="18"/>
      <c r="D126" s="18"/>
      <c r="E126" s="19" t="s">
        <v>42</v>
      </c>
      <c r="F126" s="18"/>
      <c r="G126" s="20"/>
      <c r="H126" s="20"/>
      <c r="I126" s="11"/>
      <c r="J126" s="12"/>
      <c r="K126" s="12"/>
      <c r="L126" s="12"/>
      <c r="M126" s="12"/>
      <c r="N126" s="12"/>
      <c r="O126" s="12"/>
      <c r="P126" s="12"/>
      <c r="Q126" s="12"/>
    </row>
    <row r="127" spans="1:21" ht="75" customHeight="1" x14ac:dyDescent="0.35">
      <c r="A127" s="27" t="s">
        <v>56</v>
      </c>
      <c r="B127" s="27"/>
      <c r="C127" s="27"/>
      <c r="D127" s="27" t="s">
        <v>55</v>
      </c>
      <c r="E127" s="27"/>
      <c r="F127" s="27"/>
      <c r="G127" s="27"/>
      <c r="H127" s="26" t="s">
        <v>57</v>
      </c>
      <c r="I127" s="26"/>
      <c r="J127" s="12"/>
      <c r="K127" s="12"/>
      <c r="L127" s="12"/>
      <c r="M127" s="12"/>
      <c r="N127" s="12"/>
      <c r="O127" s="12"/>
      <c r="P127" s="12"/>
      <c r="Q127" s="12"/>
    </row>
    <row r="128" spans="1:21" ht="23.25" x14ac:dyDescent="0.35">
      <c r="A128" s="27"/>
      <c r="B128" s="27"/>
      <c r="C128" s="18"/>
      <c r="D128" s="18"/>
      <c r="E128" s="24" t="s">
        <v>42</v>
      </c>
      <c r="F128" s="18"/>
      <c r="G128" s="23"/>
      <c r="H128" s="21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 s="10" customFormat="1" ht="23.25" x14ac:dyDescent="0.35">
      <c r="A129" s="28"/>
      <c r="B129" s="28"/>
      <c r="C129" s="28"/>
      <c r="D129" s="22"/>
      <c r="E129" s="18"/>
      <c r="F129" s="29"/>
      <c r="G129" s="29"/>
      <c r="H129" s="17"/>
      <c r="I129" s="6"/>
      <c r="J129" s="12"/>
      <c r="K129" s="12"/>
      <c r="L129" s="12"/>
      <c r="M129" s="12"/>
      <c r="N129" s="12"/>
      <c r="O129" s="12"/>
      <c r="P129" s="12"/>
      <c r="Q129" s="12"/>
    </row>
    <row r="130" spans="1:17" s="10" customFormat="1" ht="23.25" x14ac:dyDescent="0.35">
      <c r="A130" s="27" t="s">
        <v>51</v>
      </c>
      <c r="B130" s="27"/>
      <c r="C130" s="18"/>
      <c r="D130" s="18"/>
      <c r="E130" s="19"/>
      <c r="F130" s="18"/>
      <c r="G130" s="20"/>
      <c r="H130" s="20"/>
      <c r="I130" s="11"/>
      <c r="J130" s="12"/>
      <c r="K130" s="12"/>
      <c r="L130" s="12"/>
      <c r="M130" s="12"/>
      <c r="N130" s="12"/>
      <c r="O130" s="12"/>
      <c r="P130" s="12"/>
      <c r="Q130" s="12"/>
    </row>
    <row r="131" spans="1:17" s="10" customFormat="1" ht="23.25" x14ac:dyDescent="0.35">
      <c r="A131" s="28" t="s">
        <v>50</v>
      </c>
      <c r="B131" s="28"/>
      <c r="C131" s="28"/>
      <c r="D131" s="22"/>
      <c r="E131" s="18"/>
      <c r="F131" s="26"/>
      <c r="G131" s="26"/>
      <c r="H131" s="17"/>
      <c r="I131" s="6"/>
      <c r="J131" s="12"/>
      <c r="K131" s="12"/>
      <c r="L131" s="12"/>
      <c r="M131" s="12"/>
      <c r="N131" s="12"/>
      <c r="O131" s="12"/>
      <c r="P131" s="12"/>
      <c r="Q131" s="12"/>
    </row>
    <row r="132" spans="1:17" s="10" customFormat="1" ht="23.25" x14ac:dyDescent="0.35">
      <c r="A132" s="27"/>
      <c r="B132" s="27"/>
      <c r="C132" s="18"/>
      <c r="D132" s="18"/>
      <c r="E132" s="19"/>
      <c r="F132" s="18"/>
      <c r="G132" s="20"/>
      <c r="H132" s="20"/>
      <c r="I132" s="11"/>
      <c r="J132" s="12"/>
      <c r="K132" s="12"/>
      <c r="L132" s="12"/>
      <c r="M132" s="12"/>
      <c r="N132" s="12"/>
      <c r="O132" s="12"/>
      <c r="P132" s="12"/>
      <c r="Q132" s="12"/>
    </row>
  </sheetData>
  <mergeCells count="69">
    <mergeCell ref="A6:Q6"/>
    <mergeCell ref="O1:Q1"/>
    <mergeCell ref="O2:Q2"/>
    <mergeCell ref="O3:Q3"/>
    <mergeCell ref="O4:Q4"/>
    <mergeCell ref="O5:Q5"/>
    <mergeCell ref="A7:Q7"/>
    <mergeCell ref="A9:A10"/>
    <mergeCell ref="B9:B10"/>
    <mergeCell ref="C9:C10"/>
    <mergeCell ref="D9:D10"/>
    <mergeCell ref="E9:E10"/>
    <mergeCell ref="F9:Q9"/>
    <mergeCell ref="A12:A18"/>
    <mergeCell ref="B12:B18"/>
    <mergeCell ref="C12:C18"/>
    <mergeCell ref="A19:A25"/>
    <mergeCell ref="B19:B25"/>
    <mergeCell ref="C19:C25"/>
    <mergeCell ref="A26:A32"/>
    <mergeCell ref="B26:B32"/>
    <mergeCell ref="C26:C32"/>
    <mergeCell ref="A33:A39"/>
    <mergeCell ref="B33:B39"/>
    <mergeCell ref="C33:C39"/>
    <mergeCell ref="A40:A46"/>
    <mergeCell ref="B40:B46"/>
    <mergeCell ref="C40:C46"/>
    <mergeCell ref="A47:C53"/>
    <mergeCell ref="A54:A60"/>
    <mergeCell ref="B54:B60"/>
    <mergeCell ref="C54:C60"/>
    <mergeCell ref="A61:A67"/>
    <mergeCell ref="B61:B67"/>
    <mergeCell ref="C61:C67"/>
    <mergeCell ref="A68:A74"/>
    <mergeCell ref="B68:B74"/>
    <mergeCell ref="C68:C74"/>
    <mergeCell ref="A75:A81"/>
    <mergeCell ref="B75:B81"/>
    <mergeCell ref="C75:C81"/>
    <mergeCell ref="A82:A88"/>
    <mergeCell ref="B82:B88"/>
    <mergeCell ref="C82:C88"/>
    <mergeCell ref="A89:A95"/>
    <mergeCell ref="B89:B95"/>
    <mergeCell ref="C89:C95"/>
    <mergeCell ref="A96:A102"/>
    <mergeCell ref="B96:B102"/>
    <mergeCell ref="C96:C102"/>
    <mergeCell ref="A103:A109"/>
    <mergeCell ref="B103:B109"/>
    <mergeCell ref="C103:C109"/>
    <mergeCell ref="A110:C116"/>
    <mergeCell ref="A117:C123"/>
    <mergeCell ref="H125:I125"/>
    <mergeCell ref="H127:I127"/>
    <mergeCell ref="D127:G127"/>
    <mergeCell ref="A132:B132"/>
    <mergeCell ref="A126:B126"/>
    <mergeCell ref="A128:B128"/>
    <mergeCell ref="A125:C125"/>
    <mergeCell ref="A129:C129"/>
    <mergeCell ref="F129:G129"/>
    <mergeCell ref="A130:B130"/>
    <mergeCell ref="A131:C131"/>
    <mergeCell ref="F131:G131"/>
    <mergeCell ref="D125:G125"/>
    <mergeCell ref="A127:C127"/>
  </mergeCells>
  <pageMargins left="0.25" right="0.25" top="0.75" bottom="0.75" header="0.3" footer="0.3"/>
  <pageSetup paperSize="9" scale="39" orientation="landscape" r:id="rId1"/>
  <rowBreaks count="3" manualBreakCount="3">
    <brk id="46" max="16" man="1"/>
    <brk id="88" max="16" man="1"/>
    <brk id="131" max="16" man="1"/>
  </rowBreaks>
  <colBreaks count="1" manualBreakCount="1">
    <brk id="17" max="1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№1289-па-нпа от 26.07.2022</vt:lpstr>
      <vt:lpstr>'№1289-па-нпа от 26.07.2022'!Область_печати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Сахаров Алексей Николаевич</dc:creator>
  <cp:lastModifiedBy>Гончаренко Татьяна Леонидовна</cp:lastModifiedBy>
  <cp:lastPrinted>2023-01-09T11:29:36Z</cp:lastPrinted>
  <dcterms:created xsi:type="dcterms:W3CDTF">2021-02-02T12:33:19Z</dcterms:created>
  <dcterms:modified xsi:type="dcterms:W3CDTF">2023-01-09T11:30:17Z</dcterms:modified>
</cp:coreProperties>
</file>