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edelkoda\Desktop\РАБОТА\НПА, ПА, Решения\!Мун программа по туризму\"/>
    </mc:Choice>
  </mc:AlternateContent>
  <xr:revisionPtr revIDLastSave="0" documentId="13_ncr:1_{19D57B39-7E2E-471B-9701-BD1F0639DC06}" xr6:coauthVersionLast="47" xr6:coauthVersionMax="47" xr10:uidLastSave="{00000000-0000-0000-0000-000000000000}"/>
  <bookViews>
    <workbookView xWindow="1950" yWindow="1950" windowWidth="21600" windowHeight="11385" xr2:uid="{00000000-000D-0000-FFFF-FFFF00000000}"/>
  </bookViews>
  <sheets>
    <sheet name="Таблица 2" sheetId="9" r:id="rId1"/>
    <sheet name="таблица 3" sheetId="10" r:id="rId2"/>
  </sheets>
  <definedNames>
    <definedName name="_xlnm.Print_Titles" localSheetId="0">'Таблица 2'!$5:$9</definedName>
    <definedName name="_xlnm.Print_Area" localSheetId="0">'Таблица 2'!$A$1:$K$86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9" l="1"/>
  <c r="I16" i="9"/>
  <c r="H16" i="9"/>
  <c r="G16" i="9"/>
  <c r="F16" i="9"/>
  <c r="K30" i="9"/>
  <c r="K27" i="9"/>
  <c r="I27" i="9"/>
  <c r="H27" i="9"/>
  <c r="G27" i="9"/>
  <c r="F27" i="9"/>
  <c r="K23" i="9"/>
  <c r="I23" i="9"/>
  <c r="H23" i="9"/>
  <c r="G23" i="9"/>
  <c r="F23" i="9"/>
  <c r="K13" i="9"/>
  <c r="I13" i="9"/>
  <c r="H13" i="9"/>
  <c r="G13" i="9"/>
  <c r="F13" i="9"/>
  <c r="I74" i="9" l="1"/>
  <c r="H74" i="9"/>
  <c r="G74" i="9"/>
  <c r="K73" i="9"/>
  <c r="I73" i="9"/>
  <c r="H73" i="9"/>
  <c r="G73" i="9"/>
  <c r="F73" i="9"/>
  <c r="E73" i="9" s="1"/>
  <c r="K72" i="9"/>
  <c r="I72" i="9"/>
  <c r="H72" i="9"/>
  <c r="G72" i="9"/>
  <c r="F72" i="9"/>
  <c r="E72" i="9" s="1"/>
  <c r="I71" i="9"/>
  <c r="K70" i="9"/>
  <c r="I70" i="9"/>
  <c r="H70" i="9"/>
  <c r="G70" i="9"/>
  <c r="F70" i="9"/>
  <c r="K69" i="9"/>
  <c r="I69" i="9"/>
  <c r="H69" i="9"/>
  <c r="G69" i="9"/>
  <c r="E69" i="9" s="1"/>
  <c r="F69" i="9"/>
  <c r="E60" i="9"/>
  <c r="E59" i="9"/>
  <c r="E58" i="9"/>
  <c r="E57" i="9"/>
  <c r="E56" i="9"/>
  <c r="E55" i="9"/>
  <c r="E54" i="9"/>
  <c r="E45" i="9"/>
  <c r="E44" i="9"/>
  <c r="E43" i="9"/>
  <c r="E42" i="9"/>
  <c r="E41" i="9"/>
  <c r="E40" i="9"/>
  <c r="K39" i="9"/>
  <c r="I39" i="9"/>
  <c r="H39" i="9"/>
  <c r="G39" i="9"/>
  <c r="F39" i="9"/>
  <c r="E39" i="9"/>
  <c r="I37" i="9"/>
  <c r="I67" i="9" s="1"/>
  <c r="H37" i="9"/>
  <c r="H52" i="9" s="1"/>
  <c r="G37" i="9"/>
  <c r="G52" i="9" s="1"/>
  <c r="K36" i="9"/>
  <c r="K51" i="9" s="1"/>
  <c r="I36" i="9"/>
  <c r="I51" i="9" s="1"/>
  <c r="H36" i="9"/>
  <c r="H66" i="9" s="1"/>
  <c r="G36" i="9"/>
  <c r="G51" i="9" s="1"/>
  <c r="F36" i="9"/>
  <c r="F51" i="9" s="1"/>
  <c r="K35" i="9"/>
  <c r="K65" i="9" s="1"/>
  <c r="I35" i="9"/>
  <c r="I65" i="9" s="1"/>
  <c r="H35" i="9"/>
  <c r="H65" i="9" s="1"/>
  <c r="G35" i="9"/>
  <c r="G65" i="9" s="1"/>
  <c r="F35" i="9"/>
  <c r="F65" i="9" s="1"/>
  <c r="I34" i="9"/>
  <c r="I49" i="9" s="1"/>
  <c r="K33" i="9"/>
  <c r="K63" i="9" s="1"/>
  <c r="I33" i="9"/>
  <c r="I63" i="9" s="1"/>
  <c r="H33" i="9"/>
  <c r="H48" i="9" s="1"/>
  <c r="G33" i="9"/>
  <c r="G48" i="9" s="1"/>
  <c r="F33" i="9"/>
  <c r="F63" i="9" s="1"/>
  <c r="K32" i="9"/>
  <c r="K47" i="9" s="1"/>
  <c r="I32" i="9"/>
  <c r="I47" i="9" s="1"/>
  <c r="H32" i="9"/>
  <c r="H62" i="9" s="1"/>
  <c r="G32" i="9"/>
  <c r="G47" i="9" s="1"/>
  <c r="F32" i="9"/>
  <c r="F47" i="9" s="1"/>
  <c r="J30" i="9"/>
  <c r="J74" i="9" s="1"/>
  <c r="E30" i="9"/>
  <c r="J29" i="9"/>
  <c r="J73" i="9" s="1"/>
  <c r="E29" i="9"/>
  <c r="J28" i="9"/>
  <c r="J35" i="9" s="1"/>
  <c r="J50" i="9" s="1"/>
  <c r="E28" i="9"/>
  <c r="J27" i="9"/>
  <c r="J71" i="9" s="1"/>
  <c r="H71" i="9"/>
  <c r="G71" i="9"/>
  <c r="E27" i="9"/>
  <c r="J26" i="9"/>
  <c r="J70" i="9" s="1"/>
  <c r="E26" i="9"/>
  <c r="J25" i="9"/>
  <c r="J69" i="9" s="1"/>
  <c r="E25" i="9"/>
  <c r="K24" i="9"/>
  <c r="I24" i="9"/>
  <c r="H24" i="9"/>
  <c r="G24" i="9"/>
  <c r="K17" i="9"/>
  <c r="F74" i="9"/>
  <c r="E22" i="9"/>
  <c r="E21" i="9"/>
  <c r="E20" i="9"/>
  <c r="E19" i="9"/>
  <c r="E18" i="9"/>
  <c r="I17" i="9"/>
  <c r="H17" i="9"/>
  <c r="G17" i="9"/>
  <c r="F17" i="9"/>
  <c r="K74" i="9"/>
  <c r="E16" i="9"/>
  <c r="E15" i="9"/>
  <c r="E14" i="9"/>
  <c r="K71" i="9"/>
  <c r="E13" i="9"/>
  <c r="E12" i="9"/>
  <c r="E11" i="9"/>
  <c r="K10" i="9"/>
  <c r="I10" i="9"/>
  <c r="H10" i="9"/>
  <c r="G10" i="9"/>
  <c r="F10" i="9"/>
  <c r="I48" i="9" l="1"/>
  <c r="K50" i="9"/>
  <c r="G63" i="9"/>
  <c r="I66" i="9"/>
  <c r="J72" i="9"/>
  <c r="H47" i="9"/>
  <c r="G50" i="9"/>
  <c r="H51" i="9"/>
  <c r="I62" i="9"/>
  <c r="I52" i="9"/>
  <c r="E74" i="9"/>
  <c r="I68" i="9"/>
  <c r="G67" i="9"/>
  <c r="E10" i="9"/>
  <c r="I31" i="9"/>
  <c r="E51" i="9"/>
  <c r="E65" i="9"/>
  <c r="H68" i="9"/>
  <c r="E17" i="9"/>
  <c r="E47" i="9"/>
  <c r="K68" i="9"/>
  <c r="I64" i="9"/>
  <c r="I61" i="9" s="1"/>
  <c r="E33" i="9"/>
  <c r="F34" i="9"/>
  <c r="J34" i="9"/>
  <c r="J49" i="9" s="1"/>
  <c r="F48" i="9"/>
  <c r="H50" i="9"/>
  <c r="F62" i="9"/>
  <c r="K62" i="9"/>
  <c r="H63" i="9"/>
  <c r="E63" i="9" s="1"/>
  <c r="F66" i="9"/>
  <c r="K66" i="9"/>
  <c r="H67" i="9"/>
  <c r="E70" i="9"/>
  <c r="F71" i="9"/>
  <c r="E23" i="9"/>
  <c r="F24" i="9"/>
  <c r="E24" i="9" s="1"/>
  <c r="E32" i="9"/>
  <c r="J33" i="9"/>
  <c r="J48" i="9" s="1"/>
  <c r="G34" i="9"/>
  <c r="K34" i="9"/>
  <c r="E36" i="9"/>
  <c r="F37" i="9"/>
  <c r="F31" i="9" s="1"/>
  <c r="J37" i="9"/>
  <c r="J52" i="9" s="1"/>
  <c r="K48" i="9"/>
  <c r="I50" i="9"/>
  <c r="I46" i="9" s="1"/>
  <c r="G62" i="9"/>
  <c r="G66" i="9"/>
  <c r="G68" i="9"/>
  <c r="J32" i="9"/>
  <c r="H34" i="9"/>
  <c r="E35" i="9"/>
  <c r="J36" i="9"/>
  <c r="J51" i="9" s="1"/>
  <c r="K37" i="9"/>
  <c r="F50" i="9"/>
  <c r="E50" i="9" s="1"/>
  <c r="H64" i="9" l="1"/>
  <c r="H49" i="9"/>
  <c r="H46" i="9" s="1"/>
  <c r="G64" i="9"/>
  <c r="G61" i="9" s="1"/>
  <c r="G49" i="9"/>
  <c r="G46" i="9" s="1"/>
  <c r="E62" i="9"/>
  <c r="F49" i="9"/>
  <c r="F64" i="9"/>
  <c r="E34" i="9"/>
  <c r="J47" i="9"/>
  <c r="J46" i="9" s="1"/>
  <c r="J40" i="9"/>
  <c r="J39" i="9" s="1"/>
  <c r="F67" i="9"/>
  <c r="F52" i="9"/>
  <c r="E37" i="9"/>
  <c r="H31" i="9"/>
  <c r="E71" i="9"/>
  <c r="E68" i="9" s="1"/>
  <c r="F68" i="9"/>
  <c r="E66" i="9"/>
  <c r="H61" i="9"/>
  <c r="K67" i="9"/>
  <c r="K61" i="9" s="1"/>
  <c r="K52" i="9"/>
  <c r="K64" i="9"/>
  <c r="K49" i="9"/>
  <c r="G31" i="9"/>
  <c r="E48" i="9"/>
  <c r="K31" i="9"/>
  <c r="K46" i="9" l="1"/>
  <c r="E31" i="9"/>
  <c r="E67" i="9"/>
  <c r="F61" i="9"/>
  <c r="E61" i="9" s="1"/>
  <c r="E64" i="9"/>
  <c r="E49" i="9"/>
  <c r="F46" i="9"/>
  <c r="E52" i="9"/>
  <c r="E46" i="9" l="1"/>
</calcChain>
</file>

<file path=xl/sharedStrings.xml><?xml version="1.0" encoding="utf-8"?>
<sst xmlns="http://schemas.openxmlformats.org/spreadsheetml/2006/main" count="118" uniqueCount="57">
  <si>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</si>
  <si>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</si>
  <si>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</si>
  <si>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</si>
  <si>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</si>
  <si>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</si>
  <si>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</si>
  <si>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</si>
  <si>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прочие расходы</t>
  </si>
  <si>
    <t>в том числе:</t>
  </si>
  <si>
    <t>Процессная часть</t>
  </si>
  <si>
    <t>Проектная часть</t>
  </si>
  <si>
    <t>Всего по муниципальной программе</t>
  </si>
  <si>
    <t>всего</t>
  </si>
  <si>
    <t>3.</t>
  </si>
  <si>
    <t>2.</t>
  </si>
  <si>
    <t xml:space="preserve">бюджет автономного округа 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</si>
  <si>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</si>
  <si>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</si>
  <si>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</si>
  <si>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</si>
  <si>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</si>
  <si>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</si>
  <si>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</si>
  <si>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</si>
  <si>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</si>
  <si>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</si>
  <si>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</si>
  <si>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</si>
  <si>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</si>
  <si>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</si>
  <si>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</si>
  <si>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</si>
  <si>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</si>
  <si>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Наименование порядка, номер приложения (при наличии) либо реквизиты нормативно правового акта утвержденного Порядка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</si>
  <si>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</si>
  <si>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</si>
  <si>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</si>
  <si>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</si>
  <si>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</si>
  <si>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1. Закрытие ездового сезона; 
2. Гастрономический фестиваль – конкурс;
3. Фестиваль сельского туризма;                                                                              4. Всемирный День туризма</t>
  </si>
  <si>
    <t xml:space="preserve">Основное мероприятие "Организация событийных мероприятий по развитию туризма и отдыха"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</si>
  <si>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Проведение информационных кампаний о туристских возможностях Нефтеюганского района в средствах массовой информации, средствах наружной рекламы, информационно-телекоммуникационной сети Интернет.
2. Разработка и изготовление информационной продукции: печатная продукция; разработка дизайна и печать мерча.
3.Организация и участие в туристских выставках, ярмарках, фестивалях, конкурсах, информационных кампаниях, ознакомительных поездках и прочих мероприятиях с целью презентации туристских возможностей Нефтеюганского района, обмена опытом по проведению мероприятий, направленных на продвижение внутреннего туризма. 
</t>
  </si>
  <si>
    <t>Основное мероприятие  "Продвижение внутреннего и въездного туризма"</t>
  </si>
  <si>
    <t xml:space="preserve">Основное мероприятие  "Поддержка развития внутреннего и въездного туризма"                           </t>
  </si>
  <si>
    <t>Цель: Содействие комплексному развитию туризма в Нефтеюганском районе для дальнейшего развития туристской инфраструктуры, приоритетных и перспективных видов туризма, формирования и продвижения качественных, конкурентоспособных и креативных туристских продуктов.</t>
  </si>
  <si>
    <t>Задача 2. Привлечение туристического потока.</t>
  </si>
  <si>
    <t xml:space="preserve">Задача 1. Развитие туристской инфраструктуры;
</t>
  </si>
  <si>
    <t>Комитет по делам народов Севера, охраны окружающей среды и водных ресурсов администрации Нефтеюганского района</t>
  </si>
  <si>
    <t>Инвестиции в объекты муниципальной собственности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</si>
  <si>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</si>
  <si>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</si>
  <si>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Постановление администрации Нефтеюганского района от 17.05.2019 № 1061-па-нпа  "О порядке предоставления гранта в форме субсидии на реализацию проектов, направленных на укрепление финно-угорских связей, этнографического туризма, поддержку и развитие языков и культуры коренных малочисленных народов проживающих на территории Нефтеюганского района".
</t>
  </si>
  <si>
    <t xml:space="preserve">Основное мероприятие "Продвижение внутреннего и въездного туризма" 
(показатель 4) </t>
  </si>
  <si>
    <t xml:space="preserve">Основное мероприятие  "Организация, проведение мероприятий, направленных на развитие внутреннего и въездного туризма"  (показатель 3) </t>
  </si>
  <si>
    <t>Основное мероприятие "Поддержка развития внутреннего и въездного туризма"                                                                                          (показатели 1,2)</t>
  </si>
  <si>
    <t xml:space="preserve">1. Предоставление субсидии индивидуальным предпринимателям и юридическим лицам на возмещение части затрат на реализацию проектов в сфере внутреннего и въездного туризма.  
2. Проведение конкурсов, направленных на развитие внутреннего и въездного туризма.                                                                                                 3. Проведение акселерационных и обучающих мероприятий для представителей туристской индустрии.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</si>
</sst>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_р_._-;\-* #,##0.00000_р_._-;_-* &quot;-&quot;??_р_._-;_-@_-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/>
    <xf numFmtId="0" fontId="2" fillId="0" borderId="0" xfId="1" applyFont="1" applyAlignment="1"/>
    <xf numFmtId="0" fontId="3" fillId="0" borderId="2" xfId="1" applyFont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tabSelected="1" view="pageBreakPreview" topLeftCell="B22" zoomScale="70" zoomScaleNormal="80" zoomScaleSheetLayoutView="70" workbookViewId="0">
      <selection activeCell="F30" sqref="F30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6384" width="9.140625" style="1"/>
  </cols>
  <sheetData>
    <row r="1" spans="1:11" ht="19.5" x14ac:dyDescent="0.3">
      <c r="A1" s="25" t="s">
        <v>33</v>
      </c>
      <c r="F1" s="60" t="s">
        <v>32</v>
      </c>
      <c r="G1" s="61"/>
      <c r="H1" s="62"/>
      <c r="I1" s="62"/>
      <c r="J1" s="62"/>
      <c r="K1" s="62"/>
    </row>
    <row r="2" spans="1:11" ht="15.75" x14ac:dyDescent="0.25">
      <c r="A2" s="25"/>
      <c r="F2" s="26"/>
      <c r="H2" s="26"/>
    </row>
    <row r="3" spans="1:11" ht="19.5" x14ac:dyDescent="0.3">
      <c r="A3" s="25"/>
      <c r="C3" s="27" t="s">
        <v>31</v>
      </c>
      <c r="D3" s="27"/>
      <c r="E3" s="27"/>
      <c r="F3" s="26"/>
      <c r="G3" s="26"/>
      <c r="H3" s="1" t="s">
        <v>30</v>
      </c>
    </row>
    <row r="4" spans="1:11" ht="15.75" x14ac:dyDescent="0.25">
      <c r="A4" s="25"/>
    </row>
    <row r="5" spans="1:11" ht="24" customHeight="1" x14ac:dyDescent="0.25">
      <c r="A5" s="58" t="s">
        <v>29</v>
      </c>
      <c r="B5" s="58" t="s">
        <v>28</v>
      </c>
      <c r="C5" s="58" t="s">
        <v>27</v>
      </c>
      <c r="D5" s="58" t="s">
        <v>26</v>
      </c>
      <c r="E5" s="63" t="s">
        <v>25</v>
      </c>
      <c r="F5" s="64"/>
      <c r="G5" s="64"/>
      <c r="H5" s="65"/>
      <c r="I5" s="65"/>
      <c r="J5" s="65"/>
      <c r="K5" s="66"/>
    </row>
    <row r="6" spans="1:11" ht="24" customHeight="1" x14ac:dyDescent="0.25">
      <c r="A6" s="58"/>
      <c r="B6" s="58"/>
      <c r="C6" s="58"/>
      <c r="D6" s="58"/>
      <c r="E6" s="63" t="s">
        <v>24</v>
      </c>
      <c r="F6" s="64"/>
      <c r="G6" s="64"/>
      <c r="H6" s="64"/>
      <c r="I6" s="64"/>
      <c r="J6" s="64"/>
      <c r="K6" s="67"/>
    </row>
    <row r="7" spans="1:11" ht="18.75" customHeight="1" x14ac:dyDescent="0.25">
      <c r="A7" s="58"/>
      <c r="B7" s="58"/>
      <c r="C7" s="58"/>
      <c r="D7" s="58"/>
      <c r="E7" s="36" t="s">
        <v>13</v>
      </c>
      <c r="F7" s="64" t="s">
        <v>23</v>
      </c>
      <c r="G7" s="64"/>
      <c r="H7" s="65"/>
      <c r="I7" s="65"/>
      <c r="J7" s="65"/>
      <c r="K7" s="66"/>
    </row>
    <row r="8" spans="1:11" ht="27.75" customHeight="1" x14ac:dyDescent="0.25">
      <c r="A8" s="58"/>
      <c r="B8" s="58"/>
      <c r="C8" s="58"/>
      <c r="D8" s="58"/>
      <c r="E8" s="59"/>
      <c r="F8" s="24" t="s">
        <v>22</v>
      </c>
      <c r="G8" s="21" t="s">
        <v>21</v>
      </c>
      <c r="H8" s="22" t="s">
        <v>20</v>
      </c>
      <c r="I8" s="23" t="s">
        <v>19</v>
      </c>
      <c r="J8" s="22"/>
      <c r="K8" s="22" t="s">
        <v>18</v>
      </c>
    </row>
    <row r="9" spans="1:11" ht="15.75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19">
        <v>8</v>
      </c>
      <c r="I9" s="20">
        <v>9</v>
      </c>
      <c r="J9" s="19"/>
      <c r="K9" s="19">
        <v>12</v>
      </c>
    </row>
    <row r="10" spans="1:11" ht="37.5" customHeight="1" x14ac:dyDescent="0.25">
      <c r="A10" s="58" t="s">
        <v>17</v>
      </c>
      <c r="B10" s="58" t="s">
        <v>55</v>
      </c>
      <c r="C10" s="40" t="s">
        <v>48</v>
      </c>
      <c r="D10" s="16" t="s">
        <v>13</v>
      </c>
      <c r="E10" s="6">
        <f>F10+G10+H10+I10+J10+K10</f>
        <v>82400</v>
      </c>
      <c r="F10" s="13">
        <f t="shared" ref="F10:K10" si="0">F11+F12+F13+F14+F16</f>
        <v>10300</v>
      </c>
      <c r="G10" s="6">
        <f t="shared" si="0"/>
        <v>10300</v>
      </c>
      <c r="H10" s="6">
        <f t="shared" si="0"/>
        <v>10300</v>
      </c>
      <c r="I10" s="13">
        <f t="shared" si="0"/>
        <v>10300</v>
      </c>
      <c r="J10" s="6"/>
      <c r="K10" s="6">
        <f t="shared" si="0"/>
        <v>41200</v>
      </c>
    </row>
    <row r="11" spans="1:11" ht="37.5" customHeight="1" x14ac:dyDescent="0.25">
      <c r="A11" s="58"/>
      <c r="B11" s="58"/>
      <c r="C11" s="41"/>
      <c r="D11" s="15" t="s">
        <v>6</v>
      </c>
      <c r="E11" s="6">
        <f>F11+G11+H11+I11+J11+K11</f>
        <v>0</v>
      </c>
      <c r="F11" s="17">
        <v>0</v>
      </c>
      <c r="G11" s="14">
        <v>0</v>
      </c>
      <c r="H11" s="18"/>
      <c r="I11" s="11"/>
      <c r="J11" s="18"/>
      <c r="K11" s="18"/>
    </row>
    <row r="12" spans="1:11" ht="37.5" customHeight="1" x14ac:dyDescent="0.25">
      <c r="A12" s="58"/>
      <c r="B12" s="58"/>
      <c r="C12" s="41"/>
      <c r="D12" s="3" t="s">
        <v>16</v>
      </c>
      <c r="E12" s="6">
        <f t="shared" ref="E12:E16" si="1">F12+G12+H12+I12+J12+K12</f>
        <v>0</v>
      </c>
      <c r="F12" s="8">
        <v>0</v>
      </c>
      <c r="G12" s="8">
        <v>0</v>
      </c>
      <c r="H12" s="8">
        <v>0</v>
      </c>
      <c r="I12" s="8">
        <v>0</v>
      </c>
      <c r="J12" s="8"/>
      <c r="K12" s="8">
        <v>0</v>
      </c>
    </row>
    <row r="13" spans="1:11" ht="37.5" customHeight="1" x14ac:dyDescent="0.25">
      <c r="A13" s="58"/>
      <c r="B13" s="58"/>
      <c r="C13" s="41"/>
      <c r="D13" s="3" t="s">
        <v>4</v>
      </c>
      <c r="E13" s="6">
        <f t="shared" si="1"/>
        <v>81478.600000000006</v>
      </c>
      <c r="F13" s="17">
        <f>10000+40+12+8.7+38.125+80+6</f>
        <v>10184.825000000001</v>
      </c>
      <c r="G13" s="17">
        <f>10000+40+12+8.7+38.125+80+6</f>
        <v>10184.825000000001</v>
      </c>
      <c r="H13" s="17">
        <f>10000+40+12+8.7+38.125+80+6</f>
        <v>10184.825000000001</v>
      </c>
      <c r="I13" s="17">
        <f>10000+40+12+8.7+38.125+80+6</f>
        <v>10184.825000000001</v>
      </c>
      <c r="J13" s="17"/>
      <c r="K13" s="17">
        <f>10184.825*4</f>
        <v>40739.300000000003</v>
      </c>
    </row>
    <row r="14" spans="1:11" ht="60.75" customHeight="1" x14ac:dyDescent="0.25">
      <c r="A14" s="58"/>
      <c r="B14" s="58"/>
      <c r="C14" s="41"/>
      <c r="D14" s="3" t="s">
        <v>3</v>
      </c>
      <c r="E14" s="6">
        <f t="shared" si="1"/>
        <v>0</v>
      </c>
      <c r="F14" s="17">
        <v>0</v>
      </c>
      <c r="G14" s="17">
        <v>0</v>
      </c>
      <c r="H14" s="17">
        <v>0</v>
      </c>
      <c r="I14" s="17">
        <v>0</v>
      </c>
      <c r="J14" s="17"/>
      <c r="K14" s="17">
        <v>0</v>
      </c>
    </row>
    <row r="15" spans="1:11" ht="48.75" customHeight="1" x14ac:dyDescent="0.25">
      <c r="A15" s="58"/>
      <c r="B15" s="58"/>
      <c r="C15" s="41"/>
      <c r="D15" s="3" t="s">
        <v>2</v>
      </c>
      <c r="E15" s="6">
        <f t="shared" si="1"/>
        <v>0</v>
      </c>
      <c r="F15" s="17">
        <v>0</v>
      </c>
      <c r="G15" s="17">
        <v>0</v>
      </c>
      <c r="H15" s="17">
        <v>0</v>
      </c>
      <c r="I15" s="17">
        <v>0</v>
      </c>
      <c r="J15" s="17"/>
      <c r="K15" s="17">
        <v>0</v>
      </c>
    </row>
    <row r="16" spans="1:11" ht="30.75" customHeight="1" x14ac:dyDescent="0.25">
      <c r="A16" s="58"/>
      <c r="B16" s="58"/>
      <c r="C16" s="42"/>
      <c r="D16" s="3" t="s">
        <v>1</v>
      </c>
      <c r="E16" s="6">
        <f t="shared" si="1"/>
        <v>921.4</v>
      </c>
      <c r="F16" s="17">
        <f>100+15.175</f>
        <v>115.175</v>
      </c>
      <c r="G16" s="17">
        <f>100+15.175</f>
        <v>115.175</v>
      </c>
      <c r="H16" s="17">
        <f>100+15.175</f>
        <v>115.175</v>
      </c>
      <c r="I16" s="17">
        <f>100+15.175</f>
        <v>115.175</v>
      </c>
      <c r="J16" s="17"/>
      <c r="K16" s="17">
        <f>115.175*4</f>
        <v>460.7</v>
      </c>
    </row>
    <row r="17" spans="1:11" ht="37.5" customHeight="1" x14ac:dyDescent="0.25">
      <c r="A17" s="36" t="s">
        <v>15</v>
      </c>
      <c r="B17" s="36" t="s">
        <v>53</v>
      </c>
      <c r="C17" s="40" t="s">
        <v>48</v>
      </c>
      <c r="D17" s="12" t="s">
        <v>13</v>
      </c>
      <c r="E17" s="6">
        <f>F17+G17+H17+I17+K17</f>
        <v>8000</v>
      </c>
      <c r="F17" s="13">
        <f t="shared" ref="F17:K17" si="2">F18+F19+F20+F21+F23</f>
        <v>1000</v>
      </c>
      <c r="G17" s="13">
        <f t="shared" si="2"/>
        <v>1000</v>
      </c>
      <c r="H17" s="13">
        <f t="shared" si="2"/>
        <v>1000</v>
      </c>
      <c r="I17" s="13">
        <f t="shared" si="2"/>
        <v>1000</v>
      </c>
      <c r="J17" s="13"/>
      <c r="K17" s="13">
        <f t="shared" si="2"/>
        <v>4000</v>
      </c>
    </row>
    <row r="18" spans="1:11" ht="37.5" customHeight="1" x14ac:dyDescent="0.25">
      <c r="A18" s="37"/>
      <c r="B18" s="37"/>
      <c r="C18" s="41"/>
      <c r="D18" s="3" t="s">
        <v>6</v>
      </c>
      <c r="E18" s="6">
        <f>F18+G18+H18+I18+J18+K18</f>
        <v>0</v>
      </c>
      <c r="F18" s="17">
        <v>0</v>
      </c>
      <c r="G18" s="17">
        <v>0</v>
      </c>
      <c r="H18" s="17">
        <v>0</v>
      </c>
      <c r="I18" s="17">
        <v>0</v>
      </c>
      <c r="J18" s="17"/>
      <c r="K18" s="17">
        <v>0</v>
      </c>
    </row>
    <row r="19" spans="1:11" ht="39.75" customHeight="1" x14ac:dyDescent="0.25">
      <c r="A19" s="37"/>
      <c r="B19" s="37"/>
      <c r="C19" s="41"/>
      <c r="D19" s="3" t="s">
        <v>5</v>
      </c>
      <c r="E19" s="6">
        <f t="shared" ref="E19:E23" si="3">F19+G19+H19+I19+J19+K19</f>
        <v>0</v>
      </c>
      <c r="F19" s="17">
        <v>0</v>
      </c>
      <c r="G19" s="17">
        <v>0</v>
      </c>
      <c r="H19" s="17">
        <v>0</v>
      </c>
      <c r="I19" s="17">
        <v>0</v>
      </c>
      <c r="J19" s="17"/>
      <c r="K19" s="17">
        <v>0</v>
      </c>
    </row>
    <row r="20" spans="1:11" ht="81" customHeight="1" x14ac:dyDescent="0.25">
      <c r="A20" s="37"/>
      <c r="B20" s="37"/>
      <c r="C20" s="41"/>
      <c r="D20" s="3" t="s">
        <v>4</v>
      </c>
      <c r="E20" s="6">
        <f t="shared" si="3"/>
        <v>0</v>
      </c>
      <c r="F20" s="8">
        <v>0</v>
      </c>
      <c r="G20" s="8">
        <v>0</v>
      </c>
      <c r="H20" s="8">
        <v>0</v>
      </c>
      <c r="I20" s="8">
        <v>0</v>
      </c>
      <c r="J20" s="8"/>
      <c r="K20" s="8"/>
    </row>
    <row r="21" spans="1:11" ht="57" customHeight="1" x14ac:dyDescent="0.25">
      <c r="A21" s="37"/>
      <c r="B21" s="37"/>
      <c r="C21" s="41"/>
      <c r="D21" s="3" t="s">
        <v>3</v>
      </c>
      <c r="E21" s="6">
        <f t="shared" si="3"/>
        <v>0</v>
      </c>
      <c r="F21" s="5">
        <v>0</v>
      </c>
      <c r="G21" s="5">
        <v>0</v>
      </c>
      <c r="H21" s="5">
        <v>0</v>
      </c>
      <c r="I21" s="5">
        <v>0</v>
      </c>
      <c r="J21" s="5"/>
      <c r="K21" s="5">
        <v>0</v>
      </c>
    </row>
    <row r="22" spans="1:11" ht="57" customHeight="1" x14ac:dyDescent="0.25">
      <c r="A22" s="37"/>
      <c r="B22" s="37"/>
      <c r="C22" s="41"/>
      <c r="D22" s="3" t="s">
        <v>2</v>
      </c>
      <c r="E22" s="6">
        <f t="shared" si="3"/>
        <v>0</v>
      </c>
      <c r="F22" s="5">
        <v>0</v>
      </c>
      <c r="G22" s="5">
        <v>0</v>
      </c>
      <c r="H22" s="5">
        <v>0</v>
      </c>
      <c r="I22" s="5">
        <v>0</v>
      </c>
      <c r="J22" s="5"/>
      <c r="K22" s="5">
        <v>0</v>
      </c>
    </row>
    <row r="23" spans="1:11" ht="32.25" customHeight="1" x14ac:dyDescent="0.25">
      <c r="A23" s="59"/>
      <c r="B23" s="59"/>
      <c r="C23" s="42"/>
      <c r="D23" s="3" t="s">
        <v>1</v>
      </c>
      <c r="E23" s="6">
        <f t="shared" si="3"/>
        <v>8000</v>
      </c>
      <c r="F23" s="5">
        <f>200+500+300</f>
        <v>1000</v>
      </c>
      <c r="G23" s="5">
        <f>200+500+300</f>
        <v>1000</v>
      </c>
      <c r="H23" s="5">
        <f>200+500+300</f>
        <v>1000</v>
      </c>
      <c r="I23" s="5">
        <f>200+500+300</f>
        <v>1000</v>
      </c>
      <c r="J23" s="5"/>
      <c r="K23" s="5">
        <f>1000*4</f>
        <v>4000</v>
      </c>
    </row>
    <row r="24" spans="1:11" ht="32.25" customHeight="1" x14ac:dyDescent="0.25">
      <c r="A24" s="36" t="s">
        <v>14</v>
      </c>
      <c r="B24" s="38" t="s">
        <v>54</v>
      </c>
      <c r="C24" s="40" t="s">
        <v>48</v>
      </c>
      <c r="D24" s="16" t="s">
        <v>13</v>
      </c>
      <c r="E24" s="6">
        <f>F24+G24+H24+I24+J24+K24</f>
        <v>4400</v>
      </c>
      <c r="F24" s="7">
        <f t="shared" ref="F24:I24" si="4">F25+F26+F27+F28+F30</f>
        <v>550</v>
      </c>
      <c r="G24" s="7">
        <f t="shared" si="4"/>
        <v>550</v>
      </c>
      <c r="H24" s="7">
        <f t="shared" si="4"/>
        <v>550</v>
      </c>
      <c r="I24" s="7">
        <f t="shared" si="4"/>
        <v>550</v>
      </c>
      <c r="J24" s="7"/>
      <c r="K24" s="7">
        <f t="shared" ref="K24" si="5">K25+K26+K27+K28+K30</f>
        <v>2200</v>
      </c>
    </row>
    <row r="25" spans="1:11" ht="32.25" customHeight="1" x14ac:dyDescent="0.25">
      <c r="A25" s="37"/>
      <c r="B25" s="39"/>
      <c r="C25" s="41"/>
      <c r="D25" s="15" t="s">
        <v>6</v>
      </c>
      <c r="E25" s="6">
        <f>F25+G25+H25+I25+K25</f>
        <v>0</v>
      </c>
      <c r="F25" s="8">
        <v>0</v>
      </c>
      <c r="G25" s="8">
        <v>0</v>
      </c>
      <c r="H25" s="8">
        <v>0</v>
      </c>
      <c r="I25" s="8">
        <v>0</v>
      </c>
      <c r="J25" s="8" t="e">
        <f>#REF!+#REF!</f>
        <v>#REF!</v>
      </c>
      <c r="K25" s="8">
        <v>0</v>
      </c>
    </row>
    <row r="26" spans="1:11" ht="32.25" customHeight="1" x14ac:dyDescent="0.25">
      <c r="A26" s="37"/>
      <c r="B26" s="39"/>
      <c r="C26" s="41"/>
      <c r="D26" s="15" t="s">
        <v>5</v>
      </c>
      <c r="E26" s="6">
        <f t="shared" ref="E26:E30" si="6">F26+G26+H26+I26+K26</f>
        <v>0</v>
      </c>
      <c r="F26" s="8">
        <v>0</v>
      </c>
      <c r="G26" s="8">
        <v>0</v>
      </c>
      <c r="H26" s="8">
        <v>0</v>
      </c>
      <c r="I26" s="8">
        <v>0</v>
      </c>
      <c r="J26" s="8" t="e">
        <f>#REF!+#REF!</f>
        <v>#REF!</v>
      </c>
      <c r="K26" s="8">
        <v>0</v>
      </c>
    </row>
    <row r="27" spans="1:11" ht="32.25" customHeight="1" x14ac:dyDescent="0.25">
      <c r="A27" s="37"/>
      <c r="B27" s="39"/>
      <c r="C27" s="41"/>
      <c r="D27" s="15" t="s">
        <v>4</v>
      </c>
      <c r="E27" s="6">
        <f t="shared" si="6"/>
        <v>1929.08</v>
      </c>
      <c r="F27" s="8">
        <f>41.4+11+39+39.746+100+9.989</f>
        <v>241.13500000000002</v>
      </c>
      <c r="G27" s="8">
        <f>41.4+11+39+39.746+100+9.989</f>
        <v>241.13500000000002</v>
      </c>
      <c r="H27" s="8">
        <f>41.4+11+39+39.746+100+9.989</f>
        <v>241.13500000000002</v>
      </c>
      <c r="I27" s="8">
        <f>41.4+11+39+39.746+100+9.989</f>
        <v>241.13500000000002</v>
      </c>
      <c r="J27" s="8" t="e">
        <f>#REF!+#REF!</f>
        <v>#REF!</v>
      </c>
      <c r="K27" s="8">
        <f>241.135*4</f>
        <v>964.54</v>
      </c>
    </row>
    <row r="28" spans="1:11" ht="42" customHeight="1" x14ac:dyDescent="0.25">
      <c r="A28" s="37"/>
      <c r="B28" s="39"/>
      <c r="C28" s="41"/>
      <c r="D28" s="15" t="s">
        <v>3</v>
      </c>
      <c r="E28" s="6">
        <f t="shared" si="6"/>
        <v>0</v>
      </c>
      <c r="F28" s="8">
        <v>0</v>
      </c>
      <c r="G28" s="8">
        <v>0</v>
      </c>
      <c r="H28" s="8">
        <v>0</v>
      </c>
      <c r="I28" s="8">
        <v>0</v>
      </c>
      <c r="J28" s="8" t="e">
        <f>#REF!+#REF!</f>
        <v>#REF!</v>
      </c>
      <c r="K28" s="8">
        <v>0</v>
      </c>
    </row>
    <row r="29" spans="1:11" ht="45" customHeight="1" x14ac:dyDescent="0.25">
      <c r="A29" s="37"/>
      <c r="B29" s="39"/>
      <c r="C29" s="41"/>
      <c r="D29" s="3" t="s">
        <v>2</v>
      </c>
      <c r="E29" s="6">
        <f t="shared" si="6"/>
        <v>0</v>
      </c>
      <c r="F29" s="8">
        <v>0</v>
      </c>
      <c r="G29" s="8">
        <v>0</v>
      </c>
      <c r="H29" s="8">
        <v>0</v>
      </c>
      <c r="I29" s="8">
        <v>0</v>
      </c>
      <c r="J29" s="8" t="e">
        <f>#REF!+#REF!</f>
        <v>#REF!</v>
      </c>
      <c r="K29" s="8">
        <v>0</v>
      </c>
    </row>
    <row r="30" spans="1:11" ht="32.25" customHeight="1" x14ac:dyDescent="0.25">
      <c r="A30" s="37"/>
      <c r="B30" s="39"/>
      <c r="C30" s="42"/>
      <c r="D30" s="15" t="s">
        <v>1</v>
      </c>
      <c r="E30" s="6">
        <f t="shared" si="6"/>
        <v>2470.92</v>
      </c>
      <c r="F30" s="8">
        <v>308.86500000000001</v>
      </c>
      <c r="G30" s="8">
        <v>308.86500000000001</v>
      </c>
      <c r="H30" s="8">
        <v>308.86500000000001</v>
      </c>
      <c r="I30" s="8">
        <v>308.86500000000001</v>
      </c>
      <c r="J30" s="8" t="e">
        <f>#REF!+#REF!</f>
        <v>#REF!</v>
      </c>
      <c r="K30" s="8">
        <f>308.865*4</f>
        <v>1235.46</v>
      </c>
    </row>
    <row r="31" spans="1:11" ht="24" customHeight="1" x14ac:dyDescent="0.25">
      <c r="A31" s="43" t="s">
        <v>12</v>
      </c>
      <c r="B31" s="43"/>
      <c r="C31" s="43"/>
      <c r="D31" s="4" t="s">
        <v>7</v>
      </c>
      <c r="E31" s="6">
        <f>F31+G31+H31+I31+J31+K31</f>
        <v>94800</v>
      </c>
      <c r="F31" s="7">
        <f>SUM(F32:F37)</f>
        <v>11850</v>
      </c>
      <c r="G31" s="7">
        <f>SUM(G32:G37)</f>
        <v>11850</v>
      </c>
      <c r="H31" s="7">
        <f t="shared" ref="H31:K31" si="7">SUM(H32:H37)</f>
        <v>11850</v>
      </c>
      <c r="I31" s="7">
        <f>SUM(I32:I37)</f>
        <v>11850</v>
      </c>
      <c r="J31" s="7"/>
      <c r="K31" s="7">
        <f t="shared" si="7"/>
        <v>47400</v>
      </c>
    </row>
    <row r="32" spans="1:11" ht="29.25" customHeight="1" x14ac:dyDescent="0.25">
      <c r="A32" s="43"/>
      <c r="B32" s="43"/>
      <c r="C32" s="43"/>
      <c r="D32" s="4" t="s">
        <v>6</v>
      </c>
      <c r="E32" s="6">
        <f>F32+G32+H32+I32+K32</f>
        <v>0</v>
      </c>
      <c r="F32" s="8">
        <f>F11+F18+F25</f>
        <v>0</v>
      </c>
      <c r="G32" s="8">
        <f t="shared" ref="G32:K32" si="8">G11+G18+G25</f>
        <v>0</v>
      </c>
      <c r="H32" s="8">
        <f t="shared" si="8"/>
        <v>0</v>
      </c>
      <c r="I32" s="8">
        <f t="shared" si="8"/>
        <v>0</v>
      </c>
      <c r="J32" s="8" t="e">
        <f t="shared" si="8"/>
        <v>#REF!</v>
      </c>
      <c r="K32" s="8">
        <f t="shared" si="8"/>
        <v>0</v>
      </c>
    </row>
    <row r="33" spans="1:11" ht="46.5" customHeight="1" x14ac:dyDescent="0.25">
      <c r="A33" s="43"/>
      <c r="B33" s="43"/>
      <c r="C33" s="43"/>
      <c r="D33" s="4" t="s">
        <v>5</v>
      </c>
      <c r="E33" s="6">
        <f t="shared" ref="E33:E37" si="9">F33+G33+H33+I33+K33</f>
        <v>0</v>
      </c>
      <c r="F33" s="8">
        <f t="shared" ref="F33:K37" si="10">F12+F19+F26</f>
        <v>0</v>
      </c>
      <c r="G33" s="8">
        <f t="shared" si="10"/>
        <v>0</v>
      </c>
      <c r="H33" s="8">
        <f t="shared" si="10"/>
        <v>0</v>
      </c>
      <c r="I33" s="8">
        <f t="shared" si="10"/>
        <v>0</v>
      </c>
      <c r="J33" s="8" t="e">
        <f t="shared" si="10"/>
        <v>#REF!</v>
      </c>
      <c r="K33" s="8">
        <f t="shared" si="10"/>
        <v>0</v>
      </c>
    </row>
    <row r="34" spans="1:11" ht="25.5" customHeight="1" x14ac:dyDescent="0.25">
      <c r="A34" s="43"/>
      <c r="B34" s="43"/>
      <c r="C34" s="43"/>
      <c r="D34" s="4" t="s">
        <v>4</v>
      </c>
      <c r="E34" s="6">
        <f t="shared" si="9"/>
        <v>83407.680000000008</v>
      </c>
      <c r="F34" s="8">
        <f t="shared" si="10"/>
        <v>10425.960000000001</v>
      </c>
      <c r="G34" s="8">
        <f t="shared" si="10"/>
        <v>10425.960000000001</v>
      </c>
      <c r="H34" s="8">
        <f t="shared" si="10"/>
        <v>10425.960000000001</v>
      </c>
      <c r="I34" s="8">
        <f t="shared" si="10"/>
        <v>10425.960000000001</v>
      </c>
      <c r="J34" s="8" t="e">
        <f t="shared" si="10"/>
        <v>#REF!</v>
      </c>
      <c r="K34" s="8">
        <f t="shared" si="10"/>
        <v>41703.840000000004</v>
      </c>
    </row>
    <row r="35" spans="1:11" ht="67.5" customHeight="1" x14ac:dyDescent="0.25">
      <c r="A35" s="43"/>
      <c r="B35" s="43"/>
      <c r="C35" s="43"/>
      <c r="D35" s="4" t="s">
        <v>3</v>
      </c>
      <c r="E35" s="6">
        <f t="shared" si="9"/>
        <v>0</v>
      </c>
      <c r="F35" s="8">
        <f t="shared" si="10"/>
        <v>0</v>
      </c>
      <c r="G35" s="8">
        <f t="shared" si="10"/>
        <v>0</v>
      </c>
      <c r="H35" s="8">
        <f t="shared" si="10"/>
        <v>0</v>
      </c>
      <c r="I35" s="8">
        <f t="shared" si="10"/>
        <v>0</v>
      </c>
      <c r="J35" s="8" t="e">
        <f t="shared" si="10"/>
        <v>#REF!</v>
      </c>
      <c r="K35" s="8">
        <f t="shared" si="10"/>
        <v>0</v>
      </c>
    </row>
    <row r="36" spans="1:11" ht="67.5" customHeight="1" x14ac:dyDescent="0.25">
      <c r="A36" s="43"/>
      <c r="B36" s="43"/>
      <c r="C36" s="43"/>
      <c r="D36" s="12" t="s">
        <v>2</v>
      </c>
      <c r="E36" s="6">
        <f t="shared" si="9"/>
        <v>0</v>
      </c>
      <c r="F36" s="8">
        <f t="shared" si="10"/>
        <v>0</v>
      </c>
      <c r="G36" s="8">
        <f t="shared" si="10"/>
        <v>0</v>
      </c>
      <c r="H36" s="8">
        <f t="shared" si="10"/>
        <v>0</v>
      </c>
      <c r="I36" s="8">
        <f t="shared" si="10"/>
        <v>0</v>
      </c>
      <c r="J36" s="8" t="e">
        <f t="shared" si="10"/>
        <v>#REF!</v>
      </c>
      <c r="K36" s="8">
        <f t="shared" si="10"/>
        <v>0</v>
      </c>
    </row>
    <row r="37" spans="1:11" ht="28.5" customHeight="1" x14ac:dyDescent="0.25">
      <c r="A37" s="43"/>
      <c r="B37" s="43"/>
      <c r="C37" s="43"/>
      <c r="D37" s="4" t="s">
        <v>1</v>
      </c>
      <c r="E37" s="6">
        <f t="shared" si="9"/>
        <v>11392.32</v>
      </c>
      <c r="F37" s="8">
        <f t="shared" si="10"/>
        <v>1424.04</v>
      </c>
      <c r="G37" s="8">
        <f t="shared" si="10"/>
        <v>1424.04</v>
      </c>
      <c r="H37" s="8">
        <f t="shared" si="10"/>
        <v>1424.04</v>
      </c>
      <c r="I37" s="8">
        <f t="shared" si="10"/>
        <v>1424.04</v>
      </c>
      <c r="J37" s="8" t="e">
        <f t="shared" si="10"/>
        <v>#REF!</v>
      </c>
      <c r="K37" s="8">
        <f t="shared" si="10"/>
        <v>5696.16</v>
      </c>
    </row>
    <row r="38" spans="1:11" ht="33.75" customHeight="1" x14ac:dyDescent="0.25">
      <c r="A38" s="44" t="s">
        <v>9</v>
      </c>
      <c r="B38" s="44"/>
      <c r="C38" s="44"/>
      <c r="D38" s="9"/>
      <c r="E38" s="6"/>
      <c r="F38" s="7"/>
      <c r="G38" s="7"/>
      <c r="H38" s="11"/>
      <c r="I38" s="11"/>
      <c r="J38" s="11"/>
      <c r="K38" s="11"/>
    </row>
    <row r="39" spans="1:11" ht="33.75" customHeight="1" x14ac:dyDescent="0.25">
      <c r="A39" s="45" t="s">
        <v>11</v>
      </c>
      <c r="B39" s="46"/>
      <c r="C39" s="47"/>
      <c r="D39" s="9" t="s">
        <v>7</v>
      </c>
      <c r="E39" s="6">
        <f>E40+E41+E42+E43+E44+E45</f>
        <v>0</v>
      </c>
      <c r="F39" s="7">
        <f>F40+F41+F42+F43+F44+F45</f>
        <v>0</v>
      </c>
      <c r="G39" s="7">
        <f t="shared" ref="G39:K39" si="11">G40+G41+G42+G43+G44+G45</f>
        <v>0</v>
      </c>
      <c r="H39" s="7">
        <f t="shared" si="11"/>
        <v>0</v>
      </c>
      <c r="I39" s="7">
        <f t="shared" si="11"/>
        <v>0</v>
      </c>
      <c r="J39" s="7" t="e">
        <f t="shared" si="11"/>
        <v>#REF!</v>
      </c>
      <c r="K39" s="7">
        <f t="shared" si="11"/>
        <v>0</v>
      </c>
    </row>
    <row r="40" spans="1:11" ht="33.75" customHeight="1" x14ac:dyDescent="0.25">
      <c r="A40" s="48"/>
      <c r="B40" s="49"/>
      <c r="C40" s="50"/>
      <c r="D40" s="9" t="s">
        <v>6</v>
      </c>
      <c r="E40" s="6">
        <f>F40+G40+H40+I40+K40</f>
        <v>0</v>
      </c>
      <c r="F40" s="7">
        <v>0</v>
      </c>
      <c r="G40" s="7">
        <v>0</v>
      </c>
      <c r="H40" s="7">
        <v>0</v>
      </c>
      <c r="I40" s="7">
        <v>0</v>
      </c>
      <c r="J40" s="7" t="e">
        <f t="shared" ref="J40" si="12">J32</f>
        <v>#REF!</v>
      </c>
      <c r="K40" s="7">
        <v>0</v>
      </c>
    </row>
    <row r="41" spans="1:11" ht="33.75" customHeight="1" x14ac:dyDescent="0.25">
      <c r="A41" s="48"/>
      <c r="B41" s="49"/>
      <c r="C41" s="50"/>
      <c r="D41" s="9" t="s">
        <v>5</v>
      </c>
      <c r="E41" s="6">
        <f t="shared" ref="E41:E45" si="13">F41+G41+H41+I41+K41</f>
        <v>0</v>
      </c>
      <c r="F41" s="7">
        <v>0</v>
      </c>
      <c r="G41" s="7">
        <v>0</v>
      </c>
      <c r="H41" s="7">
        <v>0</v>
      </c>
      <c r="I41" s="7">
        <v>0</v>
      </c>
      <c r="J41" s="7"/>
      <c r="K41" s="7">
        <v>0</v>
      </c>
    </row>
    <row r="42" spans="1:11" ht="33.75" customHeight="1" x14ac:dyDescent="0.25">
      <c r="A42" s="48"/>
      <c r="B42" s="49"/>
      <c r="C42" s="50"/>
      <c r="D42" s="9" t="s">
        <v>4</v>
      </c>
      <c r="E42" s="6">
        <f t="shared" si="13"/>
        <v>0</v>
      </c>
      <c r="F42" s="7">
        <v>0</v>
      </c>
      <c r="G42" s="7">
        <v>0</v>
      </c>
      <c r="H42" s="7">
        <v>0</v>
      </c>
      <c r="I42" s="7">
        <v>0</v>
      </c>
      <c r="J42" s="7"/>
      <c r="K42" s="7">
        <v>0</v>
      </c>
    </row>
    <row r="43" spans="1:11" ht="47.25" customHeight="1" x14ac:dyDescent="0.25">
      <c r="A43" s="48"/>
      <c r="B43" s="49"/>
      <c r="C43" s="50"/>
      <c r="D43" s="9" t="s">
        <v>3</v>
      </c>
      <c r="E43" s="6">
        <f t="shared" si="13"/>
        <v>0</v>
      </c>
      <c r="F43" s="7">
        <v>0</v>
      </c>
      <c r="G43" s="7">
        <v>0</v>
      </c>
      <c r="H43" s="7">
        <v>0</v>
      </c>
      <c r="I43" s="7">
        <v>0</v>
      </c>
      <c r="J43" s="7"/>
      <c r="K43" s="7">
        <v>0</v>
      </c>
    </row>
    <row r="44" spans="1:11" ht="50.25" customHeight="1" x14ac:dyDescent="0.25">
      <c r="A44" s="48"/>
      <c r="B44" s="49"/>
      <c r="C44" s="50"/>
      <c r="D44" s="3" t="s">
        <v>2</v>
      </c>
      <c r="E44" s="6">
        <f t="shared" si="13"/>
        <v>0</v>
      </c>
      <c r="F44" s="7">
        <v>0</v>
      </c>
      <c r="G44" s="7">
        <v>0</v>
      </c>
      <c r="H44" s="7">
        <v>0</v>
      </c>
      <c r="I44" s="7">
        <v>0</v>
      </c>
      <c r="J44" s="7"/>
      <c r="K44" s="7">
        <v>0</v>
      </c>
    </row>
    <row r="45" spans="1:11" ht="33.75" customHeight="1" x14ac:dyDescent="0.25">
      <c r="A45" s="51"/>
      <c r="B45" s="52"/>
      <c r="C45" s="53"/>
      <c r="D45" s="9" t="s">
        <v>1</v>
      </c>
      <c r="E45" s="6">
        <f t="shared" si="13"/>
        <v>0</v>
      </c>
      <c r="F45" s="7">
        <v>0</v>
      </c>
      <c r="G45" s="7">
        <v>0</v>
      </c>
      <c r="H45" s="7">
        <v>0</v>
      </c>
      <c r="I45" s="7">
        <v>0</v>
      </c>
      <c r="J45" s="7"/>
      <c r="K45" s="7">
        <v>0</v>
      </c>
    </row>
    <row r="46" spans="1:11" ht="33.75" customHeight="1" x14ac:dyDescent="0.25">
      <c r="A46" s="45" t="s">
        <v>10</v>
      </c>
      <c r="B46" s="46"/>
      <c r="C46" s="47"/>
      <c r="D46" s="9" t="s">
        <v>7</v>
      </c>
      <c r="E46" s="6">
        <f>E47+E48+E49+E50+E51+E52</f>
        <v>94800</v>
      </c>
      <c r="F46" s="6">
        <f t="shared" ref="F46:K46" si="14">F47+F48+F49+F50+F51+F52</f>
        <v>11850</v>
      </c>
      <c r="G46" s="6">
        <f t="shared" si="14"/>
        <v>11850</v>
      </c>
      <c r="H46" s="6">
        <f t="shared" si="14"/>
        <v>11850</v>
      </c>
      <c r="I46" s="6">
        <f t="shared" si="14"/>
        <v>11850</v>
      </c>
      <c r="J46" s="6" t="e">
        <f t="shared" si="14"/>
        <v>#REF!</v>
      </c>
      <c r="K46" s="6">
        <f t="shared" si="14"/>
        <v>47400</v>
      </c>
    </row>
    <row r="47" spans="1:11" ht="33.75" customHeight="1" x14ac:dyDescent="0.25">
      <c r="A47" s="48"/>
      <c r="B47" s="49"/>
      <c r="C47" s="50"/>
      <c r="D47" s="9" t="s">
        <v>6</v>
      </c>
      <c r="E47" s="6">
        <f>F47+G47+H47+I47+K47</f>
        <v>0</v>
      </c>
      <c r="F47" s="7">
        <f>F32</f>
        <v>0</v>
      </c>
      <c r="G47" s="7">
        <f t="shared" ref="G47:K47" si="15">G32</f>
        <v>0</v>
      </c>
      <c r="H47" s="7">
        <f t="shared" si="15"/>
        <v>0</v>
      </c>
      <c r="I47" s="7">
        <f t="shared" si="15"/>
        <v>0</v>
      </c>
      <c r="J47" s="7" t="e">
        <f t="shared" si="15"/>
        <v>#REF!</v>
      </c>
      <c r="K47" s="7">
        <f t="shared" si="15"/>
        <v>0</v>
      </c>
    </row>
    <row r="48" spans="1:11" ht="33.75" customHeight="1" x14ac:dyDescent="0.25">
      <c r="A48" s="48"/>
      <c r="B48" s="49"/>
      <c r="C48" s="50"/>
      <c r="D48" s="9" t="s">
        <v>5</v>
      </c>
      <c r="E48" s="6">
        <f t="shared" ref="E48:E52" si="16">F48+G48+H48+I48+K48</f>
        <v>0</v>
      </c>
      <c r="F48" s="7">
        <f t="shared" ref="F48:K52" si="17">F33</f>
        <v>0</v>
      </c>
      <c r="G48" s="7">
        <f t="shared" si="17"/>
        <v>0</v>
      </c>
      <c r="H48" s="7">
        <f t="shared" si="17"/>
        <v>0</v>
      </c>
      <c r="I48" s="7">
        <f t="shared" si="17"/>
        <v>0</v>
      </c>
      <c r="J48" s="7" t="e">
        <f t="shared" si="17"/>
        <v>#REF!</v>
      </c>
      <c r="K48" s="7">
        <f t="shared" si="17"/>
        <v>0</v>
      </c>
    </row>
    <row r="49" spans="1:11" ht="33.75" customHeight="1" x14ac:dyDescent="0.25">
      <c r="A49" s="48"/>
      <c r="B49" s="49"/>
      <c r="C49" s="50"/>
      <c r="D49" s="9" t="s">
        <v>4</v>
      </c>
      <c r="E49" s="6">
        <f t="shared" si="16"/>
        <v>83407.680000000008</v>
      </c>
      <c r="F49" s="7">
        <f t="shared" si="17"/>
        <v>10425.960000000001</v>
      </c>
      <c r="G49" s="7">
        <f t="shared" si="17"/>
        <v>10425.960000000001</v>
      </c>
      <c r="H49" s="7">
        <f t="shared" si="17"/>
        <v>10425.960000000001</v>
      </c>
      <c r="I49" s="7">
        <f t="shared" si="17"/>
        <v>10425.960000000001</v>
      </c>
      <c r="J49" s="7" t="e">
        <f t="shared" si="17"/>
        <v>#REF!</v>
      </c>
      <c r="K49" s="7">
        <f t="shared" si="17"/>
        <v>41703.840000000004</v>
      </c>
    </row>
    <row r="50" spans="1:11" ht="54.75" customHeight="1" x14ac:dyDescent="0.25">
      <c r="A50" s="48"/>
      <c r="B50" s="49"/>
      <c r="C50" s="50"/>
      <c r="D50" s="9" t="s">
        <v>3</v>
      </c>
      <c r="E50" s="6">
        <f t="shared" si="16"/>
        <v>0</v>
      </c>
      <c r="F50" s="7">
        <f t="shared" si="17"/>
        <v>0</v>
      </c>
      <c r="G50" s="7">
        <f t="shared" si="17"/>
        <v>0</v>
      </c>
      <c r="H50" s="7">
        <f t="shared" si="17"/>
        <v>0</v>
      </c>
      <c r="I50" s="7">
        <f t="shared" si="17"/>
        <v>0</v>
      </c>
      <c r="J50" s="7" t="e">
        <f t="shared" si="17"/>
        <v>#REF!</v>
      </c>
      <c r="K50" s="7">
        <f t="shared" si="17"/>
        <v>0</v>
      </c>
    </row>
    <row r="51" spans="1:11" ht="48.75" customHeight="1" x14ac:dyDescent="0.25">
      <c r="A51" s="48"/>
      <c r="B51" s="49"/>
      <c r="C51" s="50"/>
      <c r="D51" s="3" t="s">
        <v>2</v>
      </c>
      <c r="E51" s="6">
        <f t="shared" si="16"/>
        <v>0</v>
      </c>
      <c r="F51" s="7">
        <f t="shared" si="17"/>
        <v>0</v>
      </c>
      <c r="G51" s="7">
        <f t="shared" si="17"/>
        <v>0</v>
      </c>
      <c r="H51" s="7">
        <f t="shared" si="17"/>
        <v>0</v>
      </c>
      <c r="I51" s="7">
        <f t="shared" si="17"/>
        <v>0</v>
      </c>
      <c r="J51" s="7" t="e">
        <f t="shared" si="17"/>
        <v>#REF!</v>
      </c>
      <c r="K51" s="7">
        <f t="shared" si="17"/>
        <v>0</v>
      </c>
    </row>
    <row r="52" spans="1:11" ht="33.75" customHeight="1" x14ac:dyDescent="0.25">
      <c r="A52" s="51"/>
      <c r="B52" s="52"/>
      <c r="C52" s="53"/>
      <c r="D52" s="9" t="s">
        <v>1</v>
      </c>
      <c r="E52" s="6">
        <f t="shared" si="16"/>
        <v>11392.32</v>
      </c>
      <c r="F52" s="7">
        <f t="shared" si="17"/>
        <v>1424.04</v>
      </c>
      <c r="G52" s="7">
        <f t="shared" si="17"/>
        <v>1424.04</v>
      </c>
      <c r="H52" s="7">
        <f t="shared" si="17"/>
        <v>1424.04</v>
      </c>
      <c r="I52" s="7">
        <f t="shared" si="17"/>
        <v>1424.04</v>
      </c>
      <c r="J52" s="7" t="e">
        <f t="shared" si="17"/>
        <v>#REF!</v>
      </c>
      <c r="K52" s="7">
        <f t="shared" si="17"/>
        <v>5696.16</v>
      </c>
    </row>
    <row r="53" spans="1:11" ht="33.75" customHeight="1" x14ac:dyDescent="0.25">
      <c r="A53" s="54" t="s">
        <v>9</v>
      </c>
      <c r="B53" s="55"/>
      <c r="C53" s="56"/>
      <c r="D53" s="9"/>
      <c r="E53" s="6"/>
      <c r="F53" s="7"/>
      <c r="G53" s="7"/>
      <c r="H53" s="11"/>
      <c r="I53" s="11"/>
      <c r="J53" s="11"/>
      <c r="K53" s="11"/>
    </row>
    <row r="54" spans="1:11" ht="25.5" customHeight="1" x14ac:dyDescent="0.25">
      <c r="A54" s="57" t="s">
        <v>49</v>
      </c>
      <c r="B54" s="57"/>
      <c r="C54" s="57"/>
      <c r="D54" s="4" t="s">
        <v>7</v>
      </c>
      <c r="E54" s="6">
        <f>F54+G54+H54+I54+J54+K54</f>
        <v>0</v>
      </c>
      <c r="F54" s="7">
        <v>0</v>
      </c>
      <c r="G54" s="7">
        <v>0</v>
      </c>
      <c r="H54" s="7">
        <v>0</v>
      </c>
      <c r="I54" s="7">
        <v>0</v>
      </c>
      <c r="J54" s="7"/>
      <c r="K54" s="7">
        <v>0</v>
      </c>
    </row>
    <row r="55" spans="1:11" ht="36.75" customHeight="1" x14ac:dyDescent="0.25">
      <c r="A55" s="57"/>
      <c r="B55" s="57"/>
      <c r="C55" s="57"/>
      <c r="D55" s="9" t="s">
        <v>6</v>
      </c>
      <c r="E55" s="6">
        <f>F55+G55+H55+I55+J55+K55</f>
        <v>0</v>
      </c>
      <c r="F55" s="7">
        <v>0</v>
      </c>
      <c r="G55" s="7">
        <v>0</v>
      </c>
      <c r="H55" s="7">
        <v>0</v>
      </c>
      <c r="I55" s="7">
        <v>0</v>
      </c>
      <c r="J55" s="7"/>
      <c r="K55" s="7">
        <v>0</v>
      </c>
    </row>
    <row r="56" spans="1:11" ht="36.75" customHeight="1" x14ac:dyDescent="0.25">
      <c r="A56" s="57"/>
      <c r="B56" s="57"/>
      <c r="C56" s="57"/>
      <c r="D56" s="9" t="s">
        <v>5</v>
      </c>
      <c r="E56" s="6">
        <f t="shared" ref="E56:E60" si="18">F56+G56+H56+I56+J56+K56</f>
        <v>0</v>
      </c>
      <c r="F56" s="7">
        <v>0</v>
      </c>
      <c r="G56" s="7">
        <v>0</v>
      </c>
      <c r="H56" s="7">
        <v>0</v>
      </c>
      <c r="I56" s="7">
        <v>0</v>
      </c>
      <c r="J56" s="7"/>
      <c r="K56" s="7">
        <v>0</v>
      </c>
    </row>
    <row r="57" spans="1:11" ht="36.75" customHeight="1" x14ac:dyDescent="0.25">
      <c r="A57" s="57"/>
      <c r="B57" s="57"/>
      <c r="C57" s="57"/>
      <c r="D57" s="9" t="s">
        <v>4</v>
      </c>
      <c r="E57" s="6">
        <f t="shared" si="18"/>
        <v>0</v>
      </c>
      <c r="F57" s="7">
        <v>0</v>
      </c>
      <c r="G57" s="7">
        <v>0</v>
      </c>
      <c r="H57" s="7">
        <v>0</v>
      </c>
      <c r="I57" s="7">
        <v>0</v>
      </c>
      <c r="J57" s="7"/>
      <c r="K57" s="7">
        <v>0</v>
      </c>
    </row>
    <row r="58" spans="1:11" ht="62.25" customHeight="1" x14ac:dyDescent="0.25">
      <c r="A58" s="57"/>
      <c r="B58" s="57"/>
      <c r="C58" s="57"/>
      <c r="D58" s="9" t="s">
        <v>3</v>
      </c>
      <c r="E58" s="6">
        <f t="shared" si="18"/>
        <v>0</v>
      </c>
      <c r="F58" s="7">
        <v>0</v>
      </c>
      <c r="G58" s="7">
        <v>0</v>
      </c>
      <c r="H58" s="7">
        <v>0</v>
      </c>
      <c r="I58" s="7">
        <v>0</v>
      </c>
      <c r="J58" s="7"/>
      <c r="K58" s="7">
        <v>0</v>
      </c>
    </row>
    <row r="59" spans="1:11" ht="62.25" customHeight="1" x14ac:dyDescent="0.25">
      <c r="A59" s="57"/>
      <c r="B59" s="57"/>
      <c r="C59" s="57"/>
      <c r="D59" s="3" t="s">
        <v>2</v>
      </c>
      <c r="E59" s="6">
        <f t="shared" si="18"/>
        <v>0</v>
      </c>
      <c r="F59" s="7">
        <v>0</v>
      </c>
      <c r="G59" s="7">
        <v>0</v>
      </c>
      <c r="H59" s="7">
        <v>0</v>
      </c>
      <c r="I59" s="7">
        <v>0</v>
      </c>
      <c r="J59" s="7"/>
      <c r="K59" s="7">
        <v>0</v>
      </c>
    </row>
    <row r="60" spans="1:11" ht="27.75" customHeight="1" x14ac:dyDescent="0.25">
      <c r="A60" s="57"/>
      <c r="B60" s="57"/>
      <c r="C60" s="57"/>
      <c r="D60" s="10" t="s">
        <v>1</v>
      </c>
      <c r="E60" s="6">
        <f t="shared" si="18"/>
        <v>0</v>
      </c>
      <c r="F60" s="7">
        <v>0</v>
      </c>
      <c r="G60" s="7">
        <v>0</v>
      </c>
      <c r="H60" s="7">
        <v>0</v>
      </c>
      <c r="I60" s="7">
        <v>0</v>
      </c>
      <c r="J60" s="7"/>
      <c r="K60" s="7">
        <v>0</v>
      </c>
    </row>
    <row r="61" spans="1:11" ht="33.75" customHeight="1" x14ac:dyDescent="0.25">
      <c r="A61" s="57" t="s">
        <v>8</v>
      </c>
      <c r="B61" s="57"/>
      <c r="C61" s="57"/>
      <c r="D61" s="4" t="s">
        <v>7</v>
      </c>
      <c r="E61" s="6">
        <f>F61+G61+H61+I61+K61</f>
        <v>94800</v>
      </c>
      <c r="F61" s="7">
        <f t="shared" ref="F61" si="19">SUM(F62:F67)</f>
        <v>11850</v>
      </c>
      <c r="G61" s="7">
        <f t="shared" ref="G61:K61" si="20">SUM(G62:G67)</f>
        <v>11850</v>
      </c>
      <c r="H61" s="7">
        <f t="shared" si="20"/>
        <v>11850</v>
      </c>
      <c r="I61" s="7">
        <f t="shared" si="20"/>
        <v>11850</v>
      </c>
      <c r="J61" s="7"/>
      <c r="K61" s="7">
        <f t="shared" si="20"/>
        <v>47400</v>
      </c>
    </row>
    <row r="62" spans="1:11" ht="33.75" customHeight="1" x14ac:dyDescent="0.25">
      <c r="A62" s="57"/>
      <c r="B62" s="57"/>
      <c r="C62" s="57"/>
      <c r="D62" s="9" t="s">
        <v>6</v>
      </c>
      <c r="E62" s="14">
        <f>F62+G62+H62+I62+K62</f>
        <v>0</v>
      </c>
      <c r="F62" s="8">
        <f t="shared" ref="F62:K67" si="21">F32</f>
        <v>0</v>
      </c>
      <c r="G62" s="8">
        <f t="shared" si="21"/>
        <v>0</v>
      </c>
      <c r="H62" s="8">
        <f t="shared" si="21"/>
        <v>0</v>
      </c>
      <c r="I62" s="8">
        <f t="shared" si="21"/>
        <v>0</v>
      </c>
      <c r="J62" s="8"/>
      <c r="K62" s="8">
        <f t="shared" si="21"/>
        <v>0</v>
      </c>
    </row>
    <row r="63" spans="1:11" ht="33.75" customHeight="1" x14ac:dyDescent="0.25">
      <c r="A63" s="57"/>
      <c r="B63" s="57"/>
      <c r="C63" s="57"/>
      <c r="D63" s="9" t="s">
        <v>5</v>
      </c>
      <c r="E63" s="14">
        <f t="shared" ref="E63:E67" si="22">F63+G63+H63+I63+K63</f>
        <v>0</v>
      </c>
      <c r="F63" s="8">
        <f t="shared" si="21"/>
        <v>0</v>
      </c>
      <c r="G63" s="8">
        <f t="shared" si="21"/>
        <v>0</v>
      </c>
      <c r="H63" s="8">
        <f t="shared" si="21"/>
        <v>0</v>
      </c>
      <c r="I63" s="8">
        <f t="shared" si="21"/>
        <v>0</v>
      </c>
      <c r="J63" s="8"/>
      <c r="K63" s="8">
        <f t="shared" si="21"/>
        <v>0</v>
      </c>
    </row>
    <row r="64" spans="1:11" ht="33.75" customHeight="1" x14ac:dyDescent="0.25">
      <c r="A64" s="57"/>
      <c r="B64" s="57"/>
      <c r="C64" s="57"/>
      <c r="D64" s="9" t="s">
        <v>4</v>
      </c>
      <c r="E64" s="14">
        <f t="shared" si="22"/>
        <v>83407.680000000008</v>
      </c>
      <c r="F64" s="8">
        <f t="shared" si="21"/>
        <v>10425.960000000001</v>
      </c>
      <c r="G64" s="8">
        <f t="shared" si="21"/>
        <v>10425.960000000001</v>
      </c>
      <c r="H64" s="8">
        <f t="shared" si="21"/>
        <v>10425.960000000001</v>
      </c>
      <c r="I64" s="8">
        <f t="shared" si="21"/>
        <v>10425.960000000001</v>
      </c>
      <c r="J64" s="8"/>
      <c r="K64" s="8">
        <f t="shared" si="21"/>
        <v>41703.840000000004</v>
      </c>
    </row>
    <row r="65" spans="1:11" ht="66" customHeight="1" x14ac:dyDescent="0.25">
      <c r="A65" s="57"/>
      <c r="B65" s="57"/>
      <c r="C65" s="57"/>
      <c r="D65" s="9" t="s">
        <v>3</v>
      </c>
      <c r="E65" s="14">
        <f t="shared" si="22"/>
        <v>0</v>
      </c>
      <c r="F65" s="8">
        <f t="shared" si="21"/>
        <v>0</v>
      </c>
      <c r="G65" s="8">
        <f t="shared" si="21"/>
        <v>0</v>
      </c>
      <c r="H65" s="8">
        <f t="shared" si="21"/>
        <v>0</v>
      </c>
      <c r="I65" s="8">
        <f t="shared" si="21"/>
        <v>0</v>
      </c>
      <c r="J65" s="8"/>
      <c r="K65" s="8">
        <f t="shared" si="21"/>
        <v>0</v>
      </c>
    </row>
    <row r="66" spans="1:11" ht="66" customHeight="1" x14ac:dyDescent="0.25">
      <c r="A66" s="57"/>
      <c r="B66" s="57"/>
      <c r="C66" s="57"/>
      <c r="D66" s="3" t="s">
        <v>2</v>
      </c>
      <c r="E66" s="14">
        <f t="shared" si="22"/>
        <v>0</v>
      </c>
      <c r="F66" s="8">
        <f t="shared" si="21"/>
        <v>0</v>
      </c>
      <c r="G66" s="8">
        <f t="shared" si="21"/>
        <v>0</v>
      </c>
      <c r="H66" s="8">
        <f t="shared" si="21"/>
        <v>0</v>
      </c>
      <c r="I66" s="8">
        <f t="shared" si="21"/>
        <v>0</v>
      </c>
      <c r="J66" s="8"/>
      <c r="K66" s="8">
        <f t="shared" si="21"/>
        <v>0</v>
      </c>
    </row>
    <row r="67" spans="1:11" ht="44.25" customHeight="1" x14ac:dyDescent="0.25">
      <c r="A67" s="57"/>
      <c r="B67" s="57"/>
      <c r="C67" s="57"/>
      <c r="D67" s="9" t="s">
        <v>1</v>
      </c>
      <c r="E67" s="14">
        <f t="shared" si="22"/>
        <v>11392.32</v>
      </c>
      <c r="F67" s="8">
        <f t="shared" si="21"/>
        <v>1424.04</v>
      </c>
      <c r="G67" s="8">
        <f t="shared" si="21"/>
        <v>1424.04</v>
      </c>
      <c r="H67" s="8">
        <f t="shared" si="21"/>
        <v>1424.04</v>
      </c>
      <c r="I67" s="8">
        <f t="shared" si="21"/>
        <v>1424.04</v>
      </c>
      <c r="J67" s="8"/>
      <c r="K67" s="8">
        <f t="shared" si="21"/>
        <v>5696.16</v>
      </c>
    </row>
    <row r="68" spans="1:11" ht="44.25" customHeight="1" x14ac:dyDescent="0.25">
      <c r="A68" s="44" t="s">
        <v>50</v>
      </c>
      <c r="B68" s="44"/>
      <c r="C68" s="44"/>
      <c r="D68" s="4" t="s">
        <v>7</v>
      </c>
      <c r="E68" s="6">
        <f>E69+E70+E71+E72+E73+E74</f>
        <v>94800</v>
      </c>
      <c r="F68" s="7">
        <f t="shared" ref="F68" si="23">SUM(F69:F74)</f>
        <v>11850</v>
      </c>
      <c r="G68" s="7">
        <f t="shared" ref="G68:I68" si="24">SUM(G69:G74)</f>
        <v>11850</v>
      </c>
      <c r="H68" s="7">
        <f t="shared" si="24"/>
        <v>11850</v>
      </c>
      <c r="I68" s="7">
        <f t="shared" si="24"/>
        <v>11850</v>
      </c>
      <c r="J68" s="7"/>
      <c r="K68" s="7">
        <f t="shared" ref="K68" si="25">SUM(K69:K74)</f>
        <v>47400</v>
      </c>
    </row>
    <row r="69" spans="1:11" ht="44.25" customHeight="1" x14ac:dyDescent="0.25">
      <c r="A69" s="44"/>
      <c r="B69" s="44"/>
      <c r="C69" s="44"/>
      <c r="D69" s="9" t="s">
        <v>6</v>
      </c>
      <c r="E69" s="6">
        <f>F69+G69+H69+I69+K69</f>
        <v>0</v>
      </c>
      <c r="F69" s="7">
        <f>F11+F18+F25</f>
        <v>0</v>
      </c>
      <c r="G69" s="7">
        <f t="shared" ref="G69:K69" si="26">G11+G18+G25</f>
        <v>0</v>
      </c>
      <c r="H69" s="7">
        <f t="shared" si="26"/>
        <v>0</v>
      </c>
      <c r="I69" s="7">
        <f t="shared" si="26"/>
        <v>0</v>
      </c>
      <c r="J69" s="7" t="e">
        <f t="shared" si="26"/>
        <v>#REF!</v>
      </c>
      <c r="K69" s="7">
        <f t="shared" si="26"/>
        <v>0</v>
      </c>
    </row>
    <row r="70" spans="1:11" ht="44.25" customHeight="1" x14ac:dyDescent="0.25">
      <c r="A70" s="44"/>
      <c r="B70" s="44"/>
      <c r="C70" s="44"/>
      <c r="D70" s="9" t="s">
        <v>5</v>
      </c>
      <c r="E70" s="6">
        <f t="shared" ref="E70:E74" si="27">F70+G70+H70+I70+K70</f>
        <v>0</v>
      </c>
      <c r="F70" s="7">
        <f t="shared" ref="F70:K74" si="28">F12+F19+F26</f>
        <v>0</v>
      </c>
      <c r="G70" s="7">
        <f t="shared" si="28"/>
        <v>0</v>
      </c>
      <c r="H70" s="7">
        <f t="shared" si="28"/>
        <v>0</v>
      </c>
      <c r="I70" s="7">
        <f t="shared" si="28"/>
        <v>0</v>
      </c>
      <c r="J70" s="7" t="e">
        <f t="shared" si="28"/>
        <v>#REF!</v>
      </c>
      <c r="K70" s="7">
        <f t="shared" si="28"/>
        <v>0</v>
      </c>
    </row>
    <row r="71" spans="1:11" ht="44.25" customHeight="1" x14ac:dyDescent="0.25">
      <c r="A71" s="44"/>
      <c r="B71" s="44"/>
      <c r="C71" s="44"/>
      <c r="D71" s="9" t="s">
        <v>4</v>
      </c>
      <c r="E71" s="6">
        <f t="shared" si="27"/>
        <v>83407.680000000008</v>
      </c>
      <c r="F71" s="7">
        <f t="shared" si="28"/>
        <v>10425.960000000001</v>
      </c>
      <c r="G71" s="7">
        <f t="shared" si="28"/>
        <v>10425.960000000001</v>
      </c>
      <c r="H71" s="7">
        <f t="shared" si="28"/>
        <v>10425.960000000001</v>
      </c>
      <c r="I71" s="7">
        <f t="shared" si="28"/>
        <v>10425.960000000001</v>
      </c>
      <c r="J71" s="7" t="e">
        <f t="shared" si="28"/>
        <v>#REF!</v>
      </c>
      <c r="K71" s="7">
        <f t="shared" si="28"/>
        <v>41703.840000000004</v>
      </c>
    </row>
    <row r="72" spans="1:11" ht="44.25" customHeight="1" x14ac:dyDescent="0.25">
      <c r="A72" s="44"/>
      <c r="B72" s="44"/>
      <c r="C72" s="44"/>
      <c r="D72" s="9" t="s">
        <v>3</v>
      </c>
      <c r="E72" s="6">
        <f t="shared" si="27"/>
        <v>0</v>
      </c>
      <c r="F72" s="7">
        <f t="shared" si="28"/>
        <v>0</v>
      </c>
      <c r="G72" s="7">
        <f t="shared" si="28"/>
        <v>0</v>
      </c>
      <c r="H72" s="7">
        <f t="shared" si="28"/>
        <v>0</v>
      </c>
      <c r="I72" s="7">
        <f t="shared" si="28"/>
        <v>0</v>
      </c>
      <c r="J72" s="7" t="e">
        <f t="shared" si="28"/>
        <v>#REF!</v>
      </c>
      <c r="K72" s="7">
        <f t="shared" si="28"/>
        <v>0</v>
      </c>
    </row>
    <row r="73" spans="1:11" ht="44.25" customHeight="1" x14ac:dyDescent="0.25">
      <c r="A73" s="44"/>
      <c r="B73" s="44"/>
      <c r="C73" s="44"/>
      <c r="D73" s="3" t="s">
        <v>2</v>
      </c>
      <c r="E73" s="6">
        <f t="shared" si="27"/>
        <v>0</v>
      </c>
      <c r="F73" s="7">
        <f t="shared" si="28"/>
        <v>0</v>
      </c>
      <c r="G73" s="7">
        <f t="shared" si="28"/>
        <v>0</v>
      </c>
      <c r="H73" s="7">
        <f t="shared" si="28"/>
        <v>0</v>
      </c>
      <c r="I73" s="7">
        <f t="shared" si="28"/>
        <v>0</v>
      </c>
      <c r="J73" s="7" t="e">
        <f t="shared" si="28"/>
        <v>#REF!</v>
      </c>
      <c r="K73" s="7">
        <f t="shared" si="28"/>
        <v>0</v>
      </c>
    </row>
    <row r="74" spans="1:11" ht="44.25" customHeight="1" x14ac:dyDescent="0.25">
      <c r="A74" s="44"/>
      <c r="B74" s="44"/>
      <c r="C74" s="44"/>
      <c r="D74" s="9" t="s">
        <v>1</v>
      </c>
      <c r="E74" s="6">
        <f t="shared" si="27"/>
        <v>11392.32</v>
      </c>
      <c r="F74" s="7">
        <f t="shared" si="28"/>
        <v>1424.04</v>
      </c>
      <c r="G74" s="7">
        <f t="shared" si="28"/>
        <v>1424.04</v>
      </c>
      <c r="H74" s="7">
        <f t="shared" si="28"/>
        <v>1424.04</v>
      </c>
      <c r="I74" s="7">
        <f t="shared" si="28"/>
        <v>1424.04</v>
      </c>
      <c r="J74" s="7" t="e">
        <f t="shared" si="28"/>
        <v>#REF!</v>
      </c>
      <c r="K74" s="7">
        <f t="shared" si="28"/>
        <v>5696.16</v>
      </c>
    </row>
    <row r="75" spans="1:11" x14ac:dyDescent="0.25">
      <c r="A75" s="33" t="s">
        <v>51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</row>
    <row r="77" spans="1:11" ht="58.5" customHeight="1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</row>
    <row r="86" spans="1:3" x14ac:dyDescent="0.25">
      <c r="A86" s="2" t="s">
        <v>0</v>
      </c>
      <c r="B86" s="2"/>
      <c r="C86" s="2"/>
    </row>
  </sheetData>
  <mergeCells count="27">
    <mergeCell ref="F1:K1"/>
    <mergeCell ref="A5:A8"/>
    <mergeCell ref="B5:B8"/>
    <mergeCell ref="C5:C8"/>
    <mergeCell ref="D5:D8"/>
    <mergeCell ref="E5:K5"/>
    <mergeCell ref="E6:K6"/>
    <mergeCell ref="E7:E8"/>
    <mergeCell ref="F7:K7"/>
    <mergeCell ref="A10:A16"/>
    <mergeCell ref="B10:B16"/>
    <mergeCell ref="C10:C16"/>
    <mergeCell ref="A17:A23"/>
    <mergeCell ref="B17:B23"/>
    <mergeCell ref="C17:C23"/>
    <mergeCell ref="A75:K77"/>
    <mergeCell ref="A24:A30"/>
    <mergeCell ref="B24:B30"/>
    <mergeCell ref="C24:C30"/>
    <mergeCell ref="A31:C37"/>
    <mergeCell ref="A38:C38"/>
    <mergeCell ref="A39:C45"/>
    <mergeCell ref="A46:C52"/>
    <mergeCell ref="A53:C53"/>
    <mergeCell ref="A54:C60"/>
    <mergeCell ref="A61:C67"/>
    <mergeCell ref="A68:C74"/>
  </mergeCells>
  <pageMargins left="0.70866141732283461" right="0.7086614173228346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"/>
  <sheetViews>
    <sheetView view="pageBreakPreview" topLeftCell="B14" zoomScaleNormal="100" zoomScaleSheetLayoutView="100" workbookViewId="0">
      <selection activeCell="C14" sqref="C14"/>
    </sheetView>
  </sheetViews>
  <sheetFormatPr defaultRowHeight="15.75" x14ac:dyDescent="0.25"/>
  <cols>
    <col min="1" max="1" width="23.28515625" style="28" customWidth="1"/>
    <col min="2" max="2" width="36" style="28" customWidth="1"/>
    <col min="3" max="3" width="72.85546875" style="28" customWidth="1"/>
    <col min="4" max="4" width="41.42578125" style="28" customWidth="1"/>
    <col min="5" max="5" width="51.28515625" style="28" customWidth="1"/>
    <col min="6" max="16384" width="9.140625" style="28"/>
  </cols>
  <sheetData>
    <row r="1" spans="1:5" ht="19.5" x14ac:dyDescent="0.25">
      <c r="E1" s="32" t="s">
        <v>39</v>
      </c>
    </row>
    <row r="2" spans="1:5" x14ac:dyDescent="0.25">
      <c r="A2" s="31"/>
    </row>
    <row r="3" spans="1:5" ht="19.5" x14ac:dyDescent="0.25">
      <c r="A3" s="69" t="s">
        <v>38</v>
      </c>
      <c r="B3" s="69"/>
      <c r="C3" s="69"/>
      <c r="D3" s="69"/>
      <c r="E3" s="69"/>
    </row>
    <row r="4" spans="1:5" x14ac:dyDescent="0.25">
      <c r="A4" s="30"/>
    </row>
    <row r="5" spans="1:5" x14ac:dyDescent="0.25">
      <c r="A5" s="58" t="s">
        <v>37</v>
      </c>
      <c r="B5" s="71" t="s">
        <v>36</v>
      </c>
      <c r="C5" s="58" t="s">
        <v>35</v>
      </c>
      <c r="D5" s="74" t="s">
        <v>34</v>
      </c>
      <c r="E5" s="75"/>
    </row>
    <row r="6" spans="1:5" x14ac:dyDescent="0.25">
      <c r="A6" s="58"/>
      <c r="B6" s="72"/>
      <c r="C6" s="58"/>
      <c r="D6" s="76"/>
      <c r="E6" s="77"/>
    </row>
    <row r="7" spans="1:5" ht="67.5" customHeight="1" x14ac:dyDescent="0.25">
      <c r="A7" s="58"/>
      <c r="B7" s="73"/>
      <c r="C7" s="58"/>
      <c r="D7" s="78"/>
      <c r="E7" s="79"/>
    </row>
    <row r="8" spans="1:5" x14ac:dyDescent="0.25">
      <c r="A8" s="21">
        <v>1</v>
      </c>
      <c r="B8" s="21">
        <v>2</v>
      </c>
      <c r="C8" s="21">
        <v>3</v>
      </c>
      <c r="D8" s="63">
        <v>4</v>
      </c>
      <c r="E8" s="67"/>
    </row>
    <row r="9" spans="1:5" ht="63.75" customHeight="1" x14ac:dyDescent="0.25">
      <c r="A9" s="58" t="s">
        <v>45</v>
      </c>
      <c r="B9" s="58"/>
      <c r="C9" s="58"/>
      <c r="D9" s="58"/>
      <c r="E9" s="58"/>
    </row>
    <row r="10" spans="1:5" ht="37.5" customHeight="1" x14ac:dyDescent="0.25">
      <c r="A10" s="70" t="s">
        <v>47</v>
      </c>
      <c r="B10" s="70"/>
      <c r="C10" s="70"/>
      <c r="D10" s="70"/>
      <c r="E10" s="70"/>
    </row>
    <row r="11" spans="1:5" ht="180.75" customHeight="1" x14ac:dyDescent="0.25">
      <c r="A11" s="21" t="s">
        <v>17</v>
      </c>
      <c r="B11" s="3" t="s">
        <v>44</v>
      </c>
      <c r="C11" s="3" t="s">
        <v>56</v>
      </c>
      <c r="D11" s="80" t="s">
        <v>52</v>
      </c>
      <c r="E11" s="81"/>
    </row>
    <row r="12" spans="1:5" ht="48.75" customHeight="1" x14ac:dyDescent="0.25">
      <c r="A12" s="63" t="s">
        <v>46</v>
      </c>
      <c r="B12" s="64"/>
      <c r="C12" s="64"/>
      <c r="D12" s="64"/>
      <c r="E12" s="67"/>
    </row>
    <row r="13" spans="1:5" ht="246.75" customHeight="1" x14ac:dyDescent="0.25">
      <c r="A13" s="21" t="s">
        <v>15</v>
      </c>
      <c r="B13" s="3" t="s">
        <v>43</v>
      </c>
      <c r="C13" s="3" t="s">
        <v>42</v>
      </c>
      <c r="D13" s="80"/>
      <c r="E13" s="81"/>
    </row>
    <row r="14" spans="1:5" ht="168.75" customHeight="1" x14ac:dyDescent="0.25">
      <c r="A14" s="29" t="s">
        <v>14</v>
      </c>
      <c r="B14" s="9" t="s">
        <v>41</v>
      </c>
      <c r="C14" s="9" t="s">
        <v>40</v>
      </c>
      <c r="D14" s="54"/>
      <c r="E14" s="56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</sheetData>
  <mergeCells count="16">
    <mergeCell ref="A18:E18"/>
    <mergeCell ref="A3:E3"/>
    <mergeCell ref="A15:E15"/>
    <mergeCell ref="A16:E16"/>
    <mergeCell ref="A17:E17"/>
    <mergeCell ref="A5:A7"/>
    <mergeCell ref="A9:E9"/>
    <mergeCell ref="A10:E10"/>
    <mergeCell ref="B5:B7"/>
    <mergeCell ref="C5:C7"/>
    <mergeCell ref="D5:E7"/>
    <mergeCell ref="D11:E11"/>
    <mergeCell ref="D13:E13"/>
    <mergeCell ref="D14:E14"/>
    <mergeCell ref="D8:E8"/>
    <mergeCell ref="A12:E12"/>
  </mergeCells>
  <pageMargins left="0.70866141732283472" right="0.70866141732283472" top="0.35433070866141736" bottom="0" header="0.31496062992125984" footer="0"/>
  <pageSetup paperSize="9" scale="58" orientation="landscape" r:id="rId1"/>
  <rowBreaks count="1" manualBreakCount="1">
    <brk id="1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3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Неделько Дарья Анатольевна</cp:lastModifiedBy>
  <cp:lastPrinted>2022-10-26T06:24:11Z</cp:lastPrinted>
  <dcterms:created xsi:type="dcterms:W3CDTF">2022-09-20T10:09:59Z</dcterms:created>
  <dcterms:modified xsi:type="dcterms:W3CDTF">2022-12-08T11:53:38Z</dcterms:modified>
</cp:coreProperties>
</file>