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512\"/>
    </mc:Choice>
  </mc:AlternateContent>
  <xr:revisionPtr revIDLastSave="0" documentId="8_{2D29125A-6B3D-410C-B0B5-67D36E3EFB68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2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definedNames>
    <definedName name="_xlnm.Print_Area" localSheetId="0">'Таблица 2'!$A$1:$J$288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2" l="1"/>
  <c r="I19" i="12"/>
  <c r="I199" i="12" s="1"/>
  <c r="H19" i="12"/>
  <c r="H199" i="12" s="1"/>
  <c r="G19" i="12"/>
  <c r="F19" i="12"/>
  <c r="F199" i="12" s="1"/>
  <c r="F10" i="12"/>
  <c r="J33" i="12"/>
  <c r="F59" i="12"/>
  <c r="J53" i="12"/>
  <c r="J46" i="12"/>
  <c r="G202" i="12"/>
  <c r="H202" i="12"/>
  <c r="I202" i="12"/>
  <c r="F202" i="12"/>
  <c r="G201" i="12"/>
  <c r="H201" i="12"/>
  <c r="I201" i="12"/>
  <c r="F201" i="12"/>
  <c r="G200" i="12"/>
  <c r="H200" i="12"/>
  <c r="I200" i="12"/>
  <c r="F200" i="12"/>
  <c r="G199" i="12"/>
  <c r="G198" i="12"/>
  <c r="H198" i="12"/>
  <c r="I198" i="12"/>
  <c r="F198" i="12"/>
  <c r="G197" i="12"/>
  <c r="H197" i="12"/>
  <c r="I197" i="12"/>
  <c r="F197" i="12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G210" i="12" s="1"/>
  <c r="H211" i="12"/>
  <c r="H210" i="12" s="1"/>
  <c r="I211" i="12"/>
  <c r="I210" i="12" s="1"/>
  <c r="F211" i="12"/>
  <c r="F210" i="12" s="1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6" i="12"/>
  <c r="H206" i="12"/>
  <c r="I206" i="12"/>
  <c r="F206" i="12"/>
  <c r="G205" i="12"/>
  <c r="H205" i="12"/>
  <c r="I205" i="12"/>
  <c r="F205" i="12"/>
  <c r="G204" i="12"/>
  <c r="H204" i="12"/>
  <c r="I204" i="12"/>
  <c r="I203" i="12" s="1"/>
  <c r="F204" i="12"/>
  <c r="H203" i="12" l="1"/>
  <c r="G203" i="12"/>
  <c r="F203" i="12"/>
  <c r="G230" i="12"/>
  <c r="H230" i="12"/>
  <c r="I230" i="12"/>
  <c r="F230" i="12"/>
  <c r="F194" i="12"/>
  <c r="G12" i="12"/>
  <c r="H12" i="12"/>
  <c r="I12" i="12"/>
  <c r="F12" i="12"/>
  <c r="G11" i="12"/>
  <c r="H11" i="12"/>
  <c r="I11" i="12"/>
  <c r="F11" i="12"/>
  <c r="G10" i="12"/>
  <c r="H10" i="12"/>
  <c r="I10" i="12"/>
  <c r="G72" i="12" l="1"/>
  <c r="H72" i="12"/>
  <c r="I72" i="12"/>
  <c r="F72" i="12"/>
  <c r="G71" i="12"/>
  <c r="H71" i="12"/>
  <c r="I71" i="12"/>
  <c r="F71" i="12"/>
  <c r="G70" i="12"/>
  <c r="H70" i="12"/>
  <c r="I70" i="12"/>
  <c r="F70" i="12"/>
  <c r="G69" i="12"/>
  <c r="H69" i="12"/>
  <c r="I69" i="12"/>
  <c r="F69" i="12"/>
  <c r="G68" i="12"/>
  <c r="H68" i="12"/>
  <c r="I68" i="12"/>
  <c r="F68" i="12"/>
  <c r="G67" i="12"/>
  <c r="H67" i="12"/>
  <c r="I67" i="12"/>
  <c r="F67" i="12"/>
  <c r="H261" i="12" l="1"/>
  <c r="H260" i="12"/>
  <c r="I260" i="12"/>
  <c r="I261" i="12"/>
  <c r="H263" i="12"/>
  <c r="I263" i="12"/>
  <c r="H264" i="12"/>
  <c r="I264" i="12"/>
  <c r="I265" i="12"/>
  <c r="H265" i="12"/>
  <c r="G263" i="12"/>
  <c r="G261" i="12"/>
  <c r="G260" i="12"/>
  <c r="G264" i="12"/>
  <c r="G265" i="12"/>
  <c r="F260" i="12"/>
  <c r="F261" i="12"/>
  <c r="F263" i="12"/>
  <c r="F264" i="12"/>
  <c r="F265" i="12"/>
  <c r="I232" i="12" l="1"/>
  <c r="I233" i="12"/>
  <c r="I234" i="12"/>
  <c r="I235" i="12"/>
  <c r="I236" i="12"/>
  <c r="H232" i="12"/>
  <c r="H233" i="12"/>
  <c r="H234" i="12"/>
  <c r="H235" i="12"/>
  <c r="H236" i="12"/>
  <c r="I237" i="12"/>
  <c r="H237" i="12"/>
  <c r="G232" i="12"/>
  <c r="G233" i="12"/>
  <c r="G234" i="12"/>
  <c r="G235" i="12"/>
  <c r="G236" i="12"/>
  <c r="G237" i="12"/>
  <c r="F232" i="12"/>
  <c r="F233" i="12"/>
  <c r="F234" i="12"/>
  <c r="F235" i="12"/>
  <c r="F236" i="12"/>
  <c r="F237" i="12"/>
  <c r="F193" i="12"/>
  <c r="F192" i="12"/>
  <c r="F191" i="12"/>
  <c r="F190" i="12"/>
  <c r="F189" i="12"/>
  <c r="G194" i="12"/>
  <c r="G193" i="12"/>
  <c r="G192" i="12"/>
  <c r="G191" i="12"/>
  <c r="G190" i="12"/>
  <c r="G189" i="12"/>
  <c r="H192" i="12"/>
  <c r="H191" i="12"/>
  <c r="H189" i="12"/>
  <c r="I189" i="12"/>
  <c r="I191" i="12"/>
  <c r="I192" i="12"/>
  <c r="I179" i="12"/>
  <c r="I178" i="12"/>
  <c r="I177" i="12"/>
  <c r="I176" i="12"/>
  <c r="I175" i="12"/>
  <c r="I174" i="12"/>
  <c r="H179" i="12"/>
  <c r="H178" i="12"/>
  <c r="H177" i="12"/>
  <c r="H176" i="12"/>
  <c r="H175" i="12"/>
  <c r="H174" i="12"/>
  <c r="G174" i="12"/>
  <c r="G175" i="12"/>
  <c r="G176" i="12"/>
  <c r="G177" i="12"/>
  <c r="G178" i="12"/>
  <c r="G179" i="12"/>
  <c r="F174" i="12"/>
  <c r="F175" i="12"/>
  <c r="F176" i="12"/>
  <c r="F177" i="12"/>
  <c r="F178" i="12"/>
  <c r="I148" i="12"/>
  <c r="G148" i="12"/>
  <c r="H147" i="12"/>
  <c r="I146" i="12"/>
  <c r="I147" i="12"/>
  <c r="I149" i="12"/>
  <c r="H149" i="12"/>
  <c r="H148" i="12"/>
  <c r="G149" i="12"/>
  <c r="I145" i="12"/>
  <c r="I144" i="12"/>
  <c r="H146" i="12"/>
  <c r="H145" i="12"/>
  <c r="H144" i="12"/>
  <c r="G147" i="12"/>
  <c r="G146" i="12"/>
  <c r="G145" i="12"/>
  <c r="G144" i="12"/>
  <c r="F149" i="12"/>
  <c r="F148" i="12"/>
  <c r="F147" i="12"/>
  <c r="F146" i="12"/>
  <c r="F145" i="12"/>
  <c r="F14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18" i="12"/>
  <c r="H218" i="12"/>
  <c r="I218" i="12"/>
  <c r="F218" i="12"/>
  <c r="G219" i="12"/>
  <c r="H219" i="12"/>
  <c r="I219" i="12"/>
  <c r="F219" i="12"/>
  <c r="H196" i="12" l="1"/>
  <c r="G196" i="12"/>
  <c r="I196" i="12"/>
  <c r="F179" i="12" l="1"/>
  <c r="J233" i="12"/>
  <c r="F15" i="12"/>
  <c r="F9" i="12" s="1"/>
  <c r="H30" i="12"/>
  <c r="I30" i="12"/>
  <c r="G253" i="12" l="1"/>
  <c r="H253" i="12"/>
  <c r="I253" i="12"/>
  <c r="G254" i="12"/>
  <c r="H254" i="12"/>
  <c r="I254" i="12"/>
  <c r="G255" i="12"/>
  <c r="H255" i="12"/>
  <c r="I255" i="12"/>
  <c r="G256" i="12"/>
  <c r="H256" i="12"/>
  <c r="I256" i="12"/>
  <c r="G257" i="12"/>
  <c r="H257" i="12"/>
  <c r="I257" i="12"/>
  <c r="G258" i="12"/>
  <c r="H258" i="12"/>
  <c r="I258" i="12"/>
  <c r="F254" i="12"/>
  <c r="F255" i="12"/>
  <c r="F256" i="12"/>
  <c r="F257" i="12"/>
  <c r="F258" i="12"/>
  <c r="F253" i="12"/>
  <c r="F94" i="12" l="1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17" i="12"/>
  <c r="J118" i="12"/>
  <c r="J119" i="12"/>
  <c r="J120" i="12"/>
  <c r="J121" i="12"/>
  <c r="J223" i="12" s="1"/>
  <c r="J116" i="12"/>
  <c r="J113" i="12"/>
  <c r="J257" i="12" s="1"/>
  <c r="J114" i="12"/>
  <c r="J258" i="12" s="1"/>
  <c r="J112" i="12"/>
  <c r="J256" i="12" s="1"/>
  <c r="J110" i="12"/>
  <c r="J254" i="12" s="1"/>
  <c r="J109" i="12"/>
  <c r="J253" i="12" s="1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78" i="12"/>
  <c r="J215" i="12" s="1"/>
  <c r="E215" i="12" s="1"/>
  <c r="J79" i="12"/>
  <c r="J216" i="12" s="1"/>
  <c r="E216" i="12" s="1"/>
  <c r="J77" i="12"/>
  <c r="J214" i="12" s="1"/>
  <c r="E214" i="12" s="1"/>
  <c r="J75" i="12"/>
  <c r="J74" i="12"/>
  <c r="J211" i="12" s="1"/>
  <c r="J54" i="12"/>
  <c r="J234" i="12" s="1"/>
  <c r="J55" i="12"/>
  <c r="J56" i="12"/>
  <c r="J57" i="12"/>
  <c r="G51" i="12"/>
  <c r="H51" i="12"/>
  <c r="I51" i="12"/>
  <c r="F51" i="12"/>
  <c r="J205" i="12"/>
  <c r="E205" i="12" s="1"/>
  <c r="J47" i="12"/>
  <c r="J206" i="12" s="1"/>
  <c r="E206" i="12" s="1"/>
  <c r="J48" i="12"/>
  <c r="J207" i="12" s="1"/>
  <c r="E207" i="12" s="1"/>
  <c r="J49" i="12"/>
  <c r="J208" i="12" s="1"/>
  <c r="E208" i="12" s="1"/>
  <c r="J50" i="12"/>
  <c r="J209" i="12" s="1"/>
  <c r="E209" i="12" s="1"/>
  <c r="J45" i="12"/>
  <c r="J204" i="12" s="1"/>
  <c r="G44" i="12"/>
  <c r="H44" i="12"/>
  <c r="I44" i="12"/>
  <c r="F44" i="12"/>
  <c r="J35" i="12"/>
  <c r="J36" i="12"/>
  <c r="J230" i="12" s="1"/>
  <c r="J34" i="12"/>
  <c r="J32" i="12"/>
  <c r="J28" i="12"/>
  <c r="J29" i="12"/>
  <c r="J25" i="12"/>
  <c r="J219" i="12" s="1"/>
  <c r="J21" i="12"/>
  <c r="J201" i="12" s="1"/>
  <c r="J18" i="12"/>
  <c r="J198" i="12" s="1"/>
  <c r="J17" i="12"/>
  <c r="J197" i="12" s="1"/>
  <c r="J31" i="12"/>
  <c r="J27" i="12"/>
  <c r="J22" i="12"/>
  <c r="J202" i="12" s="1"/>
  <c r="J24" i="12"/>
  <c r="E211" i="12" l="1"/>
  <c r="J212" i="12"/>
  <c r="E212" i="12" s="1"/>
  <c r="E204" i="12"/>
  <c r="J203" i="12"/>
  <c r="E203" i="12" s="1"/>
  <c r="J10" i="12"/>
  <c r="J11" i="12"/>
  <c r="J221" i="12"/>
  <c r="J222" i="12"/>
  <c r="J72" i="12"/>
  <c r="J265" i="12"/>
  <c r="J149" i="12"/>
  <c r="J67" i="12"/>
  <c r="J260" i="12"/>
  <c r="J144" i="12"/>
  <c r="J71" i="12"/>
  <c r="J264" i="12"/>
  <c r="J148" i="12"/>
  <c r="J68" i="12"/>
  <c r="J261" i="12"/>
  <c r="J145" i="12"/>
  <c r="J70" i="12"/>
  <c r="J263" i="12"/>
  <c r="J147" i="12"/>
  <c r="J178" i="12"/>
  <c r="J236" i="12"/>
  <c r="J179" i="12"/>
  <c r="J237" i="12"/>
  <c r="J235" i="12"/>
  <c r="J175" i="12"/>
  <c r="J218" i="12"/>
  <c r="J44" i="12"/>
  <c r="F220" i="12" l="1"/>
  <c r="E128" i="12" l="1"/>
  <c r="E127" i="12"/>
  <c r="E126" i="12"/>
  <c r="E125" i="12"/>
  <c r="E124" i="12"/>
  <c r="E48" i="12"/>
  <c r="E47" i="12"/>
  <c r="E46" i="12"/>
  <c r="E45" i="12"/>
  <c r="E36" i="12"/>
  <c r="E35" i="12"/>
  <c r="E34" i="12"/>
  <c r="E32" i="12"/>
  <c r="E31" i="12"/>
  <c r="E25" i="12"/>
  <c r="J39" i="12"/>
  <c r="I39" i="12"/>
  <c r="H39" i="12"/>
  <c r="G40" i="12"/>
  <c r="G61" i="12" s="1"/>
  <c r="G39" i="12"/>
  <c r="G60" i="12" s="1"/>
  <c r="G38" i="12"/>
  <c r="H38" i="12"/>
  <c r="I38" i="12"/>
  <c r="H40" i="12"/>
  <c r="H61" i="12" s="1"/>
  <c r="I40" i="12"/>
  <c r="I61" i="12" s="1"/>
  <c r="J40" i="12"/>
  <c r="G41" i="12"/>
  <c r="H41" i="12"/>
  <c r="I41" i="12"/>
  <c r="J41" i="12"/>
  <c r="F38" i="12"/>
  <c r="G42" i="12"/>
  <c r="H42" i="12"/>
  <c r="I42" i="12"/>
  <c r="J42" i="12"/>
  <c r="G43" i="12"/>
  <c r="H43" i="12"/>
  <c r="I43" i="12"/>
  <c r="J43" i="12"/>
  <c r="F43" i="12"/>
  <c r="F64" i="12" s="1"/>
  <c r="F42" i="12"/>
  <c r="F41" i="12"/>
  <c r="F40" i="12"/>
  <c r="F61" i="12" s="1"/>
  <c r="F39" i="12"/>
  <c r="J19" i="12"/>
  <c r="J199" i="12" s="1"/>
  <c r="J26" i="12"/>
  <c r="E26" i="12" s="1"/>
  <c r="E33" i="12"/>
  <c r="G15" i="12"/>
  <c r="G14" i="12"/>
  <c r="G13" i="12"/>
  <c r="G59" i="12"/>
  <c r="F14" i="12"/>
  <c r="F63" i="12" s="1"/>
  <c r="F13" i="12"/>
  <c r="G62" i="12" l="1"/>
  <c r="G64" i="12"/>
  <c r="J12" i="12"/>
  <c r="J61" i="12" s="1"/>
  <c r="F62" i="12"/>
  <c r="F60" i="12"/>
  <c r="G63" i="12"/>
  <c r="G163" i="12" s="1"/>
  <c r="E39" i="12"/>
  <c r="E42" i="12"/>
  <c r="F37" i="12"/>
  <c r="E41" i="12"/>
  <c r="I37" i="12"/>
  <c r="H37" i="12"/>
  <c r="E40" i="12"/>
  <c r="G37" i="12"/>
  <c r="E19" i="12"/>
  <c r="F58" i="12" l="1"/>
  <c r="G58" i="12"/>
  <c r="G272" i="12"/>
  <c r="F272" i="12"/>
  <c r="G271" i="12"/>
  <c r="F271" i="12"/>
  <c r="G270" i="12"/>
  <c r="F270" i="12"/>
  <c r="I269" i="12"/>
  <c r="H269" i="12"/>
  <c r="G269" i="12"/>
  <c r="F269" i="12"/>
  <c r="G268" i="12"/>
  <c r="F268" i="12"/>
  <c r="G267" i="12"/>
  <c r="F267" i="12"/>
  <c r="I262" i="12"/>
  <c r="H262" i="12"/>
  <c r="G262" i="12"/>
  <c r="F262" i="12"/>
  <c r="I248" i="12"/>
  <c r="H248" i="12"/>
  <c r="G248" i="12"/>
  <c r="F248" i="12"/>
  <c r="E242" i="12"/>
  <c r="I241" i="12"/>
  <c r="H241" i="12"/>
  <c r="G241" i="12"/>
  <c r="F241" i="12"/>
  <c r="E240" i="12"/>
  <c r="J229" i="12"/>
  <c r="I229" i="12"/>
  <c r="H229" i="12"/>
  <c r="G229" i="12"/>
  <c r="F229" i="12"/>
  <c r="J228" i="12"/>
  <c r="I228" i="12"/>
  <c r="H228" i="12"/>
  <c r="G228" i="12"/>
  <c r="F228" i="12"/>
  <c r="I227" i="12"/>
  <c r="H227" i="12"/>
  <c r="G227" i="12"/>
  <c r="F227" i="12"/>
  <c r="J226" i="12"/>
  <c r="I226" i="12"/>
  <c r="H226" i="12"/>
  <c r="G226" i="12"/>
  <c r="F226" i="12"/>
  <c r="J225" i="12"/>
  <c r="I225" i="12"/>
  <c r="H225" i="12"/>
  <c r="G225" i="12"/>
  <c r="F225" i="12"/>
  <c r="E187" i="12"/>
  <c r="E186" i="12"/>
  <c r="E185" i="12"/>
  <c r="E184" i="12"/>
  <c r="E183" i="12"/>
  <c r="E182" i="12"/>
  <c r="J181" i="12"/>
  <c r="I181" i="12"/>
  <c r="H181" i="12"/>
  <c r="G181" i="12"/>
  <c r="F181" i="12"/>
  <c r="E172" i="12"/>
  <c r="E171" i="12"/>
  <c r="E170" i="12"/>
  <c r="E169" i="12"/>
  <c r="E168" i="12"/>
  <c r="E167" i="12"/>
  <c r="J166" i="12"/>
  <c r="I166" i="12"/>
  <c r="H166" i="12"/>
  <c r="G166" i="12"/>
  <c r="F166" i="12"/>
  <c r="H157" i="12"/>
  <c r="H194" i="12" s="1"/>
  <c r="H156" i="12"/>
  <c r="H193" i="12" s="1"/>
  <c r="H155" i="12"/>
  <c r="H154" i="12"/>
  <c r="H153" i="12"/>
  <c r="H190" i="12" s="1"/>
  <c r="J152" i="12"/>
  <c r="G151" i="12"/>
  <c r="F151" i="12"/>
  <c r="G136" i="12"/>
  <c r="F136" i="12"/>
  <c r="G122" i="12"/>
  <c r="F122" i="12"/>
  <c r="E121" i="12"/>
  <c r="H220" i="12"/>
  <c r="E117" i="12"/>
  <c r="G115" i="12"/>
  <c r="F115" i="12"/>
  <c r="J111" i="12"/>
  <c r="J255" i="12" s="1"/>
  <c r="E110" i="12"/>
  <c r="G108" i="12"/>
  <c r="F108" i="12"/>
  <c r="J104" i="12"/>
  <c r="J241" i="12" s="1"/>
  <c r="G101" i="12"/>
  <c r="F101" i="12"/>
  <c r="J97" i="12"/>
  <c r="J248" i="12" s="1"/>
  <c r="G94" i="12"/>
  <c r="J90" i="12"/>
  <c r="J262" i="12" s="1"/>
  <c r="G87" i="12"/>
  <c r="F87" i="12"/>
  <c r="H272" i="12"/>
  <c r="H271" i="12"/>
  <c r="J83" i="12"/>
  <c r="H267" i="12"/>
  <c r="G80" i="12"/>
  <c r="F80" i="12"/>
  <c r="J76" i="12"/>
  <c r="J213" i="12" s="1"/>
  <c r="G73" i="12"/>
  <c r="F73" i="12"/>
  <c r="E53" i="12"/>
  <c r="J52" i="12"/>
  <c r="E50" i="12"/>
  <c r="E49" i="12"/>
  <c r="E44" i="12"/>
  <c r="E43" i="12"/>
  <c r="J227" i="12"/>
  <c r="G30" i="12"/>
  <c r="F30" i="12"/>
  <c r="E29" i="12"/>
  <c r="E28" i="12"/>
  <c r="E27" i="12"/>
  <c r="G220" i="12"/>
  <c r="E24" i="12"/>
  <c r="I23" i="12"/>
  <c r="H23" i="12"/>
  <c r="G23" i="12"/>
  <c r="F23" i="12"/>
  <c r="H60" i="12"/>
  <c r="G16" i="12"/>
  <c r="F16" i="12"/>
  <c r="E213" i="12" l="1"/>
  <c r="J210" i="12"/>
  <c r="E210" i="12" s="1"/>
  <c r="J69" i="12"/>
  <c r="J232" i="12"/>
  <c r="J189" i="12"/>
  <c r="J174" i="12"/>
  <c r="J269" i="12"/>
  <c r="J191" i="12"/>
  <c r="J146" i="12"/>
  <c r="J176" i="12"/>
  <c r="E12" i="12"/>
  <c r="F163" i="12"/>
  <c r="E76" i="12"/>
  <c r="E52" i="12"/>
  <c r="J51" i="12"/>
  <c r="J38" i="12"/>
  <c r="F162" i="12"/>
  <c r="G259" i="12"/>
  <c r="H59" i="12"/>
  <c r="E23" i="12"/>
  <c r="H14" i="12"/>
  <c r="H63" i="12" s="1"/>
  <c r="F159" i="12"/>
  <c r="H15" i="12"/>
  <c r="H64" i="12" s="1"/>
  <c r="F164" i="12"/>
  <c r="J20" i="12"/>
  <c r="J200" i="12" s="1"/>
  <c r="H13" i="12"/>
  <c r="H62" i="12" s="1"/>
  <c r="G160" i="12"/>
  <c r="I136" i="12"/>
  <c r="F161" i="12"/>
  <c r="G162" i="12"/>
  <c r="G164" i="12"/>
  <c r="I154" i="12"/>
  <c r="J154" i="12" s="1"/>
  <c r="I157" i="12"/>
  <c r="I194" i="12" s="1"/>
  <c r="I155" i="12"/>
  <c r="F160" i="12"/>
  <c r="I156" i="12"/>
  <c r="I193" i="12" s="1"/>
  <c r="E112" i="12"/>
  <c r="F129" i="12"/>
  <c r="H73" i="12"/>
  <c r="E120" i="12"/>
  <c r="G9" i="12"/>
  <c r="H238" i="12"/>
  <c r="F66" i="12"/>
  <c r="I271" i="12"/>
  <c r="F259" i="12"/>
  <c r="G217" i="12"/>
  <c r="H108" i="12"/>
  <c r="E89" i="12"/>
  <c r="H115" i="12"/>
  <c r="G129" i="12"/>
  <c r="E166" i="12"/>
  <c r="E181" i="12"/>
  <c r="H224" i="12"/>
  <c r="E228" i="12"/>
  <c r="G252" i="12"/>
  <c r="E130" i="12"/>
  <c r="G66" i="12"/>
  <c r="E116" i="12"/>
  <c r="E133" i="12"/>
  <c r="E135" i="12"/>
  <c r="H136" i="12"/>
  <c r="E137" i="12"/>
  <c r="I224" i="12"/>
  <c r="E131" i="12"/>
  <c r="E30" i="12"/>
  <c r="F143" i="12"/>
  <c r="E230" i="12"/>
  <c r="G238" i="12"/>
  <c r="G245" i="12"/>
  <c r="E83" i="12"/>
  <c r="E90" i="12"/>
  <c r="E97" i="12"/>
  <c r="G143" i="12"/>
  <c r="E152" i="12"/>
  <c r="E226" i="12"/>
  <c r="E229" i="12"/>
  <c r="G266" i="12"/>
  <c r="J30" i="12"/>
  <c r="G224" i="12"/>
  <c r="G231" i="12"/>
  <c r="F231" i="12"/>
  <c r="I60" i="12"/>
  <c r="G159" i="12"/>
  <c r="H16" i="12"/>
  <c r="H245" i="12"/>
  <c r="J23" i="12"/>
  <c r="E57" i="12"/>
  <c r="I267" i="12"/>
  <c r="H87" i="12"/>
  <c r="E102" i="12"/>
  <c r="H122" i="12"/>
  <c r="E140" i="12"/>
  <c r="G188" i="12"/>
  <c r="E79" i="12"/>
  <c r="H80" i="12"/>
  <c r="H268" i="12"/>
  <c r="H270" i="12"/>
  <c r="H101" i="12"/>
  <c r="I220" i="12"/>
  <c r="G173" i="12"/>
  <c r="F217" i="12"/>
  <c r="E119" i="12"/>
  <c r="E141" i="12"/>
  <c r="F252" i="12"/>
  <c r="E95" i="12"/>
  <c r="H94" i="12"/>
  <c r="E104" i="12"/>
  <c r="E109" i="12"/>
  <c r="E113" i="12"/>
  <c r="E139" i="12"/>
  <c r="E248" i="12"/>
  <c r="E103" i="12"/>
  <c r="E255" i="12"/>
  <c r="E111" i="12"/>
  <c r="E138" i="12"/>
  <c r="E142" i="12"/>
  <c r="E227" i="12"/>
  <c r="H151" i="12"/>
  <c r="E262" i="12"/>
  <c r="F266" i="12"/>
  <c r="E269" i="12"/>
  <c r="I153" i="12"/>
  <c r="I190" i="12" s="1"/>
  <c r="F224" i="12"/>
  <c r="E225" i="12"/>
  <c r="J224" i="12"/>
  <c r="F238" i="12"/>
  <c r="E241" i="12"/>
  <c r="F245" i="12"/>
  <c r="H58" i="12" l="1"/>
  <c r="J192" i="12"/>
  <c r="J177" i="12"/>
  <c r="J196" i="12"/>
  <c r="J156" i="12"/>
  <c r="J193" i="12" s="1"/>
  <c r="E38" i="12"/>
  <c r="J37" i="12"/>
  <c r="E37" i="12" s="1"/>
  <c r="E123" i="12"/>
  <c r="E122" i="12" s="1"/>
  <c r="I59" i="12"/>
  <c r="I15" i="12"/>
  <c r="I64" i="12" s="1"/>
  <c r="E22" i="12"/>
  <c r="J13" i="12"/>
  <c r="J62" i="12" s="1"/>
  <c r="I13" i="12"/>
  <c r="I62" i="12" s="1"/>
  <c r="E20" i="12"/>
  <c r="J14" i="12"/>
  <c r="J63" i="12" s="1"/>
  <c r="I14" i="12"/>
  <c r="I63" i="12" s="1"/>
  <c r="E21" i="12"/>
  <c r="H217" i="12"/>
  <c r="H161" i="12"/>
  <c r="H129" i="12"/>
  <c r="H188" i="12"/>
  <c r="E92" i="12"/>
  <c r="H163" i="12"/>
  <c r="J157" i="12"/>
  <c r="J194" i="12" s="1"/>
  <c r="J271" i="12"/>
  <c r="E271" i="12" s="1"/>
  <c r="E236" i="12"/>
  <c r="J155" i="12"/>
  <c r="I108" i="12"/>
  <c r="E114" i="12"/>
  <c r="E108" i="12" s="1"/>
  <c r="I115" i="12"/>
  <c r="J122" i="12"/>
  <c r="J101" i="12"/>
  <c r="J108" i="12"/>
  <c r="E93" i="12"/>
  <c r="I122" i="12"/>
  <c r="E243" i="12"/>
  <c r="E247" i="12"/>
  <c r="E244" i="12"/>
  <c r="J136" i="12"/>
  <c r="E99" i="12"/>
  <c r="H66" i="12"/>
  <c r="E96" i="12"/>
  <c r="E251" i="12"/>
  <c r="E100" i="12"/>
  <c r="E118" i="12"/>
  <c r="E69" i="12" s="1"/>
  <c r="E233" i="12"/>
  <c r="E88" i="12"/>
  <c r="E105" i="12"/>
  <c r="E224" i="12"/>
  <c r="H231" i="12"/>
  <c r="J267" i="12"/>
  <c r="H159" i="12"/>
  <c r="H9" i="12"/>
  <c r="E136" i="12"/>
  <c r="I272" i="12"/>
  <c r="I73" i="12"/>
  <c r="E74" i="12"/>
  <c r="I270" i="12"/>
  <c r="H252" i="12"/>
  <c r="E134" i="12"/>
  <c r="J115" i="12"/>
  <c r="E81" i="12"/>
  <c r="F196" i="12"/>
  <c r="J220" i="12"/>
  <c r="E220" i="12" s="1"/>
  <c r="F158" i="12"/>
  <c r="I16" i="12"/>
  <c r="E199" i="12"/>
  <c r="I129" i="12"/>
  <c r="I268" i="12"/>
  <c r="J268" i="12"/>
  <c r="E249" i="12"/>
  <c r="E107" i="12"/>
  <c r="I87" i="12"/>
  <c r="J87" i="12"/>
  <c r="H173" i="12"/>
  <c r="H160" i="12"/>
  <c r="H143" i="12"/>
  <c r="J153" i="12"/>
  <c r="J190" i="12" s="1"/>
  <c r="I151" i="12"/>
  <c r="H259" i="12"/>
  <c r="I101" i="12"/>
  <c r="H266" i="12"/>
  <c r="E77" i="12"/>
  <c r="E154" i="12"/>
  <c r="F188" i="12"/>
  <c r="I94" i="12"/>
  <c r="I80" i="12"/>
  <c r="F173" i="12"/>
  <c r="E106" i="12"/>
  <c r="I238" i="12"/>
  <c r="I58" i="12" l="1"/>
  <c r="E67" i="12"/>
  <c r="E156" i="12"/>
  <c r="E237" i="12"/>
  <c r="E13" i="12"/>
  <c r="I162" i="12"/>
  <c r="E14" i="12"/>
  <c r="I163" i="12"/>
  <c r="I160" i="12"/>
  <c r="E223" i="12"/>
  <c r="E177" i="12"/>
  <c r="E192" i="12"/>
  <c r="J60" i="12"/>
  <c r="E198" i="12"/>
  <c r="E18" i="12"/>
  <c r="J59" i="12"/>
  <c r="E17" i="12"/>
  <c r="E219" i="12"/>
  <c r="E190" i="12"/>
  <c r="E175" i="12"/>
  <c r="E174" i="12"/>
  <c r="H164" i="12"/>
  <c r="J15" i="12"/>
  <c r="J64" i="12" s="1"/>
  <c r="E194" i="12"/>
  <c r="E202" i="12"/>
  <c r="E179" i="12"/>
  <c r="H162" i="12"/>
  <c r="G161" i="12"/>
  <c r="G158" i="12" s="1"/>
  <c r="E265" i="12"/>
  <c r="E149" i="12"/>
  <c r="E132" i="12"/>
  <c r="E129" i="12" s="1"/>
  <c r="I231" i="12"/>
  <c r="E85" i="12"/>
  <c r="E75" i="12"/>
  <c r="I164" i="12"/>
  <c r="E258" i="12"/>
  <c r="E56" i="12"/>
  <c r="I161" i="12"/>
  <c r="E153" i="12"/>
  <c r="E155" i="12"/>
  <c r="E157" i="12"/>
  <c r="I266" i="12"/>
  <c r="E101" i="12"/>
  <c r="E115" i="12"/>
  <c r="I217" i="12"/>
  <c r="E197" i="12"/>
  <c r="E222" i="12"/>
  <c r="E82" i="12"/>
  <c r="E250" i="12"/>
  <c r="E268" i="12"/>
  <c r="I259" i="12"/>
  <c r="E254" i="12"/>
  <c r="E234" i="12"/>
  <c r="E54" i="12"/>
  <c r="E61" i="12"/>
  <c r="E235" i="12"/>
  <c r="E55" i="12"/>
  <c r="I188" i="12"/>
  <c r="E98" i="12"/>
  <c r="E94" i="12" s="1"/>
  <c r="J94" i="12"/>
  <c r="J245" i="12"/>
  <c r="E256" i="12"/>
  <c r="E263" i="12"/>
  <c r="I245" i="12"/>
  <c r="J151" i="12"/>
  <c r="E264" i="12"/>
  <c r="E148" i="12"/>
  <c r="E78" i="12"/>
  <c r="E145" i="12"/>
  <c r="E261" i="12"/>
  <c r="I173" i="12"/>
  <c r="E201" i="12"/>
  <c r="E193" i="12"/>
  <c r="E178" i="12"/>
  <c r="I143" i="12"/>
  <c r="E253" i="12"/>
  <c r="J80" i="12"/>
  <c r="E257" i="12"/>
  <c r="E147" i="12"/>
  <c r="I9" i="12"/>
  <c r="J73" i="12"/>
  <c r="E267" i="12"/>
  <c r="J238" i="12"/>
  <c r="E239" i="12"/>
  <c r="E238" i="12" s="1"/>
  <c r="E221" i="12"/>
  <c r="E91" i="12"/>
  <c r="E87" i="12" s="1"/>
  <c r="E176" i="12"/>
  <c r="E191" i="12"/>
  <c r="J129" i="12"/>
  <c r="J16" i="12"/>
  <c r="J270" i="12"/>
  <c r="E270" i="12" s="1"/>
  <c r="E84" i="12"/>
  <c r="I66" i="12"/>
  <c r="J272" i="12"/>
  <c r="E272" i="12" s="1"/>
  <c r="E86" i="12"/>
  <c r="E72" i="12" s="1"/>
  <c r="I252" i="12"/>
  <c r="E70" i="12" l="1"/>
  <c r="E71" i="12"/>
  <c r="J58" i="12"/>
  <c r="E58" i="12" s="1"/>
  <c r="E68" i="12"/>
  <c r="J217" i="12"/>
  <c r="E218" i="12"/>
  <c r="E217" i="12" s="1"/>
  <c r="E10" i="12"/>
  <c r="J159" i="12"/>
  <c r="E11" i="12"/>
  <c r="E60" i="12"/>
  <c r="E73" i="12"/>
  <c r="E16" i="12"/>
  <c r="J164" i="12"/>
  <c r="E164" i="12" s="1"/>
  <c r="E64" i="12"/>
  <c r="E15" i="12"/>
  <c r="I159" i="12"/>
  <c r="I158" i="12" s="1"/>
  <c r="J161" i="12"/>
  <c r="E161" i="12" s="1"/>
  <c r="E151" i="12"/>
  <c r="J231" i="12"/>
  <c r="J66" i="12"/>
  <c r="E66" i="12" s="1"/>
  <c r="E80" i="12"/>
  <c r="E246" i="12"/>
  <c r="E245" i="12" s="1"/>
  <c r="E51" i="12"/>
  <c r="E232" i="12"/>
  <c r="E231" i="12" s="1"/>
  <c r="E200" i="12"/>
  <c r="E196" i="12" s="1"/>
  <c r="E173" i="12"/>
  <c r="J143" i="12"/>
  <c r="J259" i="12"/>
  <c r="E260" i="12"/>
  <c r="E259" i="12" s="1"/>
  <c r="J163" i="12"/>
  <c r="J188" i="12"/>
  <c r="E189" i="12"/>
  <c r="E188" i="12" s="1"/>
  <c r="E144" i="12"/>
  <c r="E146" i="12"/>
  <c r="E252" i="12"/>
  <c r="J266" i="12"/>
  <c r="E266" i="12" s="1"/>
  <c r="J252" i="12"/>
  <c r="J9" i="12"/>
  <c r="E9" i="12" s="1"/>
  <c r="J173" i="12"/>
  <c r="H158" i="12"/>
  <c r="E59" i="12" l="1"/>
  <c r="J160" i="12"/>
  <c r="E160" i="12" s="1"/>
  <c r="J162" i="12"/>
  <c r="E162" i="12" s="1"/>
  <c r="E62" i="12"/>
  <c r="E63" i="12"/>
  <c r="E143" i="12"/>
  <c r="E163" i="12"/>
  <c r="E159" i="12"/>
  <c r="E158" i="12" l="1"/>
  <c r="J158" i="12"/>
</calcChain>
</file>

<file path=xl/sharedStrings.xml><?xml version="1.0" encoding="utf-8"?>
<sst xmlns="http://schemas.openxmlformats.org/spreadsheetml/2006/main" count="412" uniqueCount="145">
  <si>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</si>
  <si>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</si>
  <si>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</si>
  <si>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</si>
  <si>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</si>
  <si>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</si>
  <si>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</si>
  <si>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</si>
  <si>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</si>
  <si>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</si>
  <si>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</si>
  <si>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</si>
  <si>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</si>
  <si>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</si>
  <si>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</si>
  <si>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</si>
  <si>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</si>
  <si>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</si>
  <si>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</si>
  <si>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</si>
  <si>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</si>
  <si>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</si>
  <si>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</si>
  <si>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</si>
  <si>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</si>
  <si>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</si>
  <si>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Исполнение отдельных государственных полномочий по государственной регистрации актов гражданского состояния</t>
  </si>
  <si>
    <t>Подпрограмма II. «Развитие муниципальной службы в муниципальном образовании Нефтеюганский район»</t>
  </si>
  <si>
    <t>Курсы повышения квалификации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</si>
  <si>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</si>
  <si>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</si>
  <si>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</si>
  <si>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</si>
  <si>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</si>
  <si>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</si>
  <si>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</si>
  <si>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</si>
  <si>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</si>
  <si>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</si>
  <si>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</si>
  <si>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</si>
  <si>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</si>
  <si>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1.2.</t>
  </si>
  <si>
    <t>2.1.</t>
  </si>
  <si>
    <t>2.2.</t>
  </si>
  <si>
    <t>2.3.</t>
  </si>
  <si>
    <t>3.1.</t>
  </si>
  <si>
    <t>Таблица 3</t>
  </si>
  <si>
    <t>Таблица 8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</si>
  <si>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</si>
  <si>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</si>
  <si>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</si>
  <si>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</si>
  <si>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</si>
  <si>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</si>
  <si>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</si>
  <si>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</si>
  <si>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</si>
  <si>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</si>
  <si>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</si>
  <si>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</si>
  <si>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</si>
  <si>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</si>
  <si>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</si>
  <si>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</si>
  <si>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</si>
  <si>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</si>
  <si>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</si>
  <si>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</si>
  <si>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</si>
  <si>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</si>
  <si>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</si>
  <si>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</si>
  <si>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</si>
  <si>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</si>
  <si>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</si>
  <si>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</si>
  <si>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</si>
  <si>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</si>
  <si>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</si>
  <si>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</si>
  <si>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</si>
  <si>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</si>
  <si>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</si>
  <si>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Ответственный исполнитель Администрация Нефтеюганского района  (управление отчетности и программно-целевого планирования)</t>
  </si>
  <si>
    <t>2027-2030</t>
  </si>
  <si>
    <t>2025 год</t>
  </si>
  <si>
    <t>Осток стоимости на 01.01.2023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</si>
  <si>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</si>
  <si>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г.</t>
  </si>
  <si>
    <t>2026 г.</t>
  </si>
  <si>
    <t>Таблица 2</t>
  </si>
  <si>
    <t xml:space="preserve">Администрация Нефтеюганского района (управление отчетности и программно-целевого планирования)
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</si>
  <si>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</si>
  <si>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</si>
  <si>
    <t>Совершенствование механизмов кадровой и антикоррупционной работы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</si>
  <si>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</si>
  <si>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Основное мероприятие "Осуществление полномочий в сфере государственной регистрации актов гражданского состояния"</t>
  </si>
  <si>
    <t>Основное мероприятие «Повышение квалификации, формирование резервов управленческих кадров муниципального образования»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</si>
  <si>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</si>
  <si>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</si>
  <si>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Сведения о фактически исполненных обязательствах на 01.01.2023 года</t>
  </si>
  <si>
    <t>2026 год</t>
  </si>
  <si>
    <t>2027-2030 год</t>
  </si>
  <si>
    <t>Объем безусловных обязательств</t>
  </si>
  <si>
    <t>Объем условных обязательств</t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</si>
  <si>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</si>
  <si>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</si>
  <si>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</si>
  <si>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</si>
  <si>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</si>
  <si>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</si>
  <si>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образования и молодежной политики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</si>
  <si>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</si>
  <si>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</si>
  <si>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</si>
  <si>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</si>
  <si>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</si>
  <si>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</si>
  <si>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</si>
  <si>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</si>
  <si>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</si>
  <si>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</si>
  <si>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Цель 2. Повышение эффективности муниципальной службы в муниципальном образовании Нефтеюганский район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</si>
  <si>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</si>
  <si>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</si>
  <si>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>Администрация Нефтеюганского района (управление отчетности и программно-целевого планирования), 
Дума Нефтеюганского района, 
Контрольно-счётная палата Нефтеюганского района
в том числе: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</si>
  <si>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</si>
  <si>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</si>
  <si>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</si>
  <si>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и молодежной политики,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</si>
  <si>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</si>
  <si>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</si>
  <si>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</si>
  <si>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 показатель 1 таблицы 8 )</t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</si>
  <si>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</si>
  <si>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</si>
  <si>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</si>
  <si>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</si>
  <si>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и молодежной политики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</si>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</sst>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_-;\-* #,##0.00000_-;_-* &quot;-&quot;??_-;_-@_-"/>
    <numFmt numFmtId="165" formatCode="_-* #,##0.00_р_._-;\-* #,##0.00_р_._-;_-* &quot;-&quot;??_р_._-;_-@_-"/>
    <numFmt numFmtId="166" formatCode="#,##0.0"/>
    <numFmt numFmtId="167" formatCode="_-* #,##0.00000\ _₽_-;\-* #,##0.00000\ _₽_-;_-* &quot;-&quot;?????\ _₽_-;_-@_-"/>
    <numFmt numFmtId="168" formatCode="#,##0.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0" xfId="0" applyFont="1"/>
    <xf numFmtId="0" fontId="8" fillId="0" borderId="0" xfId="0" applyFont="1" applyAlignment="1"/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6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7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7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4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4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167" fontId="2" fillId="2" borderId="0" xfId="0" applyNumberFormat="1" applyFont="1" applyFill="1"/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7" fontId="2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167" fontId="5" fillId="2" borderId="1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9" fontId="8" fillId="2" borderId="1" xfId="0" applyNumberFormat="1" applyFont="1" applyFill="1" applyBorder="1" applyAlignment="1">
      <alignment horizontal="center" vertical="center" wrapText="1"/>
    </xf>
    <xf numFmtId="9" fontId="8" fillId="2" borderId="6" xfId="0" applyNumberFormat="1" applyFont="1" applyFill="1" applyBorder="1" applyAlignment="1">
      <alignment horizontal="center" vertical="center" wrapText="1"/>
    </xf>
    <xf numFmtId="164" fontId="5" fillId="2" borderId="0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8" fillId="0" borderId="1" xfId="0" applyFont="1" applyBorder="1"/>
    <xf numFmtId="167" fontId="5" fillId="0" borderId="1" xfId="1" applyNumberFormat="1" applyFont="1" applyFill="1" applyBorder="1" applyAlignment="1">
      <alignment horizontal="center" vertical="center"/>
    </xf>
    <xf numFmtId="167" fontId="5" fillId="2" borderId="1" xfId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167" fontId="4" fillId="2" borderId="1" xfId="1" applyNumberFormat="1" applyFont="1" applyFill="1" applyBorder="1" applyAlignment="1">
      <alignment horizontal="center" vertical="center" wrapText="1"/>
    </xf>
    <xf numFmtId="167" fontId="6" fillId="2" borderId="1" xfId="1" applyNumberFormat="1" applyFont="1" applyFill="1" applyBorder="1" applyAlignment="1">
      <alignment horizontal="center" vertical="center" wrapText="1"/>
    </xf>
    <xf numFmtId="167" fontId="6" fillId="2" borderId="2" xfId="1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4" fillId="0" borderId="1" xfId="2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165" fontId="4" fillId="2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164" fontId="20" fillId="2" borderId="8" xfId="1" applyNumberFormat="1" applyFont="1" applyFill="1" applyBorder="1" applyAlignment="1">
      <alignment horizontal="left" vertical="top" wrapText="1"/>
    </xf>
    <xf numFmtId="164" fontId="20" fillId="2" borderId="0" xfId="1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166" fontId="7" fillId="0" borderId="12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4"/>
  <sheetViews>
    <sheetView zoomScaleNormal="100" workbookViewId="0">
      <pane ySplit="7" topLeftCell="A8" activePane="bottomLeft" state="frozen"/>
      <selection pane="bottomLeft" activeCell="A158" sqref="A158:J164"/>
    </sheetView>
  </sheetViews>
  <sheetFormatPr defaultRowHeight="12" x14ac:dyDescent="0.2"/>
  <cols>
    <col min="1" max="1" width="15.140625" style="1" customWidth="1"/>
    <col min="2" max="2" width="46.8554687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48" customWidth="1"/>
    <col min="7" max="7" width="21.5703125" style="48" customWidth="1"/>
    <col min="8" max="10" width="19.42578125" style="48" customWidth="1"/>
    <col min="11" max="11" width="19.42578125" style="4" customWidth="1"/>
    <col min="12" max="12" width="19.28515625" style="1" customWidth="1"/>
    <col min="13" max="14" width="9.140625" style="1"/>
    <col min="15" max="15" width="15.140625" style="1" customWidth="1"/>
    <col min="16" max="16" width="16.7109375" style="1" customWidth="1"/>
    <col min="17" max="16384" width="9.140625" style="1"/>
  </cols>
  <sheetData>
    <row r="1" spans="1:12" x14ac:dyDescent="0.2">
      <c r="A1" s="48"/>
      <c r="B1" s="48"/>
      <c r="C1" s="48"/>
      <c r="D1" s="48"/>
      <c r="E1" s="48"/>
      <c r="H1" s="56" t="s">
        <v>91</v>
      </c>
      <c r="I1" s="56"/>
      <c r="J1" s="56"/>
      <c r="K1" s="57"/>
    </row>
    <row r="2" spans="1:12" ht="16.5" x14ac:dyDescent="0.25">
      <c r="A2" s="102" t="s">
        <v>0</v>
      </c>
      <c r="B2" s="102"/>
      <c r="C2" s="102"/>
      <c r="D2" s="102"/>
      <c r="E2" s="102"/>
      <c r="F2" s="102"/>
      <c r="G2" s="102"/>
      <c r="H2" s="102"/>
      <c r="I2" s="58"/>
      <c r="J2" s="58"/>
      <c r="K2" s="59"/>
    </row>
    <row r="3" spans="1:12" x14ac:dyDescent="0.2">
      <c r="A3" s="48"/>
      <c r="B3" s="48"/>
      <c r="C3" s="48"/>
      <c r="D3" s="48"/>
      <c r="E3" s="48"/>
    </row>
    <row r="4" spans="1:12" x14ac:dyDescent="0.2">
      <c r="A4" s="103" t="s">
        <v>1</v>
      </c>
      <c r="B4" s="103" t="s">
        <v>2</v>
      </c>
      <c r="C4" s="103" t="s">
        <v>3</v>
      </c>
      <c r="D4" s="103" t="s">
        <v>4</v>
      </c>
      <c r="E4" s="104" t="s">
        <v>7</v>
      </c>
      <c r="F4" s="104"/>
      <c r="G4" s="104"/>
      <c r="H4" s="104"/>
      <c r="I4" s="104"/>
      <c r="J4" s="104"/>
      <c r="K4" s="60"/>
    </row>
    <row r="5" spans="1:12" x14ac:dyDescent="0.2">
      <c r="A5" s="103"/>
      <c r="B5" s="103"/>
      <c r="C5" s="103"/>
      <c r="D5" s="103"/>
      <c r="E5" s="104" t="s">
        <v>5</v>
      </c>
      <c r="F5" s="105"/>
      <c r="G5" s="105"/>
      <c r="H5" s="105"/>
      <c r="I5" s="105"/>
      <c r="J5" s="105"/>
      <c r="K5" s="60"/>
    </row>
    <row r="6" spans="1:12" s="2" customFormat="1" x14ac:dyDescent="0.25">
      <c r="A6" s="103"/>
      <c r="B6" s="103"/>
      <c r="C6" s="103"/>
      <c r="D6" s="103"/>
      <c r="E6" s="104"/>
      <c r="F6" s="69">
        <v>2023</v>
      </c>
      <c r="G6" s="69">
        <v>2024</v>
      </c>
      <c r="H6" s="69">
        <v>2025</v>
      </c>
      <c r="I6" s="69">
        <v>2026</v>
      </c>
      <c r="J6" s="69" t="s">
        <v>85</v>
      </c>
      <c r="K6" s="61"/>
    </row>
    <row r="7" spans="1:12" s="3" customFormat="1" x14ac:dyDescent="0.2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70">
        <v>6</v>
      </c>
      <c r="G7" s="70">
        <v>7</v>
      </c>
      <c r="H7" s="70">
        <v>8</v>
      </c>
      <c r="I7" s="70">
        <v>9</v>
      </c>
      <c r="J7" s="70">
        <v>10</v>
      </c>
      <c r="K7" s="60"/>
    </row>
    <row r="8" spans="1:12" x14ac:dyDescent="0.2">
      <c r="A8" s="112" t="s">
        <v>39</v>
      </c>
      <c r="B8" s="113"/>
      <c r="C8" s="113"/>
      <c r="D8" s="113"/>
      <c r="E8" s="113"/>
      <c r="F8" s="113"/>
      <c r="G8" s="113"/>
      <c r="H8" s="113"/>
      <c r="I8" s="113"/>
      <c r="J8" s="113"/>
      <c r="K8" s="60"/>
    </row>
    <row r="9" spans="1:12" ht="15" customHeight="1" x14ac:dyDescent="0.2">
      <c r="A9" s="109" t="s">
        <v>8</v>
      </c>
      <c r="B9" s="114" t="s">
        <v>134</v>
      </c>
      <c r="C9" s="117" t="s">
        <v>126</v>
      </c>
      <c r="D9" s="33" t="s">
        <v>5</v>
      </c>
      <c r="E9" s="34">
        <f>SUM(F9:J9)</f>
        <v>3323678.7227499997</v>
      </c>
      <c r="F9" s="71">
        <f>SUM(F10:F15)</f>
        <v>570698.70349999995</v>
      </c>
      <c r="G9" s="71">
        <f t="shared" ref="G9:J9" si="0">SUM(G10:G15)</f>
        <v>397778.44120999996</v>
      </c>
      <c r="H9" s="71">
        <f t="shared" si="0"/>
        <v>392533.59633999999</v>
      </c>
      <c r="I9" s="71">
        <f t="shared" si="0"/>
        <v>392533.59633999999</v>
      </c>
      <c r="J9" s="71">
        <f t="shared" si="0"/>
        <v>1570134.38536</v>
      </c>
      <c r="K9" s="62"/>
    </row>
    <row r="10" spans="1:12" x14ac:dyDescent="0.2">
      <c r="A10" s="110"/>
      <c r="B10" s="115"/>
      <c r="C10" s="118"/>
      <c r="D10" s="33" t="s">
        <v>9</v>
      </c>
      <c r="E10" s="34">
        <f t="shared" ref="E10:E15" si="1">SUM(F10:J10)</f>
        <v>0</v>
      </c>
      <c r="F10" s="71">
        <f>F17+F24+F31</f>
        <v>0</v>
      </c>
      <c r="G10" s="71">
        <f t="shared" ref="G10:J10" si="2">G17+G24+G31</f>
        <v>0</v>
      </c>
      <c r="H10" s="71">
        <f t="shared" si="2"/>
        <v>0</v>
      </c>
      <c r="I10" s="71">
        <f t="shared" si="2"/>
        <v>0</v>
      </c>
      <c r="J10" s="71">
        <f t="shared" si="2"/>
        <v>0</v>
      </c>
      <c r="K10" s="62"/>
    </row>
    <row r="11" spans="1:12" x14ac:dyDescent="0.2">
      <c r="A11" s="110"/>
      <c r="B11" s="115"/>
      <c r="C11" s="118"/>
      <c r="D11" s="33" t="s">
        <v>10</v>
      </c>
      <c r="E11" s="34">
        <f t="shared" si="1"/>
        <v>0</v>
      </c>
      <c r="F11" s="71">
        <f>F18+F25+F32</f>
        <v>0</v>
      </c>
      <c r="G11" s="71">
        <f t="shared" ref="G11:J11" si="3">G18+G25+G32</f>
        <v>0</v>
      </c>
      <c r="H11" s="71">
        <f t="shared" si="3"/>
        <v>0</v>
      </c>
      <c r="I11" s="71">
        <f t="shared" si="3"/>
        <v>0</v>
      </c>
      <c r="J11" s="71">
        <f t="shared" si="3"/>
        <v>0</v>
      </c>
      <c r="K11" s="62"/>
    </row>
    <row r="12" spans="1:12" x14ac:dyDescent="0.2">
      <c r="A12" s="110"/>
      <c r="B12" s="115"/>
      <c r="C12" s="118"/>
      <c r="D12" s="33" t="s">
        <v>11</v>
      </c>
      <c r="E12" s="34">
        <f t="shared" si="1"/>
        <v>3126103.1952599995</v>
      </c>
      <c r="F12" s="71">
        <f>F19+F26+F33</f>
        <v>373123.17600999994</v>
      </c>
      <c r="G12" s="71">
        <f t="shared" ref="G12:J12" si="4">G19+G26+G33</f>
        <v>397778.44120999996</v>
      </c>
      <c r="H12" s="71">
        <f t="shared" si="4"/>
        <v>392533.59633999999</v>
      </c>
      <c r="I12" s="71">
        <f t="shared" si="4"/>
        <v>392533.59633999999</v>
      </c>
      <c r="J12" s="71">
        <f t="shared" si="4"/>
        <v>1570134.38536</v>
      </c>
      <c r="K12" s="62"/>
    </row>
    <row r="13" spans="1:12" ht="24" x14ac:dyDescent="0.2">
      <c r="A13" s="110"/>
      <c r="B13" s="115"/>
      <c r="C13" s="118"/>
      <c r="D13" s="33" t="s">
        <v>12</v>
      </c>
      <c r="E13" s="34">
        <f t="shared" si="1"/>
        <v>0</v>
      </c>
      <c r="F13" s="71">
        <f t="shared" ref="F13:G15" si="5">F20+F27+F34</f>
        <v>0</v>
      </c>
      <c r="G13" s="71">
        <f t="shared" si="5"/>
        <v>0</v>
      </c>
      <c r="H13" s="71">
        <f>H20+H27+H34</f>
        <v>0</v>
      </c>
      <c r="I13" s="71">
        <f>I20+I27+I34</f>
        <v>0</v>
      </c>
      <c r="J13" s="71">
        <f t="shared" ref="J13" si="6">J20+J27+J34</f>
        <v>0</v>
      </c>
      <c r="K13" s="62"/>
    </row>
    <row r="14" spans="1:12" x14ac:dyDescent="0.2">
      <c r="A14" s="110"/>
      <c r="B14" s="115"/>
      <c r="C14" s="118"/>
      <c r="D14" s="33" t="s">
        <v>13</v>
      </c>
      <c r="E14" s="34">
        <f t="shared" si="1"/>
        <v>0</v>
      </c>
      <c r="F14" s="71">
        <f t="shared" si="5"/>
        <v>0</v>
      </c>
      <c r="G14" s="71">
        <f t="shared" si="5"/>
        <v>0</v>
      </c>
      <c r="H14" s="71">
        <f t="shared" ref="H14:J14" si="7">H21+H28+H35</f>
        <v>0</v>
      </c>
      <c r="I14" s="71">
        <f t="shared" si="7"/>
        <v>0</v>
      </c>
      <c r="J14" s="71">
        <f t="shared" si="7"/>
        <v>0</v>
      </c>
      <c r="K14" s="62"/>
    </row>
    <row r="15" spans="1:12" x14ac:dyDescent="0.2">
      <c r="A15" s="110"/>
      <c r="B15" s="115"/>
      <c r="C15" s="119"/>
      <c r="D15" s="33" t="s">
        <v>14</v>
      </c>
      <c r="E15" s="34">
        <f t="shared" si="1"/>
        <v>197575.52749000001</v>
      </c>
      <c r="F15" s="86">
        <f t="shared" si="5"/>
        <v>197575.52749000001</v>
      </c>
      <c r="G15" s="71">
        <f t="shared" si="5"/>
        <v>0</v>
      </c>
      <c r="H15" s="71">
        <f t="shared" ref="H15:J15" si="8">H22+H29+H36</f>
        <v>0</v>
      </c>
      <c r="I15" s="71">
        <f t="shared" si="8"/>
        <v>0</v>
      </c>
      <c r="J15" s="71">
        <f t="shared" si="8"/>
        <v>0</v>
      </c>
      <c r="K15" s="62"/>
    </row>
    <row r="16" spans="1:12" x14ac:dyDescent="0.2">
      <c r="A16" s="110"/>
      <c r="B16" s="115"/>
      <c r="C16" s="120" t="s">
        <v>92</v>
      </c>
      <c r="D16" s="39" t="s">
        <v>5</v>
      </c>
      <c r="E16" s="96">
        <f>E17+E18+E19+E20+E22</f>
        <v>3148473.6667800001</v>
      </c>
      <c r="F16" s="97">
        <f t="shared" ref="F16:J16" si="9">F17+F18+F19+F20+F22</f>
        <v>549775.64752999996</v>
      </c>
      <c r="G16" s="97">
        <f t="shared" si="9"/>
        <v>374402.64120999997</v>
      </c>
      <c r="H16" s="97">
        <f t="shared" si="9"/>
        <v>370715.89634000004</v>
      </c>
      <c r="I16" s="97">
        <f t="shared" si="9"/>
        <v>370715.89634000004</v>
      </c>
      <c r="J16" s="97">
        <f t="shared" si="9"/>
        <v>1482863.5853600001</v>
      </c>
      <c r="K16" s="63"/>
      <c r="L16" s="32"/>
    </row>
    <row r="17" spans="1:11" x14ac:dyDescent="0.2">
      <c r="A17" s="110"/>
      <c r="B17" s="115"/>
      <c r="C17" s="120"/>
      <c r="D17" s="40" t="s">
        <v>9</v>
      </c>
      <c r="E17" s="96">
        <f t="shared" ref="E17:E22" si="10">+F17+G17+H17+I17+J17</f>
        <v>0</v>
      </c>
      <c r="F17" s="79">
        <v>0</v>
      </c>
      <c r="G17" s="79">
        <v>0</v>
      </c>
      <c r="H17" s="79">
        <v>0</v>
      </c>
      <c r="I17" s="79">
        <v>0</v>
      </c>
      <c r="J17" s="79">
        <f>I17*4</f>
        <v>0</v>
      </c>
      <c r="K17" s="64"/>
    </row>
    <row r="18" spans="1:11" x14ac:dyDescent="0.2">
      <c r="A18" s="110"/>
      <c r="B18" s="115"/>
      <c r="C18" s="120"/>
      <c r="D18" s="40" t="s">
        <v>10</v>
      </c>
      <c r="E18" s="96">
        <f t="shared" si="10"/>
        <v>0</v>
      </c>
      <c r="F18" s="79">
        <v>0</v>
      </c>
      <c r="G18" s="79">
        <v>0</v>
      </c>
      <c r="H18" s="79">
        <v>0</v>
      </c>
      <c r="I18" s="79">
        <v>0</v>
      </c>
      <c r="J18" s="79">
        <f>I18*4</f>
        <v>0</v>
      </c>
      <c r="K18" s="64"/>
    </row>
    <row r="19" spans="1:11" x14ac:dyDescent="0.2">
      <c r="A19" s="110"/>
      <c r="B19" s="115"/>
      <c r="C19" s="120"/>
      <c r="D19" s="40" t="s">
        <v>11</v>
      </c>
      <c r="E19" s="97">
        <f t="shared" si="10"/>
        <v>2952012.4952600002</v>
      </c>
      <c r="F19" s="79">
        <f>351637.76806+1676.70795</f>
        <v>353314.47600999998</v>
      </c>
      <c r="G19" s="79">
        <f>373557.58806+845.05315</f>
        <v>374402.64120999997</v>
      </c>
      <c r="H19" s="79">
        <f>369677.52412+1038.37222</f>
        <v>370715.89634000004</v>
      </c>
      <c r="I19" s="79">
        <f>369677.52412+1038.37222</f>
        <v>370715.89634000004</v>
      </c>
      <c r="J19" s="79">
        <f>I19*4</f>
        <v>1482863.5853600001</v>
      </c>
      <c r="K19" s="64"/>
    </row>
    <row r="20" spans="1:11" ht="24" x14ac:dyDescent="0.2">
      <c r="A20" s="110"/>
      <c r="B20" s="115"/>
      <c r="C20" s="120"/>
      <c r="D20" s="41" t="s">
        <v>12</v>
      </c>
      <c r="E20" s="97">
        <f t="shared" si="10"/>
        <v>0</v>
      </c>
      <c r="F20" s="79">
        <v>0</v>
      </c>
      <c r="G20" s="79">
        <v>0</v>
      </c>
      <c r="H20" s="79">
        <v>0</v>
      </c>
      <c r="I20" s="79">
        <v>0</v>
      </c>
      <c r="J20" s="79">
        <f>I20*4</f>
        <v>0</v>
      </c>
      <c r="K20" s="64"/>
    </row>
    <row r="21" spans="1:11" x14ac:dyDescent="0.2">
      <c r="A21" s="110"/>
      <c r="B21" s="115"/>
      <c r="C21" s="120"/>
      <c r="D21" s="40" t="s">
        <v>13</v>
      </c>
      <c r="E21" s="97">
        <f t="shared" si="10"/>
        <v>0</v>
      </c>
      <c r="F21" s="79">
        <v>0</v>
      </c>
      <c r="G21" s="79">
        <v>0</v>
      </c>
      <c r="H21" s="79">
        <v>0</v>
      </c>
      <c r="I21" s="79">
        <v>0</v>
      </c>
      <c r="J21" s="79">
        <f>I21*4</f>
        <v>0</v>
      </c>
      <c r="K21" s="64"/>
    </row>
    <row r="22" spans="1:11" x14ac:dyDescent="0.2">
      <c r="A22" s="110"/>
      <c r="B22" s="115"/>
      <c r="C22" s="120"/>
      <c r="D22" s="40" t="s">
        <v>14</v>
      </c>
      <c r="E22" s="97">
        <f t="shared" si="10"/>
        <v>196461.17152</v>
      </c>
      <c r="F22" s="79">
        <f>198137.87947-1676.70795</f>
        <v>196461.17152</v>
      </c>
      <c r="G22" s="79">
        <v>0</v>
      </c>
      <c r="H22" s="79">
        <v>0</v>
      </c>
      <c r="I22" s="79">
        <v>0</v>
      </c>
      <c r="J22" s="79">
        <f t="shared" ref="J22" si="11">I22*4</f>
        <v>0</v>
      </c>
      <c r="K22" s="64"/>
    </row>
    <row r="23" spans="1:11" x14ac:dyDescent="0.2">
      <c r="A23" s="110"/>
      <c r="B23" s="115"/>
      <c r="C23" s="106" t="s">
        <v>106</v>
      </c>
      <c r="D23" s="39" t="s">
        <v>5</v>
      </c>
      <c r="E23" s="96">
        <f>E24+E25+E26+E27+E29</f>
        <v>77030.554499999998</v>
      </c>
      <c r="F23" s="97">
        <f t="shared" ref="F23:J23" si="12">F24+F25+F26+F27+F29</f>
        <v>8738.3545000000013</v>
      </c>
      <c r="G23" s="97">
        <f t="shared" si="12"/>
        <v>10166.6</v>
      </c>
      <c r="H23" s="97">
        <f t="shared" si="12"/>
        <v>9687.6</v>
      </c>
      <c r="I23" s="97">
        <f t="shared" si="12"/>
        <v>9687.6</v>
      </c>
      <c r="J23" s="97">
        <f t="shared" si="12"/>
        <v>38750.400000000001</v>
      </c>
      <c r="K23" s="63"/>
    </row>
    <row r="24" spans="1:11" x14ac:dyDescent="0.2">
      <c r="A24" s="110"/>
      <c r="B24" s="115"/>
      <c r="C24" s="107"/>
      <c r="D24" s="40" t="s">
        <v>9</v>
      </c>
      <c r="E24" s="96">
        <f>+F24+G24+H24+I24+J24</f>
        <v>0</v>
      </c>
      <c r="F24" s="79">
        <v>0</v>
      </c>
      <c r="G24" s="79">
        <v>0</v>
      </c>
      <c r="H24" s="79">
        <v>0</v>
      </c>
      <c r="I24" s="79">
        <v>0</v>
      </c>
      <c r="J24" s="79">
        <f>I24*4</f>
        <v>0</v>
      </c>
      <c r="K24" s="64"/>
    </row>
    <row r="25" spans="1:11" x14ac:dyDescent="0.2">
      <c r="A25" s="110"/>
      <c r="B25" s="115"/>
      <c r="C25" s="107"/>
      <c r="D25" s="40" t="s">
        <v>10</v>
      </c>
      <c r="E25" s="96">
        <f>+F25+G25+H25+I25+J25</f>
        <v>0</v>
      </c>
      <c r="F25" s="79">
        <v>0</v>
      </c>
      <c r="G25" s="79">
        <v>0</v>
      </c>
      <c r="H25" s="79">
        <v>0</v>
      </c>
      <c r="I25" s="79">
        <v>0</v>
      </c>
      <c r="J25" s="79">
        <f>I25*4</f>
        <v>0</v>
      </c>
      <c r="K25" s="64"/>
    </row>
    <row r="26" spans="1:11" x14ac:dyDescent="0.2">
      <c r="A26" s="110"/>
      <c r="B26" s="115"/>
      <c r="C26" s="107"/>
      <c r="D26" s="40" t="s">
        <v>11</v>
      </c>
      <c r="E26" s="96">
        <f>+F26+G26+H26+I26+J26</f>
        <v>76822.3</v>
      </c>
      <c r="F26" s="98">
        <v>8530.1</v>
      </c>
      <c r="G26" s="98">
        <v>10166.6</v>
      </c>
      <c r="H26" s="98">
        <v>9687.6</v>
      </c>
      <c r="I26" s="98">
        <v>9687.6</v>
      </c>
      <c r="J26" s="98">
        <f>I26*4</f>
        <v>38750.400000000001</v>
      </c>
      <c r="K26" s="64"/>
    </row>
    <row r="27" spans="1:11" ht="24" x14ac:dyDescent="0.2">
      <c r="A27" s="110"/>
      <c r="B27" s="115"/>
      <c r="C27" s="107"/>
      <c r="D27" s="41" t="s">
        <v>12</v>
      </c>
      <c r="E27" s="96">
        <f t="shared" ref="E27:E29" si="13">+F27+G27+H27+I27+J27</f>
        <v>0</v>
      </c>
      <c r="F27" s="98">
        <v>0</v>
      </c>
      <c r="G27" s="98">
        <v>0</v>
      </c>
      <c r="H27" s="98">
        <v>0</v>
      </c>
      <c r="I27" s="98">
        <v>0</v>
      </c>
      <c r="J27" s="98">
        <f>I27*4</f>
        <v>0</v>
      </c>
      <c r="K27" s="64"/>
    </row>
    <row r="28" spans="1:11" x14ac:dyDescent="0.2">
      <c r="A28" s="110"/>
      <c r="B28" s="115"/>
      <c r="C28" s="107"/>
      <c r="D28" s="40" t="s">
        <v>13</v>
      </c>
      <c r="E28" s="96">
        <f t="shared" si="13"/>
        <v>0</v>
      </c>
      <c r="F28" s="98">
        <v>0</v>
      </c>
      <c r="G28" s="98">
        <v>0</v>
      </c>
      <c r="H28" s="98">
        <v>0</v>
      </c>
      <c r="I28" s="98">
        <v>0</v>
      </c>
      <c r="J28" s="98">
        <f t="shared" ref="J28:J29" si="14">I28*4</f>
        <v>0</v>
      </c>
      <c r="K28" s="64"/>
    </row>
    <row r="29" spans="1:11" x14ac:dyDescent="0.2">
      <c r="A29" s="110"/>
      <c r="B29" s="115"/>
      <c r="C29" s="108"/>
      <c r="D29" s="40" t="s">
        <v>14</v>
      </c>
      <c r="E29" s="96">
        <f t="shared" si="13"/>
        <v>208.25450000000001</v>
      </c>
      <c r="F29" s="98">
        <v>208.25450000000001</v>
      </c>
      <c r="G29" s="98">
        <v>0</v>
      </c>
      <c r="H29" s="98">
        <v>0</v>
      </c>
      <c r="I29" s="98">
        <v>0</v>
      </c>
      <c r="J29" s="98">
        <f t="shared" si="14"/>
        <v>0</v>
      </c>
      <c r="K29" s="64"/>
    </row>
    <row r="30" spans="1:11" x14ac:dyDescent="0.2">
      <c r="A30" s="110"/>
      <c r="B30" s="115"/>
      <c r="C30" s="106" t="s">
        <v>107</v>
      </c>
      <c r="D30" s="39" t="s">
        <v>5</v>
      </c>
      <c r="E30" s="96">
        <f>E31+E32+E33+E34+E36</f>
        <v>98174.501469999988</v>
      </c>
      <c r="F30" s="96">
        <f t="shared" ref="F30:J30" si="15">F31+F32+F33+F34+F36</f>
        <v>12184.70147</v>
      </c>
      <c r="G30" s="96">
        <f t="shared" si="15"/>
        <v>13209.2</v>
      </c>
      <c r="H30" s="96">
        <f t="shared" si="15"/>
        <v>12130.1</v>
      </c>
      <c r="I30" s="96">
        <f t="shared" si="15"/>
        <v>12130.1</v>
      </c>
      <c r="J30" s="96">
        <f t="shared" si="15"/>
        <v>48520.4</v>
      </c>
      <c r="K30" s="63"/>
    </row>
    <row r="31" spans="1:11" x14ac:dyDescent="0.2">
      <c r="A31" s="110"/>
      <c r="B31" s="115"/>
      <c r="C31" s="107"/>
      <c r="D31" s="40" t="s">
        <v>9</v>
      </c>
      <c r="E31" s="96">
        <f t="shared" ref="E31:E36" si="16">+F31+G31+H31+I31+J31</f>
        <v>0</v>
      </c>
      <c r="F31" s="98">
        <v>0</v>
      </c>
      <c r="G31" s="98">
        <v>0</v>
      </c>
      <c r="H31" s="98">
        <v>0</v>
      </c>
      <c r="I31" s="98">
        <v>0</v>
      </c>
      <c r="J31" s="96">
        <f>I31*4</f>
        <v>0</v>
      </c>
      <c r="K31" s="64"/>
    </row>
    <row r="32" spans="1:11" x14ac:dyDescent="0.2">
      <c r="A32" s="110"/>
      <c r="B32" s="115"/>
      <c r="C32" s="107"/>
      <c r="D32" s="40" t="s">
        <v>10</v>
      </c>
      <c r="E32" s="96">
        <f t="shared" si="16"/>
        <v>0</v>
      </c>
      <c r="F32" s="98">
        <v>0</v>
      </c>
      <c r="G32" s="98">
        <v>0</v>
      </c>
      <c r="H32" s="98">
        <v>0</v>
      </c>
      <c r="I32" s="98">
        <v>0</v>
      </c>
      <c r="J32" s="96">
        <f>I32*4</f>
        <v>0</v>
      </c>
      <c r="K32" s="64"/>
    </row>
    <row r="33" spans="1:11" x14ac:dyDescent="0.2">
      <c r="A33" s="110"/>
      <c r="B33" s="115"/>
      <c r="C33" s="107"/>
      <c r="D33" s="40" t="s">
        <v>11</v>
      </c>
      <c r="E33" s="96">
        <f t="shared" si="16"/>
        <v>97268.4</v>
      </c>
      <c r="F33" s="98">
        <v>11278.6</v>
      </c>
      <c r="G33" s="98">
        <v>13209.2</v>
      </c>
      <c r="H33" s="98">
        <v>12130.1</v>
      </c>
      <c r="I33" s="98">
        <v>12130.1</v>
      </c>
      <c r="J33" s="98">
        <f>I33*4</f>
        <v>48520.4</v>
      </c>
      <c r="K33" s="64"/>
    </row>
    <row r="34" spans="1:11" ht="24" x14ac:dyDescent="0.2">
      <c r="A34" s="110"/>
      <c r="B34" s="115"/>
      <c r="C34" s="107"/>
      <c r="D34" s="41" t="s">
        <v>12</v>
      </c>
      <c r="E34" s="96">
        <f t="shared" si="16"/>
        <v>0</v>
      </c>
      <c r="F34" s="98">
        <v>0</v>
      </c>
      <c r="G34" s="98">
        <v>0</v>
      </c>
      <c r="H34" s="98">
        <v>0</v>
      </c>
      <c r="I34" s="98">
        <v>0</v>
      </c>
      <c r="J34" s="98">
        <f>I34*4</f>
        <v>0</v>
      </c>
      <c r="K34" s="64"/>
    </row>
    <row r="35" spans="1:11" x14ac:dyDescent="0.2">
      <c r="A35" s="110"/>
      <c r="B35" s="115"/>
      <c r="C35" s="107"/>
      <c r="D35" s="40" t="s">
        <v>13</v>
      </c>
      <c r="E35" s="96">
        <f t="shared" si="16"/>
        <v>0</v>
      </c>
      <c r="F35" s="98">
        <v>0</v>
      </c>
      <c r="G35" s="98">
        <v>0</v>
      </c>
      <c r="H35" s="98">
        <v>0</v>
      </c>
      <c r="I35" s="98">
        <v>0</v>
      </c>
      <c r="J35" s="98">
        <f t="shared" ref="J35:J36" si="17">I35*4</f>
        <v>0</v>
      </c>
      <c r="K35" s="64"/>
    </row>
    <row r="36" spans="1:11" x14ac:dyDescent="0.2">
      <c r="A36" s="111"/>
      <c r="B36" s="116"/>
      <c r="C36" s="108"/>
      <c r="D36" s="40" t="s">
        <v>14</v>
      </c>
      <c r="E36" s="96">
        <f t="shared" si="16"/>
        <v>906.10146999999995</v>
      </c>
      <c r="F36" s="79">
        <v>906.10146999999995</v>
      </c>
      <c r="G36" s="79">
        <v>0</v>
      </c>
      <c r="H36" s="79">
        <v>0</v>
      </c>
      <c r="I36" s="79">
        <v>0</v>
      </c>
      <c r="J36" s="79">
        <f t="shared" si="17"/>
        <v>0</v>
      </c>
      <c r="K36" s="64"/>
    </row>
    <row r="37" spans="1:11" ht="15" customHeight="1" x14ac:dyDescent="0.2">
      <c r="A37" s="109" t="s">
        <v>42</v>
      </c>
      <c r="B37" s="121" t="s">
        <v>133</v>
      </c>
      <c r="C37" s="117" t="s">
        <v>125</v>
      </c>
      <c r="D37" s="39" t="s">
        <v>5</v>
      </c>
      <c r="E37" s="96">
        <f t="shared" ref="E37:E42" si="18">SUM(F37:J37)</f>
        <v>56276.3</v>
      </c>
      <c r="F37" s="97">
        <f>SUM(F38:F43)</f>
        <v>6644.8</v>
      </c>
      <c r="G37" s="97">
        <f t="shared" ref="G37:J37" si="19">SUM(G38:G43)</f>
        <v>6913.2999999999993</v>
      </c>
      <c r="H37" s="97">
        <f t="shared" si="19"/>
        <v>7119.7</v>
      </c>
      <c r="I37" s="97">
        <f t="shared" si="19"/>
        <v>7119.7</v>
      </c>
      <c r="J37" s="97">
        <f t="shared" si="19"/>
        <v>28478.799999999999</v>
      </c>
      <c r="K37" s="65"/>
    </row>
    <row r="38" spans="1:11" x14ac:dyDescent="0.2">
      <c r="A38" s="110"/>
      <c r="B38" s="122"/>
      <c r="C38" s="118"/>
      <c r="D38" s="39" t="s">
        <v>9</v>
      </c>
      <c r="E38" s="96">
        <f t="shared" si="18"/>
        <v>44175.4</v>
      </c>
      <c r="F38" s="97">
        <f t="shared" ref="F38:F42" si="20">F45+F52</f>
        <v>5175.8</v>
      </c>
      <c r="G38" s="97">
        <f t="shared" ref="G38:J38" si="21">G45+G52</f>
        <v>5095.3999999999996</v>
      </c>
      <c r="H38" s="97">
        <f t="shared" si="21"/>
        <v>5650.7</v>
      </c>
      <c r="I38" s="97">
        <f t="shared" si="21"/>
        <v>5650.7</v>
      </c>
      <c r="J38" s="97">
        <f t="shared" si="21"/>
        <v>22602.799999999999</v>
      </c>
      <c r="K38" s="65"/>
    </row>
    <row r="39" spans="1:11" x14ac:dyDescent="0.2">
      <c r="A39" s="110"/>
      <c r="B39" s="122"/>
      <c r="C39" s="118"/>
      <c r="D39" s="39" t="s">
        <v>10</v>
      </c>
      <c r="E39" s="96">
        <f t="shared" si="18"/>
        <v>12100.9</v>
      </c>
      <c r="F39" s="97">
        <f t="shared" si="20"/>
        <v>1469</v>
      </c>
      <c r="G39" s="97">
        <f>G46+G53</f>
        <v>1817.9</v>
      </c>
      <c r="H39" s="97">
        <f>H46+H53</f>
        <v>1469</v>
      </c>
      <c r="I39" s="97">
        <f>I46+I53</f>
        <v>1469</v>
      </c>
      <c r="J39" s="97">
        <f>J46+J53</f>
        <v>5876</v>
      </c>
      <c r="K39" s="65"/>
    </row>
    <row r="40" spans="1:11" x14ac:dyDescent="0.2">
      <c r="A40" s="110"/>
      <c r="B40" s="122"/>
      <c r="C40" s="118"/>
      <c r="D40" s="39" t="s">
        <v>11</v>
      </c>
      <c r="E40" s="96">
        <f t="shared" si="18"/>
        <v>0</v>
      </c>
      <c r="F40" s="97">
        <f t="shared" si="20"/>
        <v>0</v>
      </c>
      <c r="G40" s="97">
        <f>G47+G54</f>
        <v>0</v>
      </c>
      <c r="H40" s="97">
        <f t="shared" ref="H40:J40" si="22">H47+H54</f>
        <v>0</v>
      </c>
      <c r="I40" s="97">
        <f t="shared" si="22"/>
        <v>0</v>
      </c>
      <c r="J40" s="97">
        <f t="shared" si="22"/>
        <v>0</v>
      </c>
      <c r="K40" s="65"/>
    </row>
    <row r="41" spans="1:11" ht="24" x14ac:dyDescent="0.2">
      <c r="A41" s="110"/>
      <c r="B41" s="122"/>
      <c r="C41" s="118"/>
      <c r="D41" s="33" t="s">
        <v>12</v>
      </c>
      <c r="E41" s="96">
        <f t="shared" si="18"/>
        <v>0</v>
      </c>
      <c r="F41" s="97">
        <f t="shared" si="20"/>
        <v>0</v>
      </c>
      <c r="G41" s="97">
        <f t="shared" ref="G41:J41" si="23">G48+G55</f>
        <v>0</v>
      </c>
      <c r="H41" s="97">
        <f t="shared" si="23"/>
        <v>0</v>
      </c>
      <c r="I41" s="97">
        <f t="shared" si="23"/>
        <v>0</v>
      </c>
      <c r="J41" s="97">
        <f t="shared" si="23"/>
        <v>0</v>
      </c>
      <c r="K41" s="63"/>
    </row>
    <row r="42" spans="1:11" x14ac:dyDescent="0.2">
      <c r="A42" s="110"/>
      <c r="B42" s="122"/>
      <c r="C42" s="118"/>
      <c r="D42" s="39" t="s">
        <v>13</v>
      </c>
      <c r="E42" s="96">
        <f t="shared" si="18"/>
        <v>0</v>
      </c>
      <c r="F42" s="97">
        <f t="shared" si="20"/>
        <v>0</v>
      </c>
      <c r="G42" s="97">
        <f t="shared" ref="G42:J42" si="24">G49+G56</f>
        <v>0</v>
      </c>
      <c r="H42" s="97">
        <f t="shared" si="24"/>
        <v>0</v>
      </c>
      <c r="I42" s="97">
        <f t="shared" si="24"/>
        <v>0</v>
      </c>
      <c r="J42" s="97">
        <f t="shared" si="24"/>
        <v>0</v>
      </c>
      <c r="K42" s="63"/>
    </row>
    <row r="43" spans="1:11" x14ac:dyDescent="0.2">
      <c r="A43" s="110"/>
      <c r="B43" s="122"/>
      <c r="C43" s="119"/>
      <c r="D43" s="39" t="s">
        <v>14</v>
      </c>
      <c r="E43" s="96">
        <f t="shared" ref="E43" si="25">SUM(F43:J43)</f>
        <v>0</v>
      </c>
      <c r="F43" s="97">
        <f>F50+F57</f>
        <v>0</v>
      </c>
      <c r="G43" s="97">
        <f>G50+G57</f>
        <v>0</v>
      </c>
      <c r="H43" s="97">
        <f>H50+H57</f>
        <v>0</v>
      </c>
      <c r="I43" s="97">
        <f>I50+I57</f>
        <v>0</v>
      </c>
      <c r="J43" s="97">
        <f>J50+J57</f>
        <v>0</v>
      </c>
      <c r="K43" s="63"/>
    </row>
    <row r="44" spans="1:11" x14ac:dyDescent="0.2">
      <c r="A44" s="110"/>
      <c r="B44" s="122"/>
      <c r="C44" s="106" t="s">
        <v>118</v>
      </c>
      <c r="D44" s="40" t="s">
        <v>5</v>
      </c>
      <c r="E44" s="96">
        <f>SUM(F44:J44)</f>
        <v>48332.3</v>
      </c>
      <c r="F44" s="96">
        <f>SUM(F45:F50)</f>
        <v>5651.8</v>
      </c>
      <c r="G44" s="96">
        <f t="shared" ref="G44:J44" si="26">SUM(G45:G50)</f>
        <v>5920.2999999999993</v>
      </c>
      <c r="H44" s="96">
        <f t="shared" si="26"/>
        <v>6126.7</v>
      </c>
      <c r="I44" s="96">
        <f t="shared" si="26"/>
        <v>6126.7</v>
      </c>
      <c r="J44" s="96">
        <f t="shared" si="26"/>
        <v>24506.799999999999</v>
      </c>
      <c r="K44" s="64"/>
    </row>
    <row r="45" spans="1:11" x14ac:dyDescent="0.2">
      <c r="A45" s="110"/>
      <c r="B45" s="122"/>
      <c r="C45" s="107"/>
      <c r="D45" s="40" t="s">
        <v>9</v>
      </c>
      <c r="E45" s="98">
        <f>SUM(F45:J45)</f>
        <v>37991.4</v>
      </c>
      <c r="F45" s="98">
        <v>4402.8</v>
      </c>
      <c r="G45" s="98">
        <v>4322.3999999999996</v>
      </c>
      <c r="H45" s="98">
        <v>4877.7</v>
      </c>
      <c r="I45" s="98">
        <v>4877.7</v>
      </c>
      <c r="J45" s="98">
        <f>I45*4</f>
        <v>19510.8</v>
      </c>
      <c r="K45" s="64"/>
    </row>
    <row r="46" spans="1:11" x14ac:dyDescent="0.2">
      <c r="A46" s="110"/>
      <c r="B46" s="122"/>
      <c r="C46" s="107"/>
      <c r="D46" s="40" t="s">
        <v>10</v>
      </c>
      <c r="E46" s="98">
        <f>SUM(F46:J46)</f>
        <v>10340.9</v>
      </c>
      <c r="F46" s="98">
        <v>1249</v>
      </c>
      <c r="G46" s="98">
        <v>1597.9</v>
      </c>
      <c r="H46" s="98">
        <v>1249</v>
      </c>
      <c r="I46" s="98">
        <v>1249</v>
      </c>
      <c r="J46" s="98">
        <f>I46*4</f>
        <v>4996</v>
      </c>
      <c r="K46" s="64"/>
    </row>
    <row r="47" spans="1:11" x14ac:dyDescent="0.2">
      <c r="A47" s="110"/>
      <c r="B47" s="122"/>
      <c r="C47" s="107"/>
      <c r="D47" s="40" t="s">
        <v>11</v>
      </c>
      <c r="E47" s="98">
        <f>SUM(F47:J47)</f>
        <v>0</v>
      </c>
      <c r="F47" s="98">
        <v>0</v>
      </c>
      <c r="G47" s="98">
        <v>0</v>
      </c>
      <c r="H47" s="98">
        <v>0</v>
      </c>
      <c r="I47" s="98">
        <v>0</v>
      </c>
      <c r="J47" s="98">
        <f t="shared" ref="J47:J50" si="27">I47*4</f>
        <v>0</v>
      </c>
      <c r="K47" s="64"/>
    </row>
    <row r="48" spans="1:11" ht="24" x14ac:dyDescent="0.2">
      <c r="A48" s="110"/>
      <c r="B48" s="122"/>
      <c r="C48" s="107"/>
      <c r="D48" s="42" t="s">
        <v>12</v>
      </c>
      <c r="E48" s="98">
        <f>SUM(F48:J48)</f>
        <v>0</v>
      </c>
      <c r="F48" s="98">
        <v>0</v>
      </c>
      <c r="G48" s="98">
        <v>0</v>
      </c>
      <c r="H48" s="98">
        <v>0</v>
      </c>
      <c r="I48" s="98">
        <v>0</v>
      </c>
      <c r="J48" s="98">
        <f t="shared" si="27"/>
        <v>0</v>
      </c>
      <c r="K48" s="64"/>
    </row>
    <row r="49" spans="1:11" x14ac:dyDescent="0.2">
      <c r="A49" s="110"/>
      <c r="B49" s="122"/>
      <c r="C49" s="107"/>
      <c r="D49" s="40" t="s">
        <v>13</v>
      </c>
      <c r="E49" s="98">
        <f t="shared" ref="E49:E50" si="28">SUM(F49:J49)</f>
        <v>0</v>
      </c>
      <c r="F49" s="98">
        <v>0</v>
      </c>
      <c r="G49" s="98">
        <v>0</v>
      </c>
      <c r="H49" s="98">
        <v>0</v>
      </c>
      <c r="I49" s="98">
        <v>0</v>
      </c>
      <c r="J49" s="98">
        <f t="shared" si="27"/>
        <v>0</v>
      </c>
      <c r="K49" s="64"/>
    </row>
    <row r="50" spans="1:11" x14ac:dyDescent="0.2">
      <c r="A50" s="110"/>
      <c r="B50" s="122"/>
      <c r="C50" s="108"/>
      <c r="D50" s="40" t="s">
        <v>14</v>
      </c>
      <c r="E50" s="98">
        <f t="shared" si="28"/>
        <v>0</v>
      </c>
      <c r="F50" s="98">
        <v>0</v>
      </c>
      <c r="G50" s="98">
        <v>0</v>
      </c>
      <c r="H50" s="98">
        <v>0</v>
      </c>
      <c r="I50" s="98">
        <v>0</v>
      </c>
      <c r="J50" s="98">
        <f t="shared" si="27"/>
        <v>0</v>
      </c>
      <c r="K50" s="64"/>
    </row>
    <row r="51" spans="1:11" x14ac:dyDescent="0.2">
      <c r="A51" s="110"/>
      <c r="B51" s="122"/>
      <c r="C51" s="120" t="s">
        <v>108</v>
      </c>
      <c r="D51" s="39" t="s">
        <v>5</v>
      </c>
      <c r="E51" s="96">
        <f t="shared" ref="E51:J51" si="29">E52+E53+E54+E55+E57</f>
        <v>7944</v>
      </c>
      <c r="F51" s="96">
        <f t="shared" si="29"/>
        <v>993</v>
      </c>
      <c r="G51" s="96">
        <f t="shared" si="29"/>
        <v>993</v>
      </c>
      <c r="H51" s="96">
        <f t="shared" si="29"/>
        <v>993</v>
      </c>
      <c r="I51" s="96">
        <f t="shared" si="29"/>
        <v>993</v>
      </c>
      <c r="J51" s="96">
        <f t="shared" si="29"/>
        <v>3972</v>
      </c>
      <c r="K51" s="64"/>
    </row>
    <row r="52" spans="1:11" x14ac:dyDescent="0.2">
      <c r="A52" s="110"/>
      <c r="B52" s="122"/>
      <c r="C52" s="120"/>
      <c r="D52" s="40" t="s">
        <v>9</v>
      </c>
      <c r="E52" s="98">
        <f>+F52+G52+H52+I52+J52</f>
        <v>6184</v>
      </c>
      <c r="F52" s="98">
        <v>773</v>
      </c>
      <c r="G52" s="98">
        <v>773</v>
      </c>
      <c r="H52" s="98">
        <v>773</v>
      </c>
      <c r="I52" s="98">
        <v>773</v>
      </c>
      <c r="J52" s="98">
        <f>I52*4</f>
        <v>3092</v>
      </c>
      <c r="K52" s="64"/>
    </row>
    <row r="53" spans="1:11" x14ac:dyDescent="0.2">
      <c r="A53" s="110"/>
      <c r="B53" s="122"/>
      <c r="C53" s="120"/>
      <c r="D53" s="40" t="s">
        <v>10</v>
      </c>
      <c r="E53" s="98">
        <f t="shared" ref="E53:E57" si="30">+F53+G53+H53+I53+J53</f>
        <v>1760</v>
      </c>
      <c r="F53" s="98">
        <v>220</v>
      </c>
      <c r="G53" s="98">
        <v>220</v>
      </c>
      <c r="H53" s="98">
        <v>220</v>
      </c>
      <c r="I53" s="98">
        <v>220</v>
      </c>
      <c r="J53" s="98">
        <f>I53*4</f>
        <v>880</v>
      </c>
      <c r="K53" s="64"/>
    </row>
    <row r="54" spans="1:11" x14ac:dyDescent="0.2">
      <c r="A54" s="110"/>
      <c r="B54" s="122"/>
      <c r="C54" s="120"/>
      <c r="D54" s="40" t="s">
        <v>11</v>
      </c>
      <c r="E54" s="98">
        <f t="shared" si="30"/>
        <v>0</v>
      </c>
      <c r="F54" s="98">
        <v>0</v>
      </c>
      <c r="G54" s="98">
        <v>0</v>
      </c>
      <c r="H54" s="98">
        <v>0</v>
      </c>
      <c r="I54" s="98">
        <v>0</v>
      </c>
      <c r="J54" s="98">
        <f t="shared" ref="J54:J57" si="31">I54*4</f>
        <v>0</v>
      </c>
      <c r="K54" s="64"/>
    </row>
    <row r="55" spans="1:11" ht="24" x14ac:dyDescent="0.2">
      <c r="A55" s="110"/>
      <c r="B55" s="122"/>
      <c r="C55" s="120"/>
      <c r="D55" s="41" t="s">
        <v>12</v>
      </c>
      <c r="E55" s="98">
        <f t="shared" si="30"/>
        <v>0</v>
      </c>
      <c r="F55" s="98">
        <v>0</v>
      </c>
      <c r="G55" s="98">
        <v>0</v>
      </c>
      <c r="H55" s="98">
        <v>0</v>
      </c>
      <c r="I55" s="98">
        <v>0</v>
      </c>
      <c r="J55" s="98">
        <f t="shared" si="31"/>
        <v>0</v>
      </c>
      <c r="K55" s="64"/>
    </row>
    <row r="56" spans="1:11" x14ac:dyDescent="0.2">
      <c r="A56" s="110"/>
      <c r="B56" s="122"/>
      <c r="C56" s="120"/>
      <c r="D56" s="40" t="s">
        <v>13</v>
      </c>
      <c r="E56" s="98">
        <f t="shared" si="30"/>
        <v>0</v>
      </c>
      <c r="F56" s="98">
        <v>0</v>
      </c>
      <c r="G56" s="98">
        <v>0</v>
      </c>
      <c r="H56" s="98">
        <v>0</v>
      </c>
      <c r="I56" s="98">
        <v>0</v>
      </c>
      <c r="J56" s="98">
        <f t="shared" si="31"/>
        <v>0</v>
      </c>
      <c r="K56" s="64"/>
    </row>
    <row r="57" spans="1:11" x14ac:dyDescent="0.2">
      <c r="A57" s="110"/>
      <c r="B57" s="122"/>
      <c r="C57" s="120"/>
      <c r="D57" s="40" t="s">
        <v>14</v>
      </c>
      <c r="E57" s="98">
        <f t="shared" si="30"/>
        <v>0</v>
      </c>
      <c r="F57" s="98">
        <v>0</v>
      </c>
      <c r="G57" s="98">
        <v>0</v>
      </c>
      <c r="H57" s="98">
        <v>0</v>
      </c>
      <c r="I57" s="98">
        <v>0</v>
      </c>
      <c r="J57" s="98">
        <f t="shared" si="31"/>
        <v>0</v>
      </c>
      <c r="K57" s="64"/>
    </row>
    <row r="58" spans="1:11" ht="15" customHeight="1" x14ac:dyDescent="0.2">
      <c r="A58" s="109"/>
      <c r="B58" s="123" t="s">
        <v>116</v>
      </c>
      <c r="C58" s="106"/>
      <c r="D58" s="39" t="s">
        <v>5</v>
      </c>
      <c r="E58" s="96">
        <f>SUM(F58:J58)</f>
        <v>3379955.0227499995</v>
      </c>
      <c r="F58" s="96">
        <f>SUM(F59:F64)</f>
        <v>577343.50349999988</v>
      </c>
      <c r="G58" s="96">
        <f t="shared" ref="G58:J58" si="32">SUM(G59:G64)</f>
        <v>404691.74120999995</v>
      </c>
      <c r="H58" s="96">
        <f t="shared" si="32"/>
        <v>399653.29634</v>
      </c>
      <c r="I58" s="96">
        <f t="shared" si="32"/>
        <v>399653.29634</v>
      </c>
      <c r="J58" s="96">
        <f t="shared" si="32"/>
        <v>1598613.18536</v>
      </c>
      <c r="K58" s="64"/>
    </row>
    <row r="59" spans="1:11" ht="11.25" customHeight="1" x14ac:dyDescent="0.2">
      <c r="A59" s="110"/>
      <c r="B59" s="124"/>
      <c r="C59" s="107"/>
      <c r="D59" s="39" t="s">
        <v>9</v>
      </c>
      <c r="E59" s="96">
        <f>SUM(F59:J59)</f>
        <v>44175.4</v>
      </c>
      <c r="F59" s="97">
        <f>F10+F38</f>
        <v>5175.8</v>
      </c>
      <c r="G59" s="97">
        <f t="shared" ref="F59:J60" si="33">G10+G38</f>
        <v>5095.3999999999996</v>
      </c>
      <c r="H59" s="97">
        <f t="shared" si="33"/>
        <v>5650.7</v>
      </c>
      <c r="I59" s="97">
        <f t="shared" si="33"/>
        <v>5650.7</v>
      </c>
      <c r="J59" s="97">
        <f t="shared" si="33"/>
        <v>22602.799999999999</v>
      </c>
      <c r="K59" s="63"/>
    </row>
    <row r="60" spans="1:11" x14ac:dyDescent="0.2">
      <c r="A60" s="110"/>
      <c r="B60" s="124"/>
      <c r="C60" s="107"/>
      <c r="D60" s="39" t="s">
        <v>10</v>
      </c>
      <c r="E60" s="96">
        <f t="shared" ref="E60" si="34">SUM(F60:J60)</f>
        <v>12100.9</v>
      </c>
      <c r="F60" s="97">
        <f t="shared" si="33"/>
        <v>1469</v>
      </c>
      <c r="G60" s="97">
        <f t="shared" si="33"/>
        <v>1817.9</v>
      </c>
      <c r="H60" s="97">
        <f t="shared" si="33"/>
        <v>1469</v>
      </c>
      <c r="I60" s="97">
        <f t="shared" si="33"/>
        <v>1469</v>
      </c>
      <c r="J60" s="97">
        <f t="shared" si="33"/>
        <v>5876</v>
      </c>
      <c r="K60" s="63"/>
    </row>
    <row r="61" spans="1:11" x14ac:dyDescent="0.2">
      <c r="A61" s="110"/>
      <c r="B61" s="124"/>
      <c r="C61" s="107"/>
      <c r="D61" s="39" t="s">
        <v>11</v>
      </c>
      <c r="E61" s="96">
        <f>SUM(F61:J61)</f>
        <v>3126103.1952599995</v>
      </c>
      <c r="F61" s="97">
        <f>F12+F40</f>
        <v>373123.17600999994</v>
      </c>
      <c r="G61" s="97">
        <f t="shared" ref="G61:J61" si="35">G12+G40</f>
        <v>397778.44120999996</v>
      </c>
      <c r="H61" s="97">
        <f t="shared" si="35"/>
        <v>392533.59633999999</v>
      </c>
      <c r="I61" s="97">
        <f t="shared" si="35"/>
        <v>392533.59633999999</v>
      </c>
      <c r="J61" s="97">
        <f t="shared" si="35"/>
        <v>1570134.38536</v>
      </c>
      <c r="K61" s="63"/>
    </row>
    <row r="62" spans="1:11" ht="24" x14ac:dyDescent="0.2">
      <c r="A62" s="110"/>
      <c r="B62" s="124"/>
      <c r="C62" s="107"/>
      <c r="D62" s="43" t="s">
        <v>12</v>
      </c>
      <c r="E62" s="96">
        <f>SUM(F62:J62)</f>
        <v>0</v>
      </c>
      <c r="F62" s="97">
        <f>F13+F41</f>
        <v>0</v>
      </c>
      <c r="G62" s="97">
        <f t="shared" ref="G62:J64" si="36">G13+G41</f>
        <v>0</v>
      </c>
      <c r="H62" s="97">
        <f t="shared" si="36"/>
        <v>0</v>
      </c>
      <c r="I62" s="97">
        <f t="shared" si="36"/>
        <v>0</v>
      </c>
      <c r="J62" s="97">
        <f t="shared" si="36"/>
        <v>0</v>
      </c>
      <c r="K62" s="63"/>
    </row>
    <row r="63" spans="1:11" x14ac:dyDescent="0.2">
      <c r="A63" s="110"/>
      <c r="B63" s="124"/>
      <c r="C63" s="107"/>
      <c r="D63" s="39" t="s">
        <v>13</v>
      </c>
      <c r="E63" s="96">
        <f>SUM(F63:J63)</f>
        <v>0</v>
      </c>
      <c r="F63" s="97">
        <f>F14+F42</f>
        <v>0</v>
      </c>
      <c r="G63" s="97">
        <f t="shared" si="36"/>
        <v>0</v>
      </c>
      <c r="H63" s="97">
        <f t="shared" si="36"/>
        <v>0</v>
      </c>
      <c r="I63" s="97">
        <f t="shared" si="36"/>
        <v>0</v>
      </c>
      <c r="J63" s="97">
        <f t="shared" si="36"/>
        <v>0</v>
      </c>
      <c r="K63" s="63"/>
    </row>
    <row r="64" spans="1:11" x14ac:dyDescent="0.2">
      <c r="A64" s="111"/>
      <c r="B64" s="125"/>
      <c r="C64" s="108"/>
      <c r="D64" s="39" t="s">
        <v>14</v>
      </c>
      <c r="E64" s="96">
        <f>SUM(F64:J64)</f>
        <v>197575.52749000001</v>
      </c>
      <c r="F64" s="97">
        <f>F15+F43</f>
        <v>197575.52749000001</v>
      </c>
      <c r="G64" s="97">
        <f t="shared" si="36"/>
        <v>0</v>
      </c>
      <c r="H64" s="97">
        <f t="shared" si="36"/>
        <v>0</v>
      </c>
      <c r="I64" s="97">
        <f t="shared" si="36"/>
        <v>0</v>
      </c>
      <c r="J64" s="97">
        <f t="shared" si="36"/>
        <v>0</v>
      </c>
      <c r="K64" s="63"/>
    </row>
    <row r="65" spans="1:11" s="5" customFormat="1" x14ac:dyDescent="0.2">
      <c r="A65" s="112" t="s">
        <v>16</v>
      </c>
      <c r="B65" s="113"/>
      <c r="C65" s="113"/>
      <c r="D65" s="113"/>
      <c r="E65" s="113"/>
      <c r="F65" s="113"/>
      <c r="G65" s="113"/>
      <c r="H65" s="113"/>
      <c r="I65" s="113"/>
      <c r="J65" s="113"/>
      <c r="K65" s="60"/>
    </row>
    <row r="66" spans="1:11" s="5" customFormat="1" ht="23.25" customHeight="1" x14ac:dyDescent="0.2">
      <c r="A66" s="109" t="s">
        <v>43</v>
      </c>
      <c r="B66" s="121" t="s">
        <v>132</v>
      </c>
      <c r="C66" s="135" t="s">
        <v>130</v>
      </c>
      <c r="D66" s="33" t="s">
        <v>5</v>
      </c>
      <c r="E66" s="34">
        <f>SUM(F66:J66)</f>
        <v>7550</v>
      </c>
      <c r="F66" s="71">
        <f t="shared" ref="F66:J66" si="37">SUM(F67:F72)</f>
        <v>795</v>
      </c>
      <c r="G66" s="71">
        <f t="shared" si="37"/>
        <v>965</v>
      </c>
      <c r="H66" s="71">
        <f t="shared" si="37"/>
        <v>965</v>
      </c>
      <c r="I66" s="71">
        <f t="shared" si="37"/>
        <v>965</v>
      </c>
      <c r="J66" s="71">
        <f t="shared" si="37"/>
        <v>3860</v>
      </c>
      <c r="K66" s="62"/>
    </row>
    <row r="67" spans="1:11" s="5" customFormat="1" ht="16.5" customHeight="1" x14ac:dyDescent="0.2">
      <c r="A67" s="110"/>
      <c r="B67" s="122"/>
      <c r="C67" s="136"/>
      <c r="D67" s="33" t="s">
        <v>9</v>
      </c>
      <c r="E67" s="34">
        <f t="shared" ref="E67:F72" si="38">E74+E81+E88+E95+E102+E109+E116</f>
        <v>0</v>
      </c>
      <c r="F67" s="71">
        <f t="shared" si="38"/>
        <v>0</v>
      </c>
      <c r="G67" s="71">
        <f t="shared" ref="G67:J67" si="39">G74+G81+G88+G95+G102+G109+G116</f>
        <v>0</v>
      </c>
      <c r="H67" s="71">
        <f t="shared" si="39"/>
        <v>0</v>
      </c>
      <c r="I67" s="71">
        <f t="shared" si="39"/>
        <v>0</v>
      </c>
      <c r="J67" s="71">
        <f t="shared" si="39"/>
        <v>0</v>
      </c>
      <c r="K67" s="62"/>
    </row>
    <row r="68" spans="1:11" s="5" customFormat="1" ht="17.25" customHeight="1" x14ac:dyDescent="0.2">
      <c r="A68" s="110"/>
      <c r="B68" s="122"/>
      <c r="C68" s="136"/>
      <c r="D68" s="33" t="s">
        <v>10</v>
      </c>
      <c r="E68" s="34">
        <f t="shared" si="38"/>
        <v>0</v>
      </c>
      <c r="F68" s="71">
        <f t="shared" si="38"/>
        <v>0</v>
      </c>
      <c r="G68" s="71">
        <f t="shared" ref="G68:J68" si="40">G75+G82+G89+G96+G103+G110+G117</f>
        <v>0</v>
      </c>
      <c r="H68" s="71">
        <f t="shared" si="40"/>
        <v>0</v>
      </c>
      <c r="I68" s="71">
        <f t="shared" si="40"/>
        <v>0</v>
      </c>
      <c r="J68" s="71">
        <f t="shared" si="40"/>
        <v>0</v>
      </c>
      <c r="K68" s="62"/>
    </row>
    <row r="69" spans="1:11" s="5" customFormat="1" ht="26.25" customHeight="1" x14ac:dyDescent="0.2">
      <c r="A69" s="110"/>
      <c r="B69" s="122"/>
      <c r="C69" s="136"/>
      <c r="D69" s="33" t="s">
        <v>11</v>
      </c>
      <c r="E69" s="34">
        <f t="shared" si="38"/>
        <v>7550</v>
      </c>
      <c r="F69" s="71">
        <f t="shared" si="38"/>
        <v>795</v>
      </c>
      <c r="G69" s="71">
        <f t="shared" ref="G69:J69" si="41">G76+G83+G90+G97+G104+G111+G118</f>
        <v>965</v>
      </c>
      <c r="H69" s="71">
        <f t="shared" si="41"/>
        <v>965</v>
      </c>
      <c r="I69" s="71">
        <f t="shared" si="41"/>
        <v>965</v>
      </c>
      <c r="J69" s="71">
        <f t="shared" si="41"/>
        <v>3860</v>
      </c>
      <c r="K69" s="62"/>
    </row>
    <row r="70" spans="1:11" s="5" customFormat="1" ht="33" customHeight="1" x14ac:dyDescent="0.2">
      <c r="A70" s="110"/>
      <c r="B70" s="122"/>
      <c r="C70" s="136"/>
      <c r="D70" s="33" t="s">
        <v>12</v>
      </c>
      <c r="E70" s="34">
        <f t="shared" si="38"/>
        <v>0</v>
      </c>
      <c r="F70" s="71">
        <f t="shared" si="38"/>
        <v>0</v>
      </c>
      <c r="G70" s="71">
        <f t="shared" ref="G70:J70" si="42">G77+G84+G91+G98+G105+G112+G119</f>
        <v>0</v>
      </c>
      <c r="H70" s="71">
        <f t="shared" si="42"/>
        <v>0</v>
      </c>
      <c r="I70" s="71">
        <f t="shared" si="42"/>
        <v>0</v>
      </c>
      <c r="J70" s="71">
        <f t="shared" si="42"/>
        <v>0</v>
      </c>
      <c r="K70" s="62"/>
    </row>
    <row r="71" spans="1:11" s="5" customFormat="1" ht="39" customHeight="1" x14ac:dyDescent="0.2">
      <c r="A71" s="110"/>
      <c r="B71" s="122"/>
      <c r="C71" s="136"/>
      <c r="D71" s="33" t="s">
        <v>13</v>
      </c>
      <c r="E71" s="34">
        <f t="shared" si="38"/>
        <v>0</v>
      </c>
      <c r="F71" s="71">
        <f t="shared" si="38"/>
        <v>0</v>
      </c>
      <c r="G71" s="71">
        <f t="shared" ref="G71:J71" si="43">G78+G85+G92+G99+G106+G113+G120</f>
        <v>0</v>
      </c>
      <c r="H71" s="71">
        <f t="shared" si="43"/>
        <v>0</v>
      </c>
      <c r="I71" s="71">
        <f t="shared" si="43"/>
        <v>0</v>
      </c>
      <c r="J71" s="71">
        <f t="shared" si="43"/>
        <v>0</v>
      </c>
      <c r="K71" s="62"/>
    </row>
    <row r="72" spans="1:11" s="5" customFormat="1" ht="18" customHeight="1" x14ac:dyDescent="0.2">
      <c r="A72" s="110"/>
      <c r="B72" s="122"/>
      <c r="C72" s="137"/>
      <c r="D72" s="33" t="s">
        <v>14</v>
      </c>
      <c r="E72" s="34">
        <f t="shared" si="38"/>
        <v>0</v>
      </c>
      <c r="F72" s="71">
        <f t="shared" si="38"/>
        <v>0</v>
      </c>
      <c r="G72" s="71">
        <f t="shared" ref="G72:J72" si="44">G79+G86+G93+G100+G107+G114+G121</f>
        <v>0</v>
      </c>
      <c r="H72" s="71">
        <f t="shared" si="44"/>
        <v>0</v>
      </c>
      <c r="I72" s="71">
        <f t="shared" si="44"/>
        <v>0</v>
      </c>
      <c r="J72" s="71">
        <f t="shared" si="44"/>
        <v>0</v>
      </c>
      <c r="K72" s="62"/>
    </row>
    <row r="73" spans="1:11" ht="12" customHeight="1" x14ac:dyDescent="0.2">
      <c r="A73" s="110"/>
      <c r="B73" s="122"/>
      <c r="C73" s="128" t="s">
        <v>109</v>
      </c>
      <c r="D73" s="39" t="s">
        <v>5</v>
      </c>
      <c r="E73" s="96">
        <f>E74+E75+E76+E77+E79</f>
        <v>3670</v>
      </c>
      <c r="F73" s="97">
        <f t="shared" ref="F73:J73" si="45">F74+F75+F76+F77+F79</f>
        <v>310</v>
      </c>
      <c r="G73" s="97">
        <f t="shared" si="45"/>
        <v>480</v>
      </c>
      <c r="H73" s="97">
        <f t="shared" si="45"/>
        <v>480</v>
      </c>
      <c r="I73" s="97">
        <f t="shared" si="45"/>
        <v>480</v>
      </c>
      <c r="J73" s="97">
        <f t="shared" si="45"/>
        <v>1920</v>
      </c>
      <c r="K73" s="63"/>
    </row>
    <row r="74" spans="1:11" x14ac:dyDescent="0.2">
      <c r="A74" s="110"/>
      <c r="B74" s="122"/>
      <c r="C74" s="128"/>
      <c r="D74" s="40" t="s">
        <v>9</v>
      </c>
      <c r="E74" s="96">
        <f>+F74+G74+H74+I74+J74</f>
        <v>0</v>
      </c>
      <c r="F74" s="79">
        <v>0</v>
      </c>
      <c r="G74" s="79">
        <v>0</v>
      </c>
      <c r="H74" s="79">
        <v>0</v>
      </c>
      <c r="I74" s="79">
        <v>0</v>
      </c>
      <c r="J74" s="79">
        <f>I74*4</f>
        <v>0</v>
      </c>
      <c r="K74" s="64"/>
    </row>
    <row r="75" spans="1:11" x14ac:dyDescent="0.2">
      <c r="A75" s="110"/>
      <c r="B75" s="122"/>
      <c r="C75" s="128"/>
      <c r="D75" s="40" t="s">
        <v>10</v>
      </c>
      <c r="E75" s="96">
        <f t="shared" ref="E75:E79" si="46">+F75+G75+H75+I75+J75</f>
        <v>0</v>
      </c>
      <c r="F75" s="79">
        <v>0</v>
      </c>
      <c r="G75" s="79">
        <v>0</v>
      </c>
      <c r="H75" s="79">
        <v>0</v>
      </c>
      <c r="I75" s="79">
        <v>0</v>
      </c>
      <c r="J75" s="79">
        <f>I75*4</f>
        <v>0</v>
      </c>
      <c r="K75" s="64"/>
    </row>
    <row r="76" spans="1:11" x14ac:dyDescent="0.2">
      <c r="A76" s="110"/>
      <c r="B76" s="122"/>
      <c r="C76" s="128"/>
      <c r="D76" s="40" t="s">
        <v>11</v>
      </c>
      <c r="E76" s="97">
        <f t="shared" si="46"/>
        <v>3670</v>
      </c>
      <c r="F76" s="79">
        <v>310</v>
      </c>
      <c r="G76" s="79">
        <v>480</v>
      </c>
      <c r="H76" s="79">
        <v>480</v>
      </c>
      <c r="I76" s="79">
        <v>480</v>
      </c>
      <c r="J76" s="79">
        <f>I76*4</f>
        <v>1920</v>
      </c>
      <c r="K76" s="64"/>
    </row>
    <row r="77" spans="1:11" ht="24" x14ac:dyDescent="0.2">
      <c r="A77" s="110"/>
      <c r="B77" s="122"/>
      <c r="C77" s="128"/>
      <c r="D77" s="41" t="s">
        <v>12</v>
      </c>
      <c r="E77" s="96">
        <f t="shared" si="46"/>
        <v>0</v>
      </c>
      <c r="F77" s="79">
        <v>0</v>
      </c>
      <c r="G77" s="79">
        <v>0</v>
      </c>
      <c r="H77" s="79">
        <v>0</v>
      </c>
      <c r="I77" s="79">
        <v>0</v>
      </c>
      <c r="J77" s="79">
        <f>I77*4</f>
        <v>0</v>
      </c>
      <c r="K77" s="64"/>
    </row>
    <row r="78" spans="1:11" x14ac:dyDescent="0.2">
      <c r="A78" s="110"/>
      <c r="B78" s="122"/>
      <c r="C78" s="128"/>
      <c r="D78" s="40" t="s">
        <v>13</v>
      </c>
      <c r="E78" s="96">
        <f t="shared" si="46"/>
        <v>0</v>
      </c>
      <c r="F78" s="79">
        <v>0</v>
      </c>
      <c r="G78" s="79">
        <v>0</v>
      </c>
      <c r="H78" s="79">
        <v>0</v>
      </c>
      <c r="I78" s="79">
        <v>0</v>
      </c>
      <c r="J78" s="79">
        <f t="shared" ref="J78:J79" si="47">I78*4</f>
        <v>0</v>
      </c>
      <c r="K78" s="64"/>
    </row>
    <row r="79" spans="1:11" x14ac:dyDescent="0.2">
      <c r="A79" s="110"/>
      <c r="B79" s="122"/>
      <c r="C79" s="128"/>
      <c r="D79" s="40" t="s">
        <v>14</v>
      </c>
      <c r="E79" s="96">
        <f t="shared" si="46"/>
        <v>0</v>
      </c>
      <c r="F79" s="79">
        <v>0</v>
      </c>
      <c r="G79" s="79">
        <v>0</v>
      </c>
      <c r="H79" s="79">
        <v>0</v>
      </c>
      <c r="I79" s="79">
        <v>0</v>
      </c>
      <c r="J79" s="79">
        <f t="shared" si="47"/>
        <v>0</v>
      </c>
      <c r="K79" s="64"/>
    </row>
    <row r="80" spans="1:11" x14ac:dyDescent="0.2">
      <c r="A80" s="110"/>
      <c r="B80" s="122"/>
      <c r="C80" s="128" t="s">
        <v>110</v>
      </c>
      <c r="D80" s="39" t="s">
        <v>5</v>
      </c>
      <c r="E80" s="96">
        <f t="shared" ref="E80:J80" si="48">E81+E82+E83+E84+E86</f>
        <v>0</v>
      </c>
      <c r="F80" s="97">
        <f t="shared" si="48"/>
        <v>0</v>
      </c>
      <c r="G80" s="97">
        <f t="shared" si="48"/>
        <v>0</v>
      </c>
      <c r="H80" s="97">
        <f t="shared" si="48"/>
        <v>0</v>
      </c>
      <c r="I80" s="97">
        <f t="shared" si="48"/>
        <v>0</v>
      </c>
      <c r="J80" s="97">
        <f t="shared" si="48"/>
        <v>0</v>
      </c>
      <c r="K80" s="64"/>
    </row>
    <row r="81" spans="1:11" x14ac:dyDescent="0.2">
      <c r="A81" s="110"/>
      <c r="B81" s="122"/>
      <c r="C81" s="128"/>
      <c r="D81" s="40" t="s">
        <v>9</v>
      </c>
      <c r="E81" s="96">
        <f>+F81+G81+H81+I81+J81</f>
        <v>0</v>
      </c>
      <c r="F81" s="79">
        <v>0</v>
      </c>
      <c r="G81" s="79">
        <v>0</v>
      </c>
      <c r="H81" s="79">
        <v>0</v>
      </c>
      <c r="I81" s="79">
        <v>0</v>
      </c>
      <c r="J81" s="79">
        <f>I81*4</f>
        <v>0</v>
      </c>
      <c r="K81" s="64"/>
    </row>
    <row r="82" spans="1:11" x14ac:dyDescent="0.2">
      <c r="A82" s="110"/>
      <c r="B82" s="122"/>
      <c r="C82" s="128"/>
      <c r="D82" s="40" t="s">
        <v>10</v>
      </c>
      <c r="E82" s="96">
        <f t="shared" ref="E82:E86" si="49">+F82+G82+H82+I82+J82</f>
        <v>0</v>
      </c>
      <c r="F82" s="79">
        <v>0</v>
      </c>
      <c r="G82" s="79">
        <v>0</v>
      </c>
      <c r="H82" s="79">
        <v>0</v>
      </c>
      <c r="I82" s="79">
        <v>0</v>
      </c>
      <c r="J82" s="79">
        <f>I82*4</f>
        <v>0</v>
      </c>
      <c r="K82" s="64"/>
    </row>
    <row r="83" spans="1:11" x14ac:dyDescent="0.2">
      <c r="A83" s="110"/>
      <c r="B83" s="122"/>
      <c r="C83" s="128"/>
      <c r="D83" s="40" t="s">
        <v>11</v>
      </c>
      <c r="E83" s="96">
        <f t="shared" si="49"/>
        <v>0</v>
      </c>
      <c r="F83" s="79">
        <v>0</v>
      </c>
      <c r="G83" s="79">
        <v>0</v>
      </c>
      <c r="H83" s="79">
        <v>0</v>
      </c>
      <c r="I83" s="79">
        <v>0</v>
      </c>
      <c r="J83" s="79">
        <f>I83*4</f>
        <v>0</v>
      </c>
      <c r="K83" s="64"/>
    </row>
    <row r="84" spans="1:11" ht="24" x14ac:dyDescent="0.2">
      <c r="A84" s="110"/>
      <c r="B84" s="122"/>
      <c r="C84" s="128"/>
      <c r="D84" s="41" t="s">
        <v>12</v>
      </c>
      <c r="E84" s="96">
        <f t="shared" si="49"/>
        <v>0</v>
      </c>
      <c r="F84" s="79">
        <v>0</v>
      </c>
      <c r="G84" s="79">
        <v>0</v>
      </c>
      <c r="H84" s="79">
        <v>0</v>
      </c>
      <c r="I84" s="79">
        <v>0</v>
      </c>
      <c r="J84" s="79">
        <f>I84*4</f>
        <v>0</v>
      </c>
      <c r="K84" s="64"/>
    </row>
    <row r="85" spans="1:11" x14ac:dyDescent="0.2">
      <c r="A85" s="110"/>
      <c r="B85" s="122"/>
      <c r="C85" s="128"/>
      <c r="D85" s="40" t="s">
        <v>13</v>
      </c>
      <c r="E85" s="96">
        <f t="shared" si="49"/>
        <v>0</v>
      </c>
      <c r="F85" s="79">
        <v>0</v>
      </c>
      <c r="G85" s="79">
        <v>0</v>
      </c>
      <c r="H85" s="79">
        <v>0</v>
      </c>
      <c r="I85" s="79">
        <v>0</v>
      </c>
      <c r="J85" s="79">
        <f t="shared" ref="J85:J86" si="50">I85*4</f>
        <v>0</v>
      </c>
      <c r="K85" s="64"/>
    </row>
    <row r="86" spans="1:11" x14ac:dyDescent="0.2">
      <c r="A86" s="110"/>
      <c r="B86" s="122"/>
      <c r="C86" s="128"/>
      <c r="D86" s="40" t="s">
        <v>14</v>
      </c>
      <c r="E86" s="96">
        <f t="shared" si="49"/>
        <v>0</v>
      </c>
      <c r="F86" s="79">
        <v>0</v>
      </c>
      <c r="G86" s="79">
        <v>0</v>
      </c>
      <c r="H86" s="79">
        <v>0</v>
      </c>
      <c r="I86" s="79">
        <v>0</v>
      </c>
      <c r="J86" s="79">
        <f t="shared" si="50"/>
        <v>0</v>
      </c>
      <c r="K86" s="64"/>
    </row>
    <row r="87" spans="1:11" x14ac:dyDescent="0.2">
      <c r="A87" s="110"/>
      <c r="B87" s="122"/>
      <c r="C87" s="128" t="s">
        <v>111</v>
      </c>
      <c r="D87" s="39" t="s">
        <v>5</v>
      </c>
      <c r="E87" s="96">
        <f t="shared" ref="E87:J87" si="51">E88+E89+E90+E91+E93</f>
        <v>960</v>
      </c>
      <c r="F87" s="97">
        <f t="shared" si="51"/>
        <v>120</v>
      </c>
      <c r="G87" s="97">
        <f t="shared" si="51"/>
        <v>120</v>
      </c>
      <c r="H87" s="97">
        <f t="shared" si="51"/>
        <v>120</v>
      </c>
      <c r="I87" s="97">
        <f t="shared" si="51"/>
        <v>120</v>
      </c>
      <c r="J87" s="97">
        <f t="shared" si="51"/>
        <v>480</v>
      </c>
      <c r="K87" s="64"/>
    </row>
    <row r="88" spans="1:11" x14ac:dyDescent="0.2">
      <c r="A88" s="110"/>
      <c r="B88" s="122"/>
      <c r="C88" s="128"/>
      <c r="D88" s="40" t="s">
        <v>9</v>
      </c>
      <c r="E88" s="96">
        <f>+F88+G88+H88+I88+J88</f>
        <v>0</v>
      </c>
      <c r="F88" s="79">
        <v>0</v>
      </c>
      <c r="G88" s="79">
        <v>0</v>
      </c>
      <c r="H88" s="79">
        <v>0</v>
      </c>
      <c r="I88" s="79">
        <v>0</v>
      </c>
      <c r="J88" s="79">
        <f>I88*4</f>
        <v>0</v>
      </c>
      <c r="K88" s="64"/>
    </row>
    <row r="89" spans="1:11" x14ac:dyDescent="0.2">
      <c r="A89" s="110"/>
      <c r="B89" s="122"/>
      <c r="C89" s="128"/>
      <c r="D89" s="40" t="s">
        <v>10</v>
      </c>
      <c r="E89" s="96">
        <f t="shared" ref="E89:E93" si="52">+F89+G89+H89+I89+J89</f>
        <v>0</v>
      </c>
      <c r="F89" s="79">
        <v>0</v>
      </c>
      <c r="G89" s="79">
        <v>0</v>
      </c>
      <c r="H89" s="79">
        <v>0</v>
      </c>
      <c r="I89" s="79">
        <v>0</v>
      </c>
      <c r="J89" s="79">
        <f>I89*4</f>
        <v>0</v>
      </c>
      <c r="K89" s="64"/>
    </row>
    <row r="90" spans="1:11" x14ac:dyDescent="0.2">
      <c r="A90" s="110"/>
      <c r="B90" s="122"/>
      <c r="C90" s="128"/>
      <c r="D90" s="40" t="s">
        <v>11</v>
      </c>
      <c r="E90" s="96">
        <f t="shared" si="52"/>
        <v>960</v>
      </c>
      <c r="F90" s="79">
        <v>120</v>
      </c>
      <c r="G90" s="79">
        <v>120</v>
      </c>
      <c r="H90" s="79">
        <v>120</v>
      </c>
      <c r="I90" s="79">
        <v>120</v>
      </c>
      <c r="J90" s="79">
        <f>I90*4</f>
        <v>480</v>
      </c>
      <c r="K90" s="64"/>
    </row>
    <row r="91" spans="1:11" ht="24" x14ac:dyDescent="0.2">
      <c r="A91" s="110"/>
      <c r="B91" s="122"/>
      <c r="C91" s="128"/>
      <c r="D91" s="41" t="s">
        <v>12</v>
      </c>
      <c r="E91" s="96">
        <f t="shared" si="52"/>
        <v>0</v>
      </c>
      <c r="F91" s="79">
        <v>0</v>
      </c>
      <c r="G91" s="79">
        <v>0</v>
      </c>
      <c r="H91" s="79">
        <v>0</v>
      </c>
      <c r="I91" s="79">
        <v>0</v>
      </c>
      <c r="J91" s="79">
        <f>I91*4</f>
        <v>0</v>
      </c>
      <c r="K91" s="64"/>
    </row>
    <row r="92" spans="1:11" x14ac:dyDescent="0.2">
      <c r="A92" s="110"/>
      <c r="B92" s="122"/>
      <c r="C92" s="128"/>
      <c r="D92" s="40" t="s">
        <v>13</v>
      </c>
      <c r="E92" s="96">
        <f t="shared" si="52"/>
        <v>0</v>
      </c>
      <c r="F92" s="79">
        <v>0</v>
      </c>
      <c r="G92" s="79">
        <v>0</v>
      </c>
      <c r="H92" s="79">
        <v>0</v>
      </c>
      <c r="I92" s="79">
        <v>0</v>
      </c>
      <c r="J92" s="79">
        <f t="shared" ref="J92:J93" si="53">I92*4</f>
        <v>0</v>
      </c>
      <c r="K92" s="64"/>
    </row>
    <row r="93" spans="1:11" x14ac:dyDescent="0.2">
      <c r="A93" s="110"/>
      <c r="B93" s="122"/>
      <c r="C93" s="128"/>
      <c r="D93" s="40" t="s">
        <v>14</v>
      </c>
      <c r="E93" s="96">
        <f t="shared" si="52"/>
        <v>0</v>
      </c>
      <c r="F93" s="79">
        <v>0</v>
      </c>
      <c r="G93" s="79">
        <v>0</v>
      </c>
      <c r="H93" s="79">
        <v>0</v>
      </c>
      <c r="I93" s="79">
        <v>0</v>
      </c>
      <c r="J93" s="79">
        <f t="shared" si="53"/>
        <v>0</v>
      </c>
      <c r="K93" s="64"/>
    </row>
    <row r="94" spans="1:11" x14ac:dyDescent="0.2">
      <c r="A94" s="110"/>
      <c r="B94" s="122"/>
      <c r="C94" s="128" t="s">
        <v>112</v>
      </c>
      <c r="D94" s="39" t="s">
        <v>5</v>
      </c>
      <c r="E94" s="96">
        <f t="shared" ref="E94:J94" si="54">E95+E96+E97+E98+E100</f>
        <v>1640</v>
      </c>
      <c r="F94" s="97">
        <f>F95+F96+F97+F98+F100</f>
        <v>205</v>
      </c>
      <c r="G94" s="97">
        <f t="shared" si="54"/>
        <v>205</v>
      </c>
      <c r="H94" s="97">
        <f t="shared" si="54"/>
        <v>205</v>
      </c>
      <c r="I94" s="97">
        <f t="shared" si="54"/>
        <v>205</v>
      </c>
      <c r="J94" s="97">
        <f t="shared" si="54"/>
        <v>820</v>
      </c>
      <c r="K94" s="64"/>
    </row>
    <row r="95" spans="1:11" x14ac:dyDescent="0.2">
      <c r="A95" s="110"/>
      <c r="B95" s="122"/>
      <c r="C95" s="128"/>
      <c r="D95" s="40" t="s">
        <v>9</v>
      </c>
      <c r="E95" s="96">
        <f>+F95+G95+H95+I95+J95</f>
        <v>0</v>
      </c>
      <c r="F95" s="79">
        <v>0</v>
      </c>
      <c r="G95" s="79">
        <v>0</v>
      </c>
      <c r="H95" s="79">
        <v>0</v>
      </c>
      <c r="I95" s="79">
        <v>0</v>
      </c>
      <c r="J95" s="79">
        <f>I95*4</f>
        <v>0</v>
      </c>
      <c r="K95" s="64"/>
    </row>
    <row r="96" spans="1:11" x14ac:dyDescent="0.2">
      <c r="A96" s="110"/>
      <c r="B96" s="122"/>
      <c r="C96" s="128"/>
      <c r="D96" s="40" t="s">
        <v>10</v>
      </c>
      <c r="E96" s="96">
        <f t="shared" ref="E96:E100" si="55">+F96+G96+H96+I96+J96</f>
        <v>0</v>
      </c>
      <c r="F96" s="79">
        <v>0</v>
      </c>
      <c r="G96" s="79">
        <v>0</v>
      </c>
      <c r="H96" s="79">
        <v>0</v>
      </c>
      <c r="I96" s="79">
        <v>0</v>
      </c>
      <c r="J96" s="79">
        <f>I96*4</f>
        <v>0</v>
      </c>
      <c r="K96" s="64"/>
    </row>
    <row r="97" spans="1:11" x14ac:dyDescent="0.2">
      <c r="A97" s="110"/>
      <c r="B97" s="122"/>
      <c r="C97" s="128"/>
      <c r="D97" s="40" t="s">
        <v>11</v>
      </c>
      <c r="E97" s="96">
        <f t="shared" si="55"/>
        <v>1640</v>
      </c>
      <c r="F97" s="79">
        <v>205</v>
      </c>
      <c r="G97" s="79">
        <v>205</v>
      </c>
      <c r="H97" s="79">
        <v>205</v>
      </c>
      <c r="I97" s="79">
        <v>205</v>
      </c>
      <c r="J97" s="79">
        <f>I97*4</f>
        <v>820</v>
      </c>
      <c r="K97" s="64"/>
    </row>
    <row r="98" spans="1:11" ht="24" x14ac:dyDescent="0.2">
      <c r="A98" s="110"/>
      <c r="B98" s="122"/>
      <c r="C98" s="128"/>
      <c r="D98" s="41" t="s">
        <v>12</v>
      </c>
      <c r="E98" s="96">
        <f t="shared" si="55"/>
        <v>0</v>
      </c>
      <c r="F98" s="79">
        <v>0</v>
      </c>
      <c r="G98" s="79">
        <v>0</v>
      </c>
      <c r="H98" s="79">
        <v>0</v>
      </c>
      <c r="I98" s="79">
        <v>0</v>
      </c>
      <c r="J98" s="79">
        <f>I98*4</f>
        <v>0</v>
      </c>
      <c r="K98" s="64"/>
    </row>
    <row r="99" spans="1:11" x14ac:dyDescent="0.2">
      <c r="A99" s="110"/>
      <c r="B99" s="122"/>
      <c r="C99" s="128"/>
      <c r="D99" s="40" t="s">
        <v>13</v>
      </c>
      <c r="E99" s="96">
        <f t="shared" si="55"/>
        <v>0</v>
      </c>
      <c r="F99" s="79">
        <v>0</v>
      </c>
      <c r="G99" s="79">
        <v>0</v>
      </c>
      <c r="H99" s="79">
        <v>0</v>
      </c>
      <c r="I99" s="79">
        <v>0</v>
      </c>
      <c r="J99" s="79">
        <f t="shared" ref="J99:J100" si="56">I99*4</f>
        <v>0</v>
      </c>
      <c r="K99" s="64"/>
    </row>
    <row r="100" spans="1:11" x14ac:dyDescent="0.2">
      <c r="A100" s="110"/>
      <c r="B100" s="122"/>
      <c r="C100" s="128"/>
      <c r="D100" s="40" t="s">
        <v>14</v>
      </c>
      <c r="E100" s="96">
        <f t="shared" si="55"/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f t="shared" si="56"/>
        <v>0</v>
      </c>
      <c r="K100" s="64"/>
    </row>
    <row r="101" spans="1:11" x14ac:dyDescent="0.2">
      <c r="A101" s="110"/>
      <c r="B101" s="122"/>
      <c r="C101" s="128" t="s">
        <v>113</v>
      </c>
      <c r="D101" s="39" t="s">
        <v>5</v>
      </c>
      <c r="E101" s="96">
        <f t="shared" ref="E101:J101" si="57">E102+E103+E104+E105+E107</f>
        <v>480</v>
      </c>
      <c r="F101" s="97">
        <f t="shared" si="57"/>
        <v>60</v>
      </c>
      <c r="G101" s="97">
        <f t="shared" si="57"/>
        <v>60</v>
      </c>
      <c r="H101" s="97">
        <f t="shared" si="57"/>
        <v>60</v>
      </c>
      <c r="I101" s="97">
        <f t="shared" si="57"/>
        <v>60</v>
      </c>
      <c r="J101" s="97">
        <f t="shared" si="57"/>
        <v>240</v>
      </c>
      <c r="K101" s="64"/>
    </row>
    <row r="102" spans="1:11" x14ac:dyDescent="0.2">
      <c r="A102" s="110"/>
      <c r="B102" s="122"/>
      <c r="C102" s="128"/>
      <c r="D102" s="40" t="s">
        <v>9</v>
      </c>
      <c r="E102" s="96">
        <f>+F102+G102+H102+I102+J102</f>
        <v>0</v>
      </c>
      <c r="F102" s="79">
        <v>0</v>
      </c>
      <c r="G102" s="79">
        <v>0</v>
      </c>
      <c r="H102" s="79">
        <v>0</v>
      </c>
      <c r="I102" s="79">
        <v>0</v>
      </c>
      <c r="J102" s="79">
        <f>I102*4</f>
        <v>0</v>
      </c>
      <c r="K102" s="64"/>
    </row>
    <row r="103" spans="1:11" x14ac:dyDescent="0.2">
      <c r="A103" s="110"/>
      <c r="B103" s="122"/>
      <c r="C103" s="128"/>
      <c r="D103" s="40" t="s">
        <v>10</v>
      </c>
      <c r="E103" s="96">
        <f t="shared" ref="E103:E107" si="58">+F103+G103+H103+I103+J103</f>
        <v>0</v>
      </c>
      <c r="F103" s="79">
        <v>0</v>
      </c>
      <c r="G103" s="79">
        <v>0</v>
      </c>
      <c r="H103" s="79">
        <v>0</v>
      </c>
      <c r="I103" s="79">
        <v>0</v>
      </c>
      <c r="J103" s="79">
        <f>I103*4</f>
        <v>0</v>
      </c>
      <c r="K103" s="64"/>
    </row>
    <row r="104" spans="1:11" x14ac:dyDescent="0.2">
      <c r="A104" s="110"/>
      <c r="B104" s="122"/>
      <c r="C104" s="128"/>
      <c r="D104" s="40" t="s">
        <v>11</v>
      </c>
      <c r="E104" s="96">
        <f t="shared" si="58"/>
        <v>480</v>
      </c>
      <c r="F104" s="79">
        <v>60</v>
      </c>
      <c r="G104" s="79">
        <v>60</v>
      </c>
      <c r="H104" s="79">
        <v>60</v>
      </c>
      <c r="I104" s="79">
        <v>60</v>
      </c>
      <c r="J104" s="79">
        <f>I104*4</f>
        <v>240</v>
      </c>
      <c r="K104" s="64"/>
    </row>
    <row r="105" spans="1:11" ht="24" x14ac:dyDescent="0.2">
      <c r="A105" s="110"/>
      <c r="B105" s="122"/>
      <c r="C105" s="128"/>
      <c r="D105" s="41" t="s">
        <v>12</v>
      </c>
      <c r="E105" s="96">
        <f t="shared" si="58"/>
        <v>0</v>
      </c>
      <c r="F105" s="79">
        <v>0</v>
      </c>
      <c r="G105" s="79">
        <v>0</v>
      </c>
      <c r="H105" s="79">
        <v>0</v>
      </c>
      <c r="I105" s="79">
        <v>0</v>
      </c>
      <c r="J105" s="79">
        <f>I105*4</f>
        <v>0</v>
      </c>
      <c r="K105" s="64"/>
    </row>
    <row r="106" spans="1:11" x14ac:dyDescent="0.2">
      <c r="A106" s="110"/>
      <c r="B106" s="122"/>
      <c r="C106" s="128"/>
      <c r="D106" s="40" t="s">
        <v>13</v>
      </c>
      <c r="E106" s="96">
        <f t="shared" si="58"/>
        <v>0</v>
      </c>
      <c r="F106" s="79">
        <v>0</v>
      </c>
      <c r="G106" s="79">
        <v>0</v>
      </c>
      <c r="H106" s="79">
        <v>0</v>
      </c>
      <c r="I106" s="79">
        <v>0</v>
      </c>
      <c r="J106" s="79">
        <f t="shared" ref="J106:J107" si="59">I106*4</f>
        <v>0</v>
      </c>
      <c r="K106" s="64"/>
    </row>
    <row r="107" spans="1:11" x14ac:dyDescent="0.2">
      <c r="A107" s="110"/>
      <c r="B107" s="122"/>
      <c r="C107" s="128"/>
      <c r="D107" s="40" t="s">
        <v>14</v>
      </c>
      <c r="E107" s="96">
        <f t="shared" si="58"/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f t="shared" si="59"/>
        <v>0</v>
      </c>
      <c r="K107" s="64"/>
    </row>
    <row r="108" spans="1:11" x14ac:dyDescent="0.2">
      <c r="A108" s="110"/>
      <c r="B108" s="122"/>
      <c r="C108" s="138" t="s">
        <v>114</v>
      </c>
      <c r="D108" s="39" t="s">
        <v>5</v>
      </c>
      <c r="E108" s="96">
        <f t="shared" ref="E108:J108" si="60">E109+E110+E111+E112+E114</f>
        <v>800</v>
      </c>
      <c r="F108" s="97">
        <f t="shared" si="60"/>
        <v>100</v>
      </c>
      <c r="G108" s="97">
        <f t="shared" si="60"/>
        <v>100</v>
      </c>
      <c r="H108" s="97">
        <f t="shared" si="60"/>
        <v>100</v>
      </c>
      <c r="I108" s="97">
        <f t="shared" si="60"/>
        <v>100</v>
      </c>
      <c r="J108" s="97">
        <f t="shared" si="60"/>
        <v>400</v>
      </c>
      <c r="K108" s="64"/>
    </row>
    <row r="109" spans="1:11" x14ac:dyDescent="0.2">
      <c r="A109" s="110"/>
      <c r="B109" s="122"/>
      <c r="C109" s="139"/>
      <c r="D109" s="40" t="s">
        <v>9</v>
      </c>
      <c r="E109" s="96">
        <f>+F109+G109+H109+I109+J109</f>
        <v>0</v>
      </c>
      <c r="F109" s="79">
        <v>0</v>
      </c>
      <c r="G109" s="79">
        <v>0</v>
      </c>
      <c r="H109" s="79">
        <v>0</v>
      </c>
      <c r="I109" s="79">
        <v>0</v>
      </c>
      <c r="J109" s="79">
        <f>I109*4</f>
        <v>0</v>
      </c>
      <c r="K109" s="64"/>
    </row>
    <row r="110" spans="1:11" x14ac:dyDescent="0.2">
      <c r="A110" s="110"/>
      <c r="B110" s="122"/>
      <c r="C110" s="139"/>
      <c r="D110" s="40" t="s">
        <v>10</v>
      </c>
      <c r="E110" s="96">
        <f t="shared" ref="E110:E114" si="61">+F110+G110+H110+I110+J110</f>
        <v>0</v>
      </c>
      <c r="F110" s="79">
        <v>0</v>
      </c>
      <c r="G110" s="79">
        <v>0</v>
      </c>
      <c r="H110" s="79">
        <v>0</v>
      </c>
      <c r="I110" s="79">
        <v>0</v>
      </c>
      <c r="J110" s="79">
        <f>I110*4</f>
        <v>0</v>
      </c>
      <c r="K110" s="64"/>
    </row>
    <row r="111" spans="1:11" x14ac:dyDescent="0.2">
      <c r="A111" s="110"/>
      <c r="B111" s="122"/>
      <c r="C111" s="139"/>
      <c r="D111" s="40" t="s">
        <v>11</v>
      </c>
      <c r="E111" s="96">
        <f t="shared" si="61"/>
        <v>800</v>
      </c>
      <c r="F111" s="79">
        <v>100</v>
      </c>
      <c r="G111" s="79">
        <v>100</v>
      </c>
      <c r="H111" s="79">
        <v>100</v>
      </c>
      <c r="I111" s="79">
        <v>100</v>
      </c>
      <c r="J111" s="79">
        <f>I111*4</f>
        <v>400</v>
      </c>
      <c r="K111" s="64"/>
    </row>
    <row r="112" spans="1:11" ht="24" x14ac:dyDescent="0.2">
      <c r="A112" s="110"/>
      <c r="B112" s="122"/>
      <c r="C112" s="139"/>
      <c r="D112" s="41" t="s">
        <v>12</v>
      </c>
      <c r="E112" s="96">
        <f t="shared" si="61"/>
        <v>0</v>
      </c>
      <c r="F112" s="79">
        <v>0</v>
      </c>
      <c r="G112" s="79">
        <v>0</v>
      </c>
      <c r="H112" s="79">
        <v>0</v>
      </c>
      <c r="I112" s="79">
        <v>0</v>
      </c>
      <c r="J112" s="79">
        <f>I112*4</f>
        <v>0</v>
      </c>
      <c r="K112" s="64"/>
    </row>
    <row r="113" spans="1:11" x14ac:dyDescent="0.2">
      <c r="A113" s="110"/>
      <c r="B113" s="122"/>
      <c r="C113" s="139"/>
      <c r="D113" s="40" t="s">
        <v>13</v>
      </c>
      <c r="E113" s="96">
        <f t="shared" si="61"/>
        <v>0</v>
      </c>
      <c r="F113" s="79">
        <v>0</v>
      </c>
      <c r="G113" s="79">
        <v>0</v>
      </c>
      <c r="H113" s="79">
        <v>0</v>
      </c>
      <c r="I113" s="79">
        <v>0</v>
      </c>
      <c r="J113" s="79">
        <f t="shared" ref="J113:J114" si="62">I113*4</f>
        <v>0</v>
      </c>
      <c r="K113" s="64"/>
    </row>
    <row r="114" spans="1:11" x14ac:dyDescent="0.2">
      <c r="A114" s="110"/>
      <c r="B114" s="122"/>
      <c r="C114" s="139"/>
      <c r="D114" s="40" t="s">
        <v>14</v>
      </c>
      <c r="E114" s="96">
        <f t="shared" si="61"/>
        <v>0</v>
      </c>
      <c r="F114" s="79">
        <v>0</v>
      </c>
      <c r="G114" s="79">
        <v>0</v>
      </c>
      <c r="H114" s="79">
        <v>0</v>
      </c>
      <c r="I114" s="79">
        <v>0</v>
      </c>
      <c r="J114" s="79">
        <f t="shared" si="62"/>
        <v>0</v>
      </c>
      <c r="K114" s="64"/>
    </row>
    <row r="115" spans="1:11" x14ac:dyDescent="0.2">
      <c r="A115" s="110"/>
      <c r="B115" s="122"/>
      <c r="C115" s="128" t="s">
        <v>115</v>
      </c>
      <c r="D115" s="39" t="s">
        <v>5</v>
      </c>
      <c r="E115" s="96">
        <f>E116+E117+E118+E119+E121</f>
        <v>0</v>
      </c>
      <c r="F115" s="97">
        <f t="shared" ref="F115:J115" si="63">F116+F117+F118+F119+F121</f>
        <v>0</v>
      </c>
      <c r="G115" s="97">
        <f t="shared" si="63"/>
        <v>0</v>
      </c>
      <c r="H115" s="97">
        <f t="shared" si="63"/>
        <v>0</v>
      </c>
      <c r="I115" s="97">
        <f t="shared" si="63"/>
        <v>0</v>
      </c>
      <c r="J115" s="97">
        <f t="shared" si="63"/>
        <v>0</v>
      </c>
      <c r="K115" s="64"/>
    </row>
    <row r="116" spans="1:11" x14ac:dyDescent="0.2">
      <c r="A116" s="110"/>
      <c r="B116" s="122"/>
      <c r="C116" s="128"/>
      <c r="D116" s="40" t="s">
        <v>9</v>
      </c>
      <c r="E116" s="96">
        <f>+F116+G116+H116+I116+J116</f>
        <v>0</v>
      </c>
      <c r="F116" s="79">
        <v>0</v>
      </c>
      <c r="G116" s="79">
        <v>0</v>
      </c>
      <c r="H116" s="79">
        <v>0</v>
      </c>
      <c r="I116" s="79">
        <v>0</v>
      </c>
      <c r="J116" s="79">
        <f>I116*4</f>
        <v>0</v>
      </c>
      <c r="K116" s="64"/>
    </row>
    <row r="117" spans="1:11" x14ac:dyDescent="0.2">
      <c r="A117" s="110"/>
      <c r="B117" s="122"/>
      <c r="C117" s="128"/>
      <c r="D117" s="40" t="s">
        <v>10</v>
      </c>
      <c r="E117" s="96">
        <f t="shared" ref="E117:E121" si="64">+F117+G117+H117+I117+J117</f>
        <v>0</v>
      </c>
      <c r="F117" s="79">
        <v>0</v>
      </c>
      <c r="G117" s="79">
        <v>0</v>
      </c>
      <c r="H117" s="79">
        <v>0</v>
      </c>
      <c r="I117" s="79">
        <v>0</v>
      </c>
      <c r="J117" s="79">
        <f t="shared" ref="J117:J121" si="65">I117*4</f>
        <v>0</v>
      </c>
      <c r="K117" s="64"/>
    </row>
    <row r="118" spans="1:11" x14ac:dyDescent="0.2">
      <c r="A118" s="110"/>
      <c r="B118" s="122"/>
      <c r="C118" s="128"/>
      <c r="D118" s="40" t="s">
        <v>11</v>
      </c>
      <c r="E118" s="96">
        <f t="shared" si="64"/>
        <v>0</v>
      </c>
      <c r="F118" s="79">
        <v>0</v>
      </c>
      <c r="G118" s="79">
        <v>0</v>
      </c>
      <c r="H118" s="79">
        <v>0</v>
      </c>
      <c r="I118" s="79">
        <v>0</v>
      </c>
      <c r="J118" s="79">
        <f t="shared" si="65"/>
        <v>0</v>
      </c>
      <c r="K118" s="64"/>
    </row>
    <row r="119" spans="1:11" ht="24" x14ac:dyDescent="0.2">
      <c r="A119" s="110"/>
      <c r="B119" s="122"/>
      <c r="C119" s="128"/>
      <c r="D119" s="41" t="s">
        <v>12</v>
      </c>
      <c r="E119" s="96">
        <f t="shared" si="64"/>
        <v>0</v>
      </c>
      <c r="F119" s="79">
        <v>0</v>
      </c>
      <c r="G119" s="79">
        <v>0</v>
      </c>
      <c r="H119" s="79">
        <v>0</v>
      </c>
      <c r="I119" s="79">
        <v>0</v>
      </c>
      <c r="J119" s="79">
        <f t="shared" si="65"/>
        <v>0</v>
      </c>
      <c r="K119" s="64"/>
    </row>
    <row r="120" spans="1:11" x14ac:dyDescent="0.2">
      <c r="A120" s="110"/>
      <c r="B120" s="122"/>
      <c r="C120" s="128"/>
      <c r="D120" s="40" t="s">
        <v>13</v>
      </c>
      <c r="E120" s="96">
        <f t="shared" si="64"/>
        <v>0</v>
      </c>
      <c r="F120" s="79">
        <v>0</v>
      </c>
      <c r="G120" s="79">
        <v>0</v>
      </c>
      <c r="H120" s="79">
        <v>0</v>
      </c>
      <c r="I120" s="79">
        <v>0</v>
      </c>
      <c r="J120" s="79">
        <f t="shared" si="65"/>
        <v>0</v>
      </c>
      <c r="K120" s="64"/>
    </row>
    <row r="121" spans="1:11" x14ac:dyDescent="0.2">
      <c r="A121" s="110"/>
      <c r="B121" s="122"/>
      <c r="C121" s="128"/>
      <c r="D121" s="40" t="s">
        <v>14</v>
      </c>
      <c r="E121" s="96">
        <f t="shared" si="64"/>
        <v>0</v>
      </c>
      <c r="F121" s="79">
        <v>0</v>
      </c>
      <c r="G121" s="79">
        <v>0</v>
      </c>
      <c r="H121" s="79">
        <v>0</v>
      </c>
      <c r="I121" s="79">
        <v>0</v>
      </c>
      <c r="J121" s="79">
        <f t="shared" si="65"/>
        <v>0</v>
      </c>
      <c r="K121" s="64"/>
    </row>
    <row r="122" spans="1:11" hidden="1" x14ac:dyDescent="0.2">
      <c r="A122" s="132" t="s">
        <v>44</v>
      </c>
      <c r="B122" s="126" t="s">
        <v>93</v>
      </c>
      <c r="C122" s="128" t="s">
        <v>49</v>
      </c>
      <c r="D122" s="39" t="s">
        <v>5</v>
      </c>
      <c r="E122" s="96">
        <f>E123+E124+E125+E126+E128</f>
        <v>0</v>
      </c>
      <c r="F122" s="97">
        <f t="shared" ref="F122:J122" si="66">F123+F124+F125+F126+F128</f>
        <v>0</v>
      </c>
      <c r="G122" s="97">
        <f t="shared" si="66"/>
        <v>0</v>
      </c>
      <c r="H122" s="97">
        <f t="shared" si="66"/>
        <v>0</v>
      </c>
      <c r="I122" s="97">
        <f t="shared" si="66"/>
        <v>0</v>
      </c>
      <c r="J122" s="97">
        <f t="shared" si="66"/>
        <v>0</v>
      </c>
      <c r="K122" s="64"/>
    </row>
    <row r="123" spans="1:11" hidden="1" x14ac:dyDescent="0.2">
      <c r="A123" s="132"/>
      <c r="B123" s="127"/>
      <c r="C123" s="128"/>
      <c r="D123" s="40" t="s">
        <v>9</v>
      </c>
      <c r="E123" s="96">
        <f t="shared" ref="E123:E128" si="67">+F123+G123+H123+I123+J123</f>
        <v>0</v>
      </c>
      <c r="F123" s="79">
        <v>0</v>
      </c>
      <c r="G123" s="79">
        <v>0</v>
      </c>
      <c r="H123" s="79">
        <v>0</v>
      </c>
      <c r="I123" s="79">
        <v>0</v>
      </c>
      <c r="J123" s="79">
        <f>I123*4</f>
        <v>0</v>
      </c>
      <c r="K123" s="64"/>
    </row>
    <row r="124" spans="1:11" hidden="1" x14ac:dyDescent="0.2">
      <c r="A124" s="132"/>
      <c r="B124" s="127"/>
      <c r="C124" s="128"/>
      <c r="D124" s="40" t="s">
        <v>10</v>
      </c>
      <c r="E124" s="96">
        <f t="shared" si="67"/>
        <v>0</v>
      </c>
      <c r="F124" s="79">
        <v>0</v>
      </c>
      <c r="G124" s="79">
        <v>0</v>
      </c>
      <c r="H124" s="79">
        <v>0</v>
      </c>
      <c r="I124" s="79">
        <v>0</v>
      </c>
      <c r="J124" s="79">
        <f t="shared" ref="J124:J128" si="68">I124*4</f>
        <v>0</v>
      </c>
      <c r="K124" s="64"/>
    </row>
    <row r="125" spans="1:11" hidden="1" x14ac:dyDescent="0.2">
      <c r="A125" s="132"/>
      <c r="B125" s="127"/>
      <c r="C125" s="128"/>
      <c r="D125" s="40" t="s">
        <v>11</v>
      </c>
      <c r="E125" s="96">
        <f t="shared" si="67"/>
        <v>0</v>
      </c>
      <c r="F125" s="79">
        <v>0</v>
      </c>
      <c r="G125" s="79">
        <v>0</v>
      </c>
      <c r="H125" s="79">
        <v>0</v>
      </c>
      <c r="I125" s="79">
        <v>0</v>
      </c>
      <c r="J125" s="79">
        <f t="shared" si="68"/>
        <v>0</v>
      </c>
      <c r="K125" s="64"/>
    </row>
    <row r="126" spans="1:11" ht="24" hidden="1" x14ac:dyDescent="0.2">
      <c r="A126" s="132"/>
      <c r="B126" s="127"/>
      <c r="C126" s="128"/>
      <c r="D126" s="41" t="s">
        <v>12</v>
      </c>
      <c r="E126" s="96">
        <f t="shared" si="67"/>
        <v>0</v>
      </c>
      <c r="F126" s="79">
        <v>0</v>
      </c>
      <c r="G126" s="79">
        <v>0</v>
      </c>
      <c r="H126" s="79">
        <v>0</v>
      </c>
      <c r="I126" s="79">
        <v>0</v>
      </c>
      <c r="J126" s="79">
        <f t="shared" si="68"/>
        <v>0</v>
      </c>
      <c r="K126" s="64"/>
    </row>
    <row r="127" spans="1:11" hidden="1" x14ac:dyDescent="0.2">
      <c r="A127" s="132"/>
      <c r="B127" s="127"/>
      <c r="C127" s="128"/>
      <c r="D127" s="40" t="s">
        <v>13</v>
      </c>
      <c r="E127" s="96">
        <f t="shared" si="67"/>
        <v>0</v>
      </c>
      <c r="F127" s="79">
        <v>0</v>
      </c>
      <c r="G127" s="79">
        <v>0</v>
      </c>
      <c r="H127" s="79">
        <v>0</v>
      </c>
      <c r="I127" s="79">
        <v>0</v>
      </c>
      <c r="J127" s="79">
        <f t="shared" si="68"/>
        <v>0</v>
      </c>
      <c r="K127" s="64"/>
    </row>
    <row r="128" spans="1:11" hidden="1" x14ac:dyDescent="0.2">
      <c r="A128" s="132"/>
      <c r="B128" s="127"/>
      <c r="C128" s="128"/>
      <c r="D128" s="40" t="s">
        <v>14</v>
      </c>
      <c r="E128" s="96">
        <f t="shared" si="67"/>
        <v>0</v>
      </c>
      <c r="F128" s="79">
        <v>0</v>
      </c>
      <c r="G128" s="79">
        <v>0</v>
      </c>
      <c r="H128" s="79">
        <v>0</v>
      </c>
      <c r="I128" s="79">
        <v>0</v>
      </c>
      <c r="J128" s="79">
        <f t="shared" si="68"/>
        <v>0</v>
      </c>
      <c r="K128" s="64"/>
    </row>
    <row r="129" spans="1:15" s="48" customFormat="1" ht="15.75" customHeight="1" x14ac:dyDescent="0.2">
      <c r="A129" s="129" t="s">
        <v>44</v>
      </c>
      <c r="B129" s="130" t="s">
        <v>120</v>
      </c>
      <c r="C129" s="131" t="s">
        <v>109</v>
      </c>
      <c r="D129" s="76" t="s">
        <v>5</v>
      </c>
      <c r="E129" s="97">
        <f t="shared" ref="E129:J129" si="69">E130+E131+E132+E133+E135</f>
        <v>0</v>
      </c>
      <c r="F129" s="97">
        <f t="shared" si="69"/>
        <v>0</v>
      </c>
      <c r="G129" s="97">
        <f t="shared" si="69"/>
        <v>0</v>
      </c>
      <c r="H129" s="97">
        <f t="shared" si="69"/>
        <v>0</v>
      </c>
      <c r="I129" s="97">
        <f t="shared" si="69"/>
        <v>0</v>
      </c>
      <c r="J129" s="97">
        <f t="shared" si="69"/>
        <v>0</v>
      </c>
      <c r="K129" s="145"/>
      <c r="L129" s="146"/>
      <c r="M129" s="146"/>
      <c r="N129" s="146"/>
      <c r="O129" s="146"/>
    </row>
    <row r="130" spans="1:15" s="48" customFormat="1" x14ac:dyDescent="0.2">
      <c r="A130" s="129"/>
      <c r="B130" s="130"/>
      <c r="C130" s="131"/>
      <c r="D130" s="77" t="s">
        <v>9</v>
      </c>
      <c r="E130" s="97">
        <f>+F130+G130+H130+I130+J130</f>
        <v>0</v>
      </c>
      <c r="F130" s="99">
        <v>0</v>
      </c>
      <c r="G130" s="99">
        <v>0</v>
      </c>
      <c r="H130" s="79">
        <v>0</v>
      </c>
      <c r="I130" s="79">
        <v>0</v>
      </c>
      <c r="J130" s="79">
        <f>I130*4</f>
        <v>0</v>
      </c>
      <c r="K130" s="145"/>
      <c r="L130" s="146"/>
      <c r="M130" s="146"/>
      <c r="N130" s="146"/>
      <c r="O130" s="146"/>
    </row>
    <row r="131" spans="1:15" s="48" customFormat="1" x14ac:dyDescent="0.2">
      <c r="A131" s="129"/>
      <c r="B131" s="130"/>
      <c r="C131" s="131"/>
      <c r="D131" s="77" t="s">
        <v>10</v>
      </c>
      <c r="E131" s="97">
        <f t="shared" ref="E131:E135" si="70">+F131+G131+H131+I131+J131</f>
        <v>0</v>
      </c>
      <c r="F131" s="99">
        <v>0</v>
      </c>
      <c r="G131" s="99">
        <v>0</v>
      </c>
      <c r="H131" s="79">
        <v>0</v>
      </c>
      <c r="I131" s="79">
        <v>0</v>
      </c>
      <c r="J131" s="79">
        <f t="shared" ref="J131:J135" si="71">I131*4</f>
        <v>0</v>
      </c>
      <c r="K131" s="145"/>
      <c r="L131" s="146"/>
      <c r="M131" s="146"/>
      <c r="N131" s="146"/>
      <c r="O131" s="146"/>
    </row>
    <row r="132" spans="1:15" s="48" customFormat="1" x14ac:dyDescent="0.2">
      <c r="A132" s="129"/>
      <c r="B132" s="130"/>
      <c r="C132" s="131"/>
      <c r="D132" s="77" t="s">
        <v>11</v>
      </c>
      <c r="E132" s="97">
        <f t="shared" si="70"/>
        <v>0</v>
      </c>
      <c r="F132" s="99">
        <v>0</v>
      </c>
      <c r="G132" s="99">
        <v>0</v>
      </c>
      <c r="H132" s="79">
        <v>0</v>
      </c>
      <c r="I132" s="79">
        <v>0</v>
      </c>
      <c r="J132" s="79">
        <f t="shared" si="71"/>
        <v>0</v>
      </c>
      <c r="K132" s="145"/>
      <c r="L132" s="146"/>
      <c r="M132" s="146"/>
      <c r="N132" s="146"/>
      <c r="O132" s="146"/>
    </row>
    <row r="133" spans="1:15" s="48" customFormat="1" ht="24" x14ac:dyDescent="0.2">
      <c r="A133" s="129"/>
      <c r="B133" s="130"/>
      <c r="C133" s="131"/>
      <c r="D133" s="78" t="s">
        <v>12</v>
      </c>
      <c r="E133" s="97">
        <f t="shared" si="70"/>
        <v>0</v>
      </c>
      <c r="F133" s="99">
        <v>0</v>
      </c>
      <c r="G133" s="99">
        <v>0</v>
      </c>
      <c r="H133" s="79">
        <v>0</v>
      </c>
      <c r="I133" s="79">
        <v>0</v>
      </c>
      <c r="J133" s="79">
        <f t="shared" si="71"/>
        <v>0</v>
      </c>
      <c r="K133" s="145"/>
      <c r="L133" s="146"/>
      <c r="M133" s="146"/>
      <c r="N133" s="146"/>
      <c r="O133" s="146"/>
    </row>
    <row r="134" spans="1:15" s="48" customFormat="1" x14ac:dyDescent="0.2">
      <c r="A134" s="129"/>
      <c r="B134" s="130"/>
      <c r="C134" s="131"/>
      <c r="D134" s="77" t="s">
        <v>13</v>
      </c>
      <c r="E134" s="97">
        <f t="shared" si="70"/>
        <v>0</v>
      </c>
      <c r="F134" s="99">
        <v>0</v>
      </c>
      <c r="G134" s="99">
        <v>0</v>
      </c>
      <c r="H134" s="79">
        <v>0</v>
      </c>
      <c r="I134" s="79">
        <v>0</v>
      </c>
      <c r="J134" s="79">
        <f t="shared" si="71"/>
        <v>0</v>
      </c>
      <c r="K134" s="145"/>
      <c r="L134" s="146"/>
      <c r="M134" s="146"/>
      <c r="N134" s="146"/>
      <c r="O134" s="146"/>
    </row>
    <row r="135" spans="1:15" s="48" customFormat="1" x14ac:dyDescent="0.2">
      <c r="A135" s="129"/>
      <c r="B135" s="130"/>
      <c r="C135" s="131"/>
      <c r="D135" s="77" t="s">
        <v>14</v>
      </c>
      <c r="E135" s="97">
        <f t="shared" si="70"/>
        <v>0</v>
      </c>
      <c r="F135" s="99">
        <v>0</v>
      </c>
      <c r="G135" s="99">
        <v>0</v>
      </c>
      <c r="H135" s="79">
        <v>0</v>
      </c>
      <c r="I135" s="79">
        <v>0</v>
      </c>
      <c r="J135" s="79">
        <f t="shared" si="71"/>
        <v>0</v>
      </c>
      <c r="K135" s="145"/>
      <c r="L135" s="146"/>
      <c r="M135" s="146"/>
      <c r="N135" s="146"/>
      <c r="O135" s="146"/>
    </row>
    <row r="136" spans="1:15" s="48" customFormat="1" ht="15.75" customHeight="1" x14ac:dyDescent="0.2">
      <c r="A136" s="129" t="s">
        <v>45</v>
      </c>
      <c r="B136" s="130" t="s">
        <v>131</v>
      </c>
      <c r="C136" s="131" t="s">
        <v>109</v>
      </c>
      <c r="D136" s="76" t="s">
        <v>5</v>
      </c>
      <c r="E136" s="97">
        <f t="shared" ref="E136:J136" si="72">E137+E138+E139+E140+E142</f>
        <v>0</v>
      </c>
      <c r="F136" s="97">
        <f t="shared" si="72"/>
        <v>0</v>
      </c>
      <c r="G136" s="97">
        <f t="shared" si="72"/>
        <v>0</v>
      </c>
      <c r="H136" s="97">
        <f t="shared" si="72"/>
        <v>0</v>
      </c>
      <c r="I136" s="97">
        <f t="shared" si="72"/>
        <v>0</v>
      </c>
      <c r="J136" s="97">
        <f t="shared" si="72"/>
        <v>0</v>
      </c>
      <c r="K136" s="145"/>
      <c r="L136" s="146"/>
      <c r="M136" s="146"/>
      <c r="N136" s="146"/>
      <c r="O136" s="146"/>
    </row>
    <row r="137" spans="1:15" s="48" customFormat="1" x14ac:dyDescent="0.2">
      <c r="A137" s="129"/>
      <c r="B137" s="130"/>
      <c r="C137" s="131"/>
      <c r="D137" s="77" t="s">
        <v>9</v>
      </c>
      <c r="E137" s="97">
        <f>+F137+G137+H137+I137+J137</f>
        <v>0</v>
      </c>
      <c r="F137" s="99">
        <v>0</v>
      </c>
      <c r="G137" s="99">
        <v>0</v>
      </c>
      <c r="H137" s="79">
        <v>0</v>
      </c>
      <c r="I137" s="79">
        <v>0</v>
      </c>
      <c r="J137" s="79">
        <f>I137*4</f>
        <v>0</v>
      </c>
      <c r="K137" s="145"/>
      <c r="L137" s="146"/>
      <c r="M137" s="146"/>
      <c r="N137" s="146"/>
      <c r="O137" s="146"/>
    </row>
    <row r="138" spans="1:15" s="48" customFormat="1" x14ac:dyDescent="0.2">
      <c r="A138" s="129"/>
      <c r="B138" s="130"/>
      <c r="C138" s="131"/>
      <c r="D138" s="77" t="s">
        <v>10</v>
      </c>
      <c r="E138" s="97">
        <f t="shared" ref="E138:E142" si="73">+F138+G138+H138+I138+J138</f>
        <v>0</v>
      </c>
      <c r="F138" s="99">
        <v>0</v>
      </c>
      <c r="G138" s="99">
        <v>0</v>
      </c>
      <c r="H138" s="79">
        <v>0</v>
      </c>
      <c r="I138" s="79">
        <v>0</v>
      </c>
      <c r="J138" s="79">
        <f t="shared" ref="J138:J142" si="74">I138*4</f>
        <v>0</v>
      </c>
      <c r="K138" s="145"/>
      <c r="L138" s="146"/>
      <c r="M138" s="146"/>
      <c r="N138" s="146"/>
      <c r="O138" s="146"/>
    </row>
    <row r="139" spans="1:15" s="48" customFormat="1" x14ac:dyDescent="0.2">
      <c r="A139" s="129"/>
      <c r="B139" s="130"/>
      <c r="C139" s="131"/>
      <c r="D139" s="77" t="s">
        <v>11</v>
      </c>
      <c r="E139" s="97">
        <f t="shared" si="73"/>
        <v>0</v>
      </c>
      <c r="F139" s="99">
        <v>0</v>
      </c>
      <c r="G139" s="99">
        <v>0</v>
      </c>
      <c r="H139" s="79">
        <v>0</v>
      </c>
      <c r="I139" s="79">
        <v>0</v>
      </c>
      <c r="J139" s="79">
        <f t="shared" si="74"/>
        <v>0</v>
      </c>
      <c r="K139" s="145"/>
      <c r="L139" s="146"/>
      <c r="M139" s="146"/>
      <c r="N139" s="146"/>
      <c r="O139" s="146"/>
    </row>
    <row r="140" spans="1:15" s="48" customFormat="1" ht="24" x14ac:dyDescent="0.2">
      <c r="A140" s="129"/>
      <c r="B140" s="130"/>
      <c r="C140" s="131"/>
      <c r="D140" s="78" t="s">
        <v>12</v>
      </c>
      <c r="E140" s="97">
        <f t="shared" si="73"/>
        <v>0</v>
      </c>
      <c r="F140" s="99">
        <v>0</v>
      </c>
      <c r="G140" s="99">
        <v>0</v>
      </c>
      <c r="H140" s="79">
        <v>0</v>
      </c>
      <c r="I140" s="79">
        <v>0</v>
      </c>
      <c r="J140" s="79">
        <f t="shared" si="74"/>
        <v>0</v>
      </c>
      <c r="K140" s="145"/>
      <c r="L140" s="146"/>
      <c r="M140" s="146"/>
      <c r="N140" s="146"/>
      <c r="O140" s="146"/>
    </row>
    <row r="141" spans="1:15" s="48" customFormat="1" x14ac:dyDescent="0.2">
      <c r="A141" s="129"/>
      <c r="B141" s="130"/>
      <c r="C141" s="131"/>
      <c r="D141" s="77" t="s">
        <v>13</v>
      </c>
      <c r="E141" s="97">
        <f t="shared" si="73"/>
        <v>0</v>
      </c>
      <c r="F141" s="99">
        <v>0</v>
      </c>
      <c r="G141" s="99">
        <v>0</v>
      </c>
      <c r="H141" s="79">
        <v>0</v>
      </c>
      <c r="I141" s="79">
        <v>0</v>
      </c>
      <c r="J141" s="79">
        <f t="shared" si="74"/>
        <v>0</v>
      </c>
      <c r="K141" s="145"/>
      <c r="L141" s="146"/>
      <c r="M141" s="146"/>
      <c r="N141" s="146"/>
      <c r="O141" s="146"/>
    </row>
    <row r="142" spans="1:15" s="48" customFormat="1" x14ac:dyDescent="0.2">
      <c r="A142" s="129"/>
      <c r="B142" s="130"/>
      <c r="C142" s="131"/>
      <c r="D142" s="77" t="s">
        <v>14</v>
      </c>
      <c r="E142" s="97">
        <f t="shared" si="73"/>
        <v>0</v>
      </c>
      <c r="F142" s="99">
        <v>0</v>
      </c>
      <c r="G142" s="99">
        <v>0</v>
      </c>
      <c r="H142" s="79">
        <v>0</v>
      </c>
      <c r="I142" s="79">
        <v>0</v>
      </c>
      <c r="J142" s="79">
        <f t="shared" si="74"/>
        <v>0</v>
      </c>
      <c r="K142" s="145"/>
      <c r="L142" s="146"/>
      <c r="M142" s="146"/>
      <c r="N142" s="146"/>
      <c r="O142" s="146"/>
    </row>
    <row r="143" spans="1:15" s="48" customFormat="1" x14ac:dyDescent="0.2">
      <c r="A143" s="147"/>
      <c r="B143" s="148" t="s">
        <v>15</v>
      </c>
      <c r="C143" s="133"/>
      <c r="D143" s="76" t="s">
        <v>5</v>
      </c>
      <c r="E143" s="97">
        <f t="shared" ref="E143:J143" si="75">E144+E145+E146+E147+E149</f>
        <v>7550</v>
      </c>
      <c r="F143" s="97">
        <f t="shared" si="75"/>
        <v>795</v>
      </c>
      <c r="G143" s="97">
        <f t="shared" si="75"/>
        <v>965</v>
      </c>
      <c r="H143" s="97">
        <f t="shared" si="75"/>
        <v>965</v>
      </c>
      <c r="I143" s="97">
        <f t="shared" si="75"/>
        <v>965</v>
      </c>
      <c r="J143" s="97">
        <f t="shared" si="75"/>
        <v>3860</v>
      </c>
      <c r="K143" s="91"/>
    </row>
    <row r="144" spans="1:15" x14ac:dyDescent="0.2">
      <c r="A144" s="147"/>
      <c r="B144" s="148"/>
      <c r="C144" s="134"/>
      <c r="D144" s="39" t="s">
        <v>9</v>
      </c>
      <c r="E144" s="96">
        <f>+F144+G144+H144+I144+J144</f>
        <v>0</v>
      </c>
      <c r="F144" s="100">
        <f t="shared" ref="F144:J149" si="76">F74+F81+F88+F95+F102+F109+F116+F123+F130+F137</f>
        <v>0</v>
      </c>
      <c r="G144" s="100">
        <f t="shared" si="76"/>
        <v>0</v>
      </c>
      <c r="H144" s="100">
        <f t="shared" si="76"/>
        <v>0</v>
      </c>
      <c r="I144" s="100">
        <f t="shared" si="76"/>
        <v>0</v>
      </c>
      <c r="J144" s="100">
        <f t="shared" si="76"/>
        <v>0</v>
      </c>
      <c r="K144" s="66"/>
    </row>
    <row r="145" spans="1:15" x14ac:dyDescent="0.2">
      <c r="A145" s="147"/>
      <c r="B145" s="148"/>
      <c r="C145" s="134"/>
      <c r="D145" s="39" t="s">
        <v>10</v>
      </c>
      <c r="E145" s="96">
        <f t="shared" ref="E145:E149" si="77">+F145+G145+H145+I145+J145</f>
        <v>0</v>
      </c>
      <c r="F145" s="100">
        <f t="shared" si="76"/>
        <v>0</v>
      </c>
      <c r="G145" s="100">
        <f t="shared" si="76"/>
        <v>0</v>
      </c>
      <c r="H145" s="100">
        <f t="shared" si="76"/>
        <v>0</v>
      </c>
      <c r="I145" s="100">
        <f t="shared" si="76"/>
        <v>0</v>
      </c>
      <c r="J145" s="100">
        <f t="shared" si="76"/>
        <v>0</v>
      </c>
      <c r="K145" s="66"/>
    </row>
    <row r="146" spans="1:15" x14ac:dyDescent="0.2">
      <c r="A146" s="147"/>
      <c r="B146" s="148"/>
      <c r="C146" s="134"/>
      <c r="D146" s="39" t="s">
        <v>11</v>
      </c>
      <c r="E146" s="96">
        <f t="shared" si="77"/>
        <v>7550</v>
      </c>
      <c r="F146" s="100">
        <f t="shared" si="76"/>
        <v>795</v>
      </c>
      <c r="G146" s="100">
        <f t="shared" si="76"/>
        <v>965</v>
      </c>
      <c r="H146" s="100">
        <f t="shared" si="76"/>
        <v>965</v>
      </c>
      <c r="I146" s="100">
        <f t="shared" si="76"/>
        <v>965</v>
      </c>
      <c r="J146" s="100">
        <f t="shared" si="76"/>
        <v>3860</v>
      </c>
      <c r="K146" s="66"/>
    </row>
    <row r="147" spans="1:15" ht="24" x14ac:dyDescent="0.2">
      <c r="A147" s="147"/>
      <c r="B147" s="148"/>
      <c r="C147" s="134"/>
      <c r="D147" s="43" t="s">
        <v>12</v>
      </c>
      <c r="E147" s="96">
        <f t="shared" si="77"/>
        <v>0</v>
      </c>
      <c r="F147" s="100">
        <f t="shared" si="76"/>
        <v>0</v>
      </c>
      <c r="G147" s="100">
        <f t="shared" si="76"/>
        <v>0</v>
      </c>
      <c r="H147" s="100">
        <f t="shared" si="76"/>
        <v>0</v>
      </c>
      <c r="I147" s="100">
        <f t="shared" si="76"/>
        <v>0</v>
      </c>
      <c r="J147" s="100">
        <f t="shared" si="76"/>
        <v>0</v>
      </c>
      <c r="K147" s="66"/>
    </row>
    <row r="148" spans="1:15" x14ac:dyDescent="0.2">
      <c r="A148" s="147"/>
      <c r="B148" s="148"/>
      <c r="C148" s="134"/>
      <c r="D148" s="39" t="s">
        <v>13</v>
      </c>
      <c r="E148" s="96">
        <f t="shared" si="77"/>
        <v>0</v>
      </c>
      <c r="F148" s="100">
        <f t="shared" si="76"/>
        <v>0</v>
      </c>
      <c r="G148" s="100">
        <f t="shared" si="76"/>
        <v>0</v>
      </c>
      <c r="H148" s="100">
        <f t="shared" si="76"/>
        <v>0</v>
      </c>
      <c r="I148" s="100">
        <f t="shared" si="76"/>
        <v>0</v>
      </c>
      <c r="J148" s="100">
        <f t="shared" si="76"/>
        <v>0</v>
      </c>
      <c r="K148" s="66"/>
    </row>
    <row r="149" spans="1:15" x14ac:dyDescent="0.2">
      <c r="A149" s="147"/>
      <c r="B149" s="123"/>
      <c r="C149" s="134"/>
      <c r="D149" s="47" t="s">
        <v>14</v>
      </c>
      <c r="E149" s="96">
        <f t="shared" si="77"/>
        <v>0</v>
      </c>
      <c r="F149" s="101">
        <f t="shared" si="76"/>
        <v>0</v>
      </c>
      <c r="G149" s="101">
        <f t="shared" si="76"/>
        <v>0</v>
      </c>
      <c r="H149" s="101">
        <f t="shared" si="76"/>
        <v>0</v>
      </c>
      <c r="I149" s="101">
        <f t="shared" si="76"/>
        <v>0</v>
      </c>
      <c r="J149" s="101">
        <f t="shared" si="76"/>
        <v>0</v>
      </c>
      <c r="K149" s="66"/>
    </row>
    <row r="150" spans="1:15" ht="15.75" hidden="1" customHeight="1" x14ac:dyDescent="0.2">
      <c r="A150" s="140"/>
      <c r="B150" s="141"/>
      <c r="C150" s="141"/>
      <c r="D150" s="141"/>
      <c r="E150" s="141"/>
      <c r="F150" s="141"/>
      <c r="G150" s="141"/>
      <c r="H150" s="141"/>
      <c r="I150" s="141"/>
      <c r="J150" s="141"/>
      <c r="K150" s="142"/>
      <c r="L150" s="142"/>
      <c r="M150" s="142"/>
      <c r="N150" s="142"/>
      <c r="O150" s="142"/>
    </row>
    <row r="151" spans="1:15" ht="15.75" hidden="1" customHeight="1" x14ac:dyDescent="0.2">
      <c r="A151" s="143" t="s">
        <v>46</v>
      </c>
      <c r="B151" s="144"/>
      <c r="C151" s="144"/>
      <c r="D151" s="49"/>
      <c r="E151" s="50">
        <f t="shared" ref="E151:J151" si="78">E152+E153+E154+E155+E157</f>
        <v>0</v>
      </c>
      <c r="F151" s="50">
        <f t="shared" si="78"/>
        <v>0</v>
      </c>
      <c r="G151" s="50">
        <f t="shared" si="78"/>
        <v>0</v>
      </c>
      <c r="H151" s="50">
        <f t="shared" si="78"/>
        <v>0</v>
      </c>
      <c r="I151" s="50">
        <f t="shared" si="78"/>
        <v>0</v>
      </c>
      <c r="J151" s="50">
        <f t="shared" si="78"/>
        <v>0</v>
      </c>
      <c r="K151" s="142"/>
      <c r="L151" s="142"/>
      <c r="M151" s="142"/>
      <c r="N151" s="142"/>
      <c r="O151" s="142"/>
    </row>
    <row r="152" spans="1:15" hidden="1" x14ac:dyDescent="0.2">
      <c r="A152" s="143"/>
      <c r="B152" s="144"/>
      <c r="C152" s="144"/>
      <c r="D152" s="51"/>
      <c r="E152" s="50">
        <f>+F152+G152+H152+I152+J152</f>
        <v>0</v>
      </c>
      <c r="F152" s="54">
        <v>0</v>
      </c>
      <c r="G152" s="54">
        <v>0</v>
      </c>
      <c r="H152" s="54">
        <v>0</v>
      </c>
      <c r="I152" s="54">
        <v>0</v>
      </c>
      <c r="J152" s="52">
        <f t="shared" ref="J152:J153" si="79">I152*4</f>
        <v>0</v>
      </c>
      <c r="K152" s="142"/>
      <c r="L152" s="142"/>
      <c r="M152" s="142"/>
      <c r="N152" s="142"/>
      <c r="O152" s="142"/>
    </row>
    <row r="153" spans="1:15" hidden="1" x14ac:dyDescent="0.2">
      <c r="A153" s="143"/>
      <c r="B153" s="144"/>
      <c r="C153" s="144"/>
      <c r="D153" s="51"/>
      <c r="E153" s="50">
        <f t="shared" ref="E153:E157" si="80">+F153+G153+H153+I153+J153</f>
        <v>0</v>
      </c>
      <c r="F153" s="54"/>
      <c r="G153" s="54"/>
      <c r="H153" s="52">
        <f t="shared" ref="H153:I157" si="81">G153*6</f>
        <v>0</v>
      </c>
      <c r="I153" s="52">
        <f t="shared" si="81"/>
        <v>0</v>
      </c>
      <c r="J153" s="52">
        <f t="shared" si="79"/>
        <v>0</v>
      </c>
      <c r="K153" s="142"/>
      <c r="L153" s="142"/>
      <c r="M153" s="142"/>
      <c r="N153" s="142"/>
      <c r="O153" s="142"/>
    </row>
    <row r="154" spans="1:15" hidden="1" x14ac:dyDescent="0.2">
      <c r="A154" s="143"/>
      <c r="B154" s="144"/>
      <c r="C154" s="144"/>
      <c r="D154" s="51"/>
      <c r="E154" s="50">
        <f t="shared" si="80"/>
        <v>0</v>
      </c>
      <c r="F154" s="54"/>
      <c r="G154" s="54"/>
      <c r="H154" s="52">
        <f t="shared" si="81"/>
        <v>0</v>
      </c>
      <c r="I154" s="52">
        <f t="shared" si="81"/>
        <v>0</v>
      </c>
      <c r="J154" s="52">
        <f>I154*4</f>
        <v>0</v>
      </c>
      <c r="K154" s="142"/>
      <c r="L154" s="142"/>
      <c r="M154" s="142"/>
      <c r="N154" s="142"/>
      <c r="O154" s="142"/>
    </row>
    <row r="155" spans="1:15" hidden="1" x14ac:dyDescent="0.2">
      <c r="A155" s="143"/>
      <c r="B155" s="144"/>
      <c r="C155" s="144"/>
      <c r="D155" s="53"/>
      <c r="E155" s="50">
        <f t="shared" si="80"/>
        <v>0</v>
      </c>
      <c r="F155" s="54"/>
      <c r="G155" s="54"/>
      <c r="H155" s="52">
        <f t="shared" si="81"/>
        <v>0</v>
      </c>
      <c r="I155" s="52">
        <f t="shared" si="81"/>
        <v>0</v>
      </c>
      <c r="J155" s="52">
        <f t="shared" ref="J155:J157" si="82">I155*4</f>
        <v>0</v>
      </c>
      <c r="K155" s="142"/>
      <c r="L155" s="142"/>
      <c r="M155" s="142"/>
      <c r="N155" s="142"/>
      <c r="O155" s="142"/>
    </row>
    <row r="156" spans="1:15" hidden="1" x14ac:dyDescent="0.2">
      <c r="A156" s="143"/>
      <c r="B156" s="144"/>
      <c r="C156" s="144"/>
      <c r="D156" s="51"/>
      <c r="E156" s="50">
        <f t="shared" si="80"/>
        <v>0</v>
      </c>
      <c r="F156" s="54"/>
      <c r="G156" s="54"/>
      <c r="H156" s="52">
        <f t="shared" si="81"/>
        <v>0</v>
      </c>
      <c r="I156" s="52">
        <f t="shared" si="81"/>
        <v>0</v>
      </c>
      <c r="J156" s="52">
        <f t="shared" si="82"/>
        <v>0</v>
      </c>
      <c r="K156" s="142"/>
      <c r="L156" s="142"/>
      <c r="M156" s="142"/>
      <c r="N156" s="142"/>
      <c r="O156" s="142"/>
    </row>
    <row r="157" spans="1:15" hidden="1" x14ac:dyDescent="0.2">
      <c r="A157" s="143"/>
      <c r="B157" s="144"/>
      <c r="C157" s="144"/>
      <c r="D157" s="51"/>
      <c r="E157" s="50">
        <f t="shared" si="80"/>
        <v>0</v>
      </c>
      <c r="F157" s="54"/>
      <c r="G157" s="54"/>
      <c r="H157" s="52">
        <f t="shared" si="81"/>
        <v>0</v>
      </c>
      <c r="I157" s="52">
        <f t="shared" si="81"/>
        <v>0</v>
      </c>
      <c r="J157" s="52">
        <f t="shared" si="82"/>
        <v>0</v>
      </c>
      <c r="K157" s="142"/>
      <c r="L157" s="142"/>
      <c r="M157" s="142"/>
      <c r="N157" s="142"/>
      <c r="O157" s="142"/>
    </row>
    <row r="158" spans="1:15" x14ac:dyDescent="0.2">
      <c r="A158" s="149"/>
      <c r="B158" s="156" t="s">
        <v>117</v>
      </c>
      <c r="C158" s="135"/>
      <c r="D158" s="43" t="s">
        <v>5</v>
      </c>
      <c r="E158" s="44">
        <f>E159+E160+E161+E162+E164</f>
        <v>3387505.0227499995</v>
      </c>
      <c r="F158" s="73">
        <f t="shared" ref="F158:J158" si="83">F159+F160+F161+F162+F164</f>
        <v>578138.50349999988</v>
      </c>
      <c r="G158" s="73">
        <f t="shared" si="83"/>
        <v>405656.74120999995</v>
      </c>
      <c r="H158" s="73">
        <f t="shared" si="83"/>
        <v>400618.29634</v>
      </c>
      <c r="I158" s="73">
        <f t="shared" si="83"/>
        <v>400618.29634</v>
      </c>
      <c r="J158" s="73">
        <f t="shared" si="83"/>
        <v>1602473.18536</v>
      </c>
      <c r="K158" s="67"/>
    </row>
    <row r="159" spans="1:15" x14ac:dyDescent="0.2">
      <c r="A159" s="150"/>
      <c r="B159" s="156"/>
      <c r="C159" s="136"/>
      <c r="D159" s="43" t="s">
        <v>9</v>
      </c>
      <c r="E159" s="44">
        <f>+F159+G159+H159+I159+J159</f>
        <v>44175.4</v>
      </c>
      <c r="F159" s="73">
        <f t="shared" ref="F159:J164" si="84">F59+F144</f>
        <v>5175.8</v>
      </c>
      <c r="G159" s="73">
        <f t="shared" si="84"/>
        <v>5095.3999999999996</v>
      </c>
      <c r="H159" s="73">
        <f t="shared" si="84"/>
        <v>5650.7</v>
      </c>
      <c r="I159" s="73">
        <f t="shared" si="84"/>
        <v>5650.7</v>
      </c>
      <c r="J159" s="73">
        <f t="shared" si="84"/>
        <v>22602.799999999999</v>
      </c>
      <c r="K159" s="67"/>
    </row>
    <row r="160" spans="1:15" x14ac:dyDescent="0.2">
      <c r="A160" s="150"/>
      <c r="B160" s="156"/>
      <c r="C160" s="136"/>
      <c r="D160" s="43" t="s">
        <v>10</v>
      </c>
      <c r="E160" s="44">
        <f>+F160+G160+H160+I160+J160</f>
        <v>12100.9</v>
      </c>
      <c r="F160" s="73">
        <f t="shared" si="84"/>
        <v>1469</v>
      </c>
      <c r="G160" s="73">
        <f t="shared" si="84"/>
        <v>1817.9</v>
      </c>
      <c r="H160" s="73">
        <f t="shared" si="84"/>
        <v>1469</v>
      </c>
      <c r="I160" s="73">
        <f t="shared" si="84"/>
        <v>1469</v>
      </c>
      <c r="J160" s="73">
        <f t="shared" si="84"/>
        <v>5876</v>
      </c>
      <c r="K160" s="67"/>
    </row>
    <row r="161" spans="1:11" x14ac:dyDescent="0.2">
      <c r="A161" s="150"/>
      <c r="B161" s="156"/>
      <c r="C161" s="136"/>
      <c r="D161" s="43" t="s">
        <v>11</v>
      </c>
      <c r="E161" s="44">
        <f>+F161+G161+H161+I161+J161</f>
        <v>3133653.1952599995</v>
      </c>
      <c r="F161" s="73">
        <f t="shared" si="84"/>
        <v>373918.17600999994</v>
      </c>
      <c r="G161" s="73">
        <f t="shared" si="84"/>
        <v>398743.44120999996</v>
      </c>
      <c r="H161" s="73">
        <f t="shared" si="84"/>
        <v>393498.59633999999</v>
      </c>
      <c r="I161" s="73">
        <f t="shared" si="84"/>
        <v>393498.59633999999</v>
      </c>
      <c r="J161" s="73">
        <f t="shared" si="84"/>
        <v>1573994.38536</v>
      </c>
      <c r="K161" s="67"/>
    </row>
    <row r="162" spans="1:11" ht="24" x14ac:dyDescent="0.2">
      <c r="A162" s="150"/>
      <c r="B162" s="156"/>
      <c r="C162" s="136"/>
      <c r="D162" s="43" t="s">
        <v>12</v>
      </c>
      <c r="E162" s="44">
        <f t="shared" ref="E162:E164" si="85">+F162+G162+H162+I162+J162</f>
        <v>0</v>
      </c>
      <c r="F162" s="73">
        <f t="shared" si="84"/>
        <v>0</v>
      </c>
      <c r="G162" s="73">
        <f t="shared" si="84"/>
        <v>0</v>
      </c>
      <c r="H162" s="73">
        <f t="shared" si="84"/>
        <v>0</v>
      </c>
      <c r="I162" s="73">
        <f t="shared" si="84"/>
        <v>0</v>
      </c>
      <c r="J162" s="73">
        <f t="shared" si="84"/>
        <v>0</v>
      </c>
      <c r="K162" s="67"/>
    </row>
    <row r="163" spans="1:11" x14ac:dyDescent="0.2">
      <c r="A163" s="150"/>
      <c r="B163" s="156"/>
      <c r="C163" s="136"/>
      <c r="D163" s="43" t="s">
        <v>13</v>
      </c>
      <c r="E163" s="44">
        <f t="shared" si="85"/>
        <v>0</v>
      </c>
      <c r="F163" s="73">
        <f t="shared" si="84"/>
        <v>0</v>
      </c>
      <c r="G163" s="73">
        <f t="shared" si="84"/>
        <v>0</v>
      </c>
      <c r="H163" s="73">
        <f t="shared" si="84"/>
        <v>0</v>
      </c>
      <c r="I163" s="73">
        <f t="shared" si="84"/>
        <v>0</v>
      </c>
      <c r="J163" s="73">
        <f t="shared" si="84"/>
        <v>0</v>
      </c>
      <c r="K163" s="67"/>
    </row>
    <row r="164" spans="1:11" x14ac:dyDescent="0.2">
      <c r="A164" s="151"/>
      <c r="B164" s="156"/>
      <c r="C164" s="137"/>
      <c r="D164" s="43" t="s">
        <v>14</v>
      </c>
      <c r="E164" s="44">
        <f t="shared" si="85"/>
        <v>197575.52749000001</v>
      </c>
      <c r="F164" s="73">
        <f t="shared" si="84"/>
        <v>197575.52749000001</v>
      </c>
      <c r="G164" s="73">
        <f t="shared" si="84"/>
        <v>0</v>
      </c>
      <c r="H164" s="73">
        <f t="shared" si="84"/>
        <v>0</v>
      </c>
      <c r="I164" s="73">
        <f t="shared" si="84"/>
        <v>0</v>
      </c>
      <c r="J164" s="73">
        <f t="shared" si="84"/>
        <v>0</v>
      </c>
      <c r="K164" s="67"/>
    </row>
    <row r="165" spans="1:11" x14ac:dyDescent="0.2">
      <c r="A165" s="40"/>
      <c r="B165" s="40" t="s">
        <v>17</v>
      </c>
      <c r="C165" s="40"/>
      <c r="D165" s="40"/>
      <c r="E165" s="6"/>
      <c r="F165" s="72"/>
      <c r="G165" s="72"/>
      <c r="H165" s="72"/>
      <c r="I165" s="72"/>
      <c r="J165" s="72"/>
      <c r="K165" s="64"/>
    </row>
    <row r="166" spans="1:11" x14ac:dyDescent="0.2">
      <c r="A166" s="153"/>
      <c r="B166" s="152" t="s">
        <v>18</v>
      </c>
      <c r="C166" s="149"/>
      <c r="D166" s="39" t="s">
        <v>5</v>
      </c>
      <c r="E166" s="68">
        <f>E167+E168+E169+E170+E172</f>
        <v>0</v>
      </c>
      <c r="F166" s="73">
        <f t="shared" ref="F166:J166" si="86">F167+F168+F169+F170+F172</f>
        <v>0</v>
      </c>
      <c r="G166" s="73">
        <f t="shared" si="86"/>
        <v>0</v>
      </c>
      <c r="H166" s="73">
        <f t="shared" si="86"/>
        <v>0</v>
      </c>
      <c r="I166" s="73">
        <f t="shared" si="86"/>
        <v>0</v>
      </c>
      <c r="J166" s="73">
        <f t="shared" si="86"/>
        <v>0</v>
      </c>
      <c r="K166" s="67"/>
    </row>
    <row r="167" spans="1:11" x14ac:dyDescent="0.2">
      <c r="A167" s="154"/>
      <c r="B167" s="152"/>
      <c r="C167" s="150"/>
      <c r="D167" s="40" t="s">
        <v>9</v>
      </c>
      <c r="E167" s="44">
        <f>+F167+G167+H167+I167+J167</f>
        <v>0</v>
      </c>
      <c r="F167" s="72"/>
      <c r="G167" s="72"/>
      <c r="H167" s="72"/>
      <c r="I167" s="72"/>
      <c r="J167" s="72"/>
      <c r="K167" s="64"/>
    </row>
    <row r="168" spans="1:11" x14ac:dyDescent="0.2">
      <c r="A168" s="154"/>
      <c r="B168" s="152"/>
      <c r="C168" s="150"/>
      <c r="D168" s="40" t="s">
        <v>10</v>
      </c>
      <c r="E168" s="44">
        <f t="shared" ref="E168:E172" si="87">+F168+G168+H168+I168+J168</f>
        <v>0</v>
      </c>
      <c r="F168" s="72"/>
      <c r="G168" s="72"/>
      <c r="H168" s="72"/>
      <c r="I168" s="72"/>
      <c r="J168" s="72"/>
      <c r="K168" s="64"/>
    </row>
    <row r="169" spans="1:11" x14ac:dyDescent="0.2">
      <c r="A169" s="154"/>
      <c r="B169" s="152"/>
      <c r="C169" s="150"/>
      <c r="D169" s="40" t="s">
        <v>11</v>
      </c>
      <c r="E169" s="44">
        <f t="shared" si="87"/>
        <v>0</v>
      </c>
      <c r="F169" s="72"/>
      <c r="G169" s="72"/>
      <c r="H169" s="72"/>
      <c r="I169" s="72"/>
      <c r="J169" s="72"/>
      <c r="K169" s="64"/>
    </row>
    <row r="170" spans="1:11" ht="24" x14ac:dyDescent="0.2">
      <c r="A170" s="154"/>
      <c r="B170" s="152"/>
      <c r="C170" s="150"/>
      <c r="D170" s="41" t="s">
        <v>12</v>
      </c>
      <c r="E170" s="44">
        <f t="shared" si="87"/>
        <v>0</v>
      </c>
      <c r="F170" s="72"/>
      <c r="G170" s="72"/>
      <c r="H170" s="72"/>
      <c r="I170" s="72"/>
      <c r="J170" s="72"/>
      <c r="K170" s="64"/>
    </row>
    <row r="171" spans="1:11" x14ac:dyDescent="0.2">
      <c r="A171" s="154"/>
      <c r="B171" s="152"/>
      <c r="C171" s="150"/>
      <c r="D171" s="40" t="s">
        <v>13</v>
      </c>
      <c r="E171" s="44">
        <f t="shared" si="87"/>
        <v>0</v>
      </c>
      <c r="F171" s="72"/>
      <c r="G171" s="72"/>
      <c r="H171" s="72"/>
      <c r="I171" s="72"/>
      <c r="J171" s="72"/>
      <c r="K171" s="64"/>
    </row>
    <row r="172" spans="1:11" x14ac:dyDescent="0.2">
      <c r="A172" s="154"/>
      <c r="B172" s="152"/>
      <c r="C172" s="151"/>
      <c r="D172" s="40" t="s">
        <v>14</v>
      </c>
      <c r="E172" s="44">
        <f t="shared" si="87"/>
        <v>0</v>
      </c>
      <c r="F172" s="72"/>
      <c r="G172" s="72"/>
      <c r="H172" s="72"/>
      <c r="I172" s="72"/>
      <c r="J172" s="72"/>
      <c r="K172" s="64"/>
    </row>
    <row r="173" spans="1:11" x14ac:dyDescent="0.2">
      <c r="A173" s="149"/>
      <c r="B173" s="152" t="s">
        <v>19</v>
      </c>
      <c r="C173" s="149"/>
      <c r="D173" s="39" t="s">
        <v>5</v>
      </c>
      <c r="E173" s="44">
        <f t="shared" ref="E173:J173" si="88">E174+E175+E176+E177+E179</f>
        <v>3387505.0227499995</v>
      </c>
      <c r="F173" s="73">
        <f t="shared" si="88"/>
        <v>578138.50349999988</v>
      </c>
      <c r="G173" s="73">
        <f t="shared" si="88"/>
        <v>405656.74120999995</v>
      </c>
      <c r="H173" s="73">
        <f t="shared" si="88"/>
        <v>400618.29634</v>
      </c>
      <c r="I173" s="73">
        <f t="shared" si="88"/>
        <v>400618.29634</v>
      </c>
      <c r="J173" s="73">
        <f t="shared" si="88"/>
        <v>1602473.18536</v>
      </c>
      <c r="K173" s="67"/>
    </row>
    <row r="174" spans="1:11" x14ac:dyDescent="0.2">
      <c r="A174" s="150"/>
      <c r="B174" s="152"/>
      <c r="C174" s="150"/>
      <c r="D174" s="40" t="s">
        <v>9</v>
      </c>
      <c r="E174" s="44">
        <f>+F174+G174+H174+I174+J174</f>
        <v>44175.4</v>
      </c>
      <c r="F174" s="72">
        <f t="shared" ref="F174:J179" si="89">F17+F52+F74+F81+F88+F95+F102+F109+F116+F123+F130+F137+F24+F45+F31</f>
        <v>5175.8</v>
      </c>
      <c r="G174" s="72">
        <f t="shared" si="89"/>
        <v>5095.3999999999996</v>
      </c>
      <c r="H174" s="72">
        <f t="shared" si="89"/>
        <v>5650.7</v>
      </c>
      <c r="I174" s="72">
        <f t="shared" si="89"/>
        <v>5650.7</v>
      </c>
      <c r="J174" s="72">
        <f t="shared" si="89"/>
        <v>22602.799999999999</v>
      </c>
      <c r="K174" s="64"/>
    </row>
    <row r="175" spans="1:11" x14ac:dyDescent="0.2">
      <c r="A175" s="150"/>
      <c r="B175" s="152"/>
      <c r="C175" s="150"/>
      <c r="D175" s="40" t="s">
        <v>10</v>
      </c>
      <c r="E175" s="44">
        <f t="shared" ref="E175:E179" si="90">+F175+G175+H175+I175+J175</f>
        <v>12100.9</v>
      </c>
      <c r="F175" s="72">
        <f t="shared" si="89"/>
        <v>1469</v>
      </c>
      <c r="G175" s="72">
        <f t="shared" si="89"/>
        <v>1817.9</v>
      </c>
      <c r="H175" s="72">
        <f t="shared" si="89"/>
        <v>1469</v>
      </c>
      <c r="I175" s="72">
        <f t="shared" si="89"/>
        <v>1469</v>
      </c>
      <c r="J175" s="72">
        <f t="shared" si="89"/>
        <v>5876</v>
      </c>
      <c r="K175" s="64"/>
    </row>
    <row r="176" spans="1:11" x14ac:dyDescent="0.2">
      <c r="A176" s="150"/>
      <c r="B176" s="152"/>
      <c r="C176" s="150"/>
      <c r="D176" s="40" t="s">
        <v>11</v>
      </c>
      <c r="E176" s="44">
        <f t="shared" si="90"/>
        <v>3133653.1952599995</v>
      </c>
      <c r="F176" s="72">
        <f t="shared" si="89"/>
        <v>373918.17600999994</v>
      </c>
      <c r="G176" s="72">
        <f t="shared" si="89"/>
        <v>398743.44120999996</v>
      </c>
      <c r="H176" s="72">
        <f t="shared" si="89"/>
        <v>393498.59633999999</v>
      </c>
      <c r="I176" s="72">
        <f t="shared" si="89"/>
        <v>393498.59633999999</v>
      </c>
      <c r="J176" s="72">
        <f t="shared" si="89"/>
        <v>1573994.38536</v>
      </c>
      <c r="K176" s="64"/>
    </row>
    <row r="177" spans="1:11" ht="24" x14ac:dyDescent="0.2">
      <c r="A177" s="150"/>
      <c r="B177" s="152"/>
      <c r="C177" s="150"/>
      <c r="D177" s="41" t="s">
        <v>12</v>
      </c>
      <c r="E177" s="44">
        <f t="shared" si="90"/>
        <v>0</v>
      </c>
      <c r="F177" s="72">
        <f t="shared" si="89"/>
        <v>0</v>
      </c>
      <c r="G177" s="72">
        <f t="shared" si="89"/>
        <v>0</v>
      </c>
      <c r="H177" s="72">
        <f t="shared" si="89"/>
        <v>0</v>
      </c>
      <c r="I177" s="72">
        <f t="shared" si="89"/>
        <v>0</v>
      </c>
      <c r="J177" s="72">
        <f t="shared" si="89"/>
        <v>0</v>
      </c>
      <c r="K177" s="64"/>
    </row>
    <row r="178" spans="1:11" x14ac:dyDescent="0.2">
      <c r="A178" s="150"/>
      <c r="B178" s="152"/>
      <c r="C178" s="150"/>
      <c r="D178" s="40" t="s">
        <v>13</v>
      </c>
      <c r="E178" s="44">
        <f t="shared" si="90"/>
        <v>0</v>
      </c>
      <c r="F178" s="72">
        <f t="shared" si="89"/>
        <v>0</v>
      </c>
      <c r="G178" s="72">
        <f t="shared" si="89"/>
        <v>0</v>
      </c>
      <c r="H178" s="72">
        <f t="shared" si="89"/>
        <v>0</v>
      </c>
      <c r="I178" s="72">
        <f t="shared" si="89"/>
        <v>0</v>
      </c>
      <c r="J178" s="72">
        <f t="shared" si="89"/>
        <v>0</v>
      </c>
      <c r="K178" s="64"/>
    </row>
    <row r="179" spans="1:11" x14ac:dyDescent="0.2">
      <c r="A179" s="151"/>
      <c r="B179" s="152"/>
      <c r="C179" s="151"/>
      <c r="D179" s="40" t="s">
        <v>14</v>
      </c>
      <c r="E179" s="44">
        <f t="shared" si="90"/>
        <v>197575.52749000001</v>
      </c>
      <c r="F179" s="72">
        <f t="shared" si="89"/>
        <v>197575.52749000001</v>
      </c>
      <c r="G179" s="72">
        <f t="shared" si="89"/>
        <v>0</v>
      </c>
      <c r="H179" s="72">
        <f t="shared" si="89"/>
        <v>0</v>
      </c>
      <c r="I179" s="72">
        <f t="shared" si="89"/>
        <v>0</v>
      </c>
      <c r="J179" s="72">
        <f t="shared" si="89"/>
        <v>0</v>
      </c>
      <c r="K179" s="64"/>
    </row>
    <row r="180" spans="1:11" x14ac:dyDescent="0.2">
      <c r="A180" s="4"/>
      <c r="B180" s="40" t="s">
        <v>17</v>
      </c>
      <c r="C180" s="40"/>
      <c r="D180" s="40"/>
      <c r="E180" s="6"/>
      <c r="F180" s="72"/>
      <c r="G180" s="72"/>
      <c r="H180" s="72"/>
      <c r="I180" s="72"/>
      <c r="J180" s="72"/>
      <c r="K180" s="64"/>
    </row>
    <row r="181" spans="1:11" x14ac:dyDescent="0.2">
      <c r="A181" s="153"/>
      <c r="B181" s="155" t="s">
        <v>20</v>
      </c>
      <c r="C181" s="149"/>
      <c r="D181" s="39" t="s">
        <v>5</v>
      </c>
      <c r="E181" s="44">
        <f t="shared" ref="E181:J181" si="91">E182+E183+E184+E185+E187</f>
        <v>0</v>
      </c>
      <c r="F181" s="73">
        <f t="shared" si="91"/>
        <v>0</v>
      </c>
      <c r="G181" s="73">
        <f t="shared" si="91"/>
        <v>0</v>
      </c>
      <c r="H181" s="73">
        <f t="shared" si="91"/>
        <v>0</v>
      </c>
      <c r="I181" s="73">
        <f t="shared" si="91"/>
        <v>0</v>
      </c>
      <c r="J181" s="73">
        <f t="shared" si="91"/>
        <v>0</v>
      </c>
      <c r="K181" s="67"/>
    </row>
    <row r="182" spans="1:11" x14ac:dyDescent="0.2">
      <c r="A182" s="154"/>
      <c r="B182" s="155"/>
      <c r="C182" s="150"/>
      <c r="D182" s="40" t="s">
        <v>9</v>
      </c>
      <c r="E182" s="44">
        <f>+F182+G182+H182+I182+J182</f>
        <v>0</v>
      </c>
      <c r="F182" s="72"/>
      <c r="G182" s="72"/>
      <c r="H182" s="72"/>
      <c r="I182" s="72"/>
      <c r="J182" s="72"/>
      <c r="K182" s="64"/>
    </row>
    <row r="183" spans="1:11" x14ac:dyDescent="0.2">
      <c r="A183" s="154"/>
      <c r="B183" s="155"/>
      <c r="C183" s="150"/>
      <c r="D183" s="40" t="s">
        <v>10</v>
      </c>
      <c r="E183" s="44">
        <f t="shared" ref="E183:E187" si="92">+F183+G183+H183+I183+J183</f>
        <v>0</v>
      </c>
      <c r="F183" s="72"/>
      <c r="G183" s="72"/>
      <c r="H183" s="72"/>
      <c r="I183" s="72"/>
      <c r="J183" s="72"/>
      <c r="K183" s="64"/>
    </row>
    <row r="184" spans="1:11" x14ac:dyDescent="0.2">
      <c r="A184" s="154"/>
      <c r="B184" s="155"/>
      <c r="C184" s="150"/>
      <c r="D184" s="40" t="s">
        <v>11</v>
      </c>
      <c r="E184" s="44">
        <f t="shared" si="92"/>
        <v>0</v>
      </c>
      <c r="F184" s="72"/>
      <c r="G184" s="72"/>
      <c r="H184" s="72"/>
      <c r="I184" s="72"/>
      <c r="J184" s="72"/>
      <c r="K184" s="64"/>
    </row>
    <row r="185" spans="1:11" ht="24" x14ac:dyDescent="0.2">
      <c r="A185" s="154"/>
      <c r="B185" s="155"/>
      <c r="C185" s="150"/>
      <c r="D185" s="41" t="s">
        <v>12</v>
      </c>
      <c r="E185" s="44">
        <f t="shared" si="92"/>
        <v>0</v>
      </c>
      <c r="F185" s="72"/>
      <c r="G185" s="72"/>
      <c r="H185" s="72"/>
      <c r="I185" s="72"/>
      <c r="J185" s="72"/>
      <c r="K185" s="64"/>
    </row>
    <row r="186" spans="1:11" x14ac:dyDescent="0.2">
      <c r="A186" s="154"/>
      <c r="B186" s="155"/>
      <c r="C186" s="150"/>
      <c r="D186" s="40" t="s">
        <v>13</v>
      </c>
      <c r="E186" s="44">
        <f t="shared" si="92"/>
        <v>0</v>
      </c>
      <c r="F186" s="72"/>
      <c r="G186" s="72"/>
      <c r="H186" s="72"/>
      <c r="I186" s="72"/>
      <c r="J186" s="72"/>
      <c r="K186" s="64"/>
    </row>
    <row r="187" spans="1:11" x14ac:dyDescent="0.2">
      <c r="A187" s="154"/>
      <c r="B187" s="155"/>
      <c r="C187" s="151"/>
      <c r="D187" s="40" t="s">
        <v>14</v>
      </c>
      <c r="E187" s="44">
        <f t="shared" si="92"/>
        <v>0</v>
      </c>
      <c r="F187" s="72"/>
      <c r="G187" s="72"/>
      <c r="H187" s="72"/>
      <c r="I187" s="72"/>
      <c r="J187" s="72"/>
      <c r="K187" s="64"/>
    </row>
    <row r="188" spans="1:11" x14ac:dyDescent="0.2">
      <c r="A188" s="147"/>
      <c r="B188" s="152" t="s">
        <v>21</v>
      </c>
      <c r="C188" s="149"/>
      <c r="D188" s="39" t="s">
        <v>5</v>
      </c>
      <c r="E188" s="44">
        <f t="shared" ref="E188:J188" si="93">E189+E190+E191+E192+E194</f>
        <v>3387505.0227499995</v>
      </c>
      <c r="F188" s="73">
        <f t="shared" si="93"/>
        <v>578138.50349999988</v>
      </c>
      <c r="G188" s="73">
        <f t="shared" si="93"/>
        <v>405656.74120999995</v>
      </c>
      <c r="H188" s="73">
        <f t="shared" si="93"/>
        <v>400618.29634</v>
      </c>
      <c r="I188" s="73">
        <f t="shared" si="93"/>
        <v>400618.29634</v>
      </c>
      <c r="J188" s="73">
        <f t="shared" si="93"/>
        <v>1602473.18536</v>
      </c>
      <c r="K188" s="67"/>
    </row>
    <row r="189" spans="1:11" x14ac:dyDescent="0.2">
      <c r="A189" s="147"/>
      <c r="B189" s="152"/>
      <c r="C189" s="150"/>
      <c r="D189" s="40" t="s">
        <v>9</v>
      </c>
      <c r="E189" s="44">
        <f>+F189+G189+H189+I189+J189</f>
        <v>44175.4</v>
      </c>
      <c r="F189" s="72">
        <f t="shared" ref="F189:J190" si="94">F17+F52+F74+F81+F88+F95+F102+F109+F116+F123+F130+F137+F152+F24+F45+F31</f>
        <v>5175.8</v>
      </c>
      <c r="G189" s="72">
        <f t="shared" si="94"/>
        <v>5095.3999999999996</v>
      </c>
      <c r="H189" s="72">
        <f t="shared" si="94"/>
        <v>5650.7</v>
      </c>
      <c r="I189" s="72">
        <f t="shared" si="94"/>
        <v>5650.7</v>
      </c>
      <c r="J189" s="72">
        <f t="shared" si="94"/>
        <v>22602.799999999999</v>
      </c>
      <c r="K189" s="64"/>
    </row>
    <row r="190" spans="1:11" x14ac:dyDescent="0.2">
      <c r="A190" s="147"/>
      <c r="B190" s="152"/>
      <c r="C190" s="150"/>
      <c r="D190" s="40" t="s">
        <v>10</v>
      </c>
      <c r="E190" s="44">
        <f t="shared" ref="E190:E194" si="95">+F190+G190+H190+I190+J190</f>
        <v>12100.9</v>
      </c>
      <c r="F190" s="72">
        <f t="shared" si="94"/>
        <v>1469</v>
      </c>
      <c r="G190" s="72">
        <f t="shared" si="94"/>
        <v>1817.9</v>
      </c>
      <c r="H190" s="72">
        <f t="shared" si="94"/>
        <v>1469</v>
      </c>
      <c r="I190" s="72">
        <f t="shared" si="94"/>
        <v>1469</v>
      </c>
      <c r="J190" s="72">
        <f t="shared" si="94"/>
        <v>5876</v>
      </c>
      <c r="K190" s="64"/>
    </row>
    <row r="191" spans="1:11" x14ac:dyDescent="0.2">
      <c r="A191" s="147"/>
      <c r="B191" s="152"/>
      <c r="C191" s="150"/>
      <c r="D191" s="40" t="s">
        <v>11</v>
      </c>
      <c r="E191" s="44">
        <f t="shared" si="95"/>
        <v>3133653.1952599995</v>
      </c>
      <c r="F191" s="72">
        <f>F19+F54+F76+F83+F90+F97+F104+F111+F118+F125+F132+F139+F26+F33+F47</f>
        <v>373918.17600999994</v>
      </c>
      <c r="G191" s="72">
        <f>G19+G54+G76+G83+G90+G97+G104+G111+G118+G125+G132+G139+G26+G33+G47</f>
        <v>398743.44120999996</v>
      </c>
      <c r="H191" s="72">
        <f>H19+H54+H76+H83+H90+H97+H104+H111+H118+H125+H132+H139+H26+H33+H47</f>
        <v>393498.59633999999</v>
      </c>
      <c r="I191" s="72">
        <f>I19+I54+I76+I83+I90+I97+I104+I111+I118+I125+I132+I139+I26+I33+I47</f>
        <v>393498.59633999999</v>
      </c>
      <c r="J191" s="72">
        <f>J19+J54+J76+J83+J90+J97+J104+J111+J118+J125+J132+J139+J26+J33+J47</f>
        <v>1573994.38536</v>
      </c>
      <c r="K191" s="64"/>
    </row>
    <row r="192" spans="1:11" ht="24" x14ac:dyDescent="0.2">
      <c r="A192" s="147"/>
      <c r="B192" s="152"/>
      <c r="C192" s="150"/>
      <c r="D192" s="41" t="s">
        <v>12</v>
      </c>
      <c r="E192" s="44">
        <f t="shared" si="95"/>
        <v>0</v>
      </c>
      <c r="F192" s="72">
        <f>F20+F55+F77+F84+F91+F98+F105+F112+F119+F126+F133+F140+F27+F34</f>
        <v>0</v>
      </c>
      <c r="G192" s="72">
        <f>G20+G55+G77+G84+G91+G98+G105+G112+G119+G126+G133+G140+G27+G34</f>
        <v>0</v>
      </c>
      <c r="H192" s="72">
        <f>H20+H55+H77+H84+H91+H98+H105+H112+H119+H126+H133+H140+H27+H34</f>
        <v>0</v>
      </c>
      <c r="I192" s="72">
        <f>I20+I55+I77+I84+I91+I98+I105+I112+I119+I126+I133+I140+I27+I34</f>
        <v>0</v>
      </c>
      <c r="J192" s="72">
        <f>J20+J55+J77+J84+J91+J98+J105+J112+J119+J126+J133+J140+J27+J34</f>
        <v>0</v>
      </c>
      <c r="K192" s="64"/>
    </row>
    <row r="193" spans="1:11" x14ac:dyDescent="0.2">
      <c r="A193" s="147"/>
      <c r="B193" s="152"/>
      <c r="C193" s="150"/>
      <c r="D193" s="40" t="s">
        <v>13</v>
      </c>
      <c r="E193" s="44">
        <f t="shared" si="95"/>
        <v>0</v>
      </c>
      <c r="F193" s="72">
        <f>F21+F56+F78+F85+F92+F99+F106+F113+F120+F127+F134+F141+F156+F28+F49</f>
        <v>0</v>
      </c>
      <c r="G193" s="72">
        <f>G21+G56+G78+G85+G92+G99+G106+G113+G120+G127+G134+G141+G156+G28+G49</f>
        <v>0</v>
      </c>
      <c r="H193" s="72">
        <f>H21+H56+H78+H85+H92+H99+H106+H113+H120+H127+H134+H141+H156+H28+H49</f>
        <v>0</v>
      </c>
      <c r="I193" s="72">
        <f>I21+I56+I78+I85+I92+I99+I106+I113+I120+I127+I134+I141+I156+I28+I49</f>
        <v>0</v>
      </c>
      <c r="J193" s="72">
        <f>J21+J56+J78+J85+J92+J99+J106+J113+J120+J127+J134+J141+J156+J28+J49</f>
        <v>0</v>
      </c>
      <c r="K193" s="64"/>
    </row>
    <row r="194" spans="1:11" x14ac:dyDescent="0.2">
      <c r="A194" s="147"/>
      <c r="B194" s="152"/>
      <c r="C194" s="151"/>
      <c r="D194" s="40" t="s">
        <v>14</v>
      </c>
      <c r="E194" s="44">
        <f t="shared" si="95"/>
        <v>197575.52749000001</v>
      </c>
      <c r="F194" s="72">
        <f>F22+F57+F79+F86+F93+F100+F107+F114+F121+F128+F135+F142+F157+F29+F50+F36</f>
        <v>197575.52749000001</v>
      </c>
      <c r="G194" s="72">
        <f>G22+G57+G79+G86+G93+G100+G107+G114+G121+G128+G135+G142+G157+G29+G50</f>
        <v>0</v>
      </c>
      <c r="H194" s="72">
        <f>H22+H57+H79+H86+H93+H100+H107+H114+H121+H128+H135+H142+H157+H29+H50</f>
        <v>0</v>
      </c>
      <c r="I194" s="72">
        <f>I22+I57+I79+I86+I93+I100+I107+I114+I121+I128+I135+I142+I157+I29+I50</f>
        <v>0</v>
      </c>
      <c r="J194" s="72">
        <f>J22+J57+J79+J86+J93+J100+J107+J114+J121+J128+J135+J142+J157+J29+J50</f>
        <v>0</v>
      </c>
      <c r="K194" s="64"/>
    </row>
    <row r="195" spans="1:11" x14ac:dyDescent="0.2">
      <c r="A195" s="40"/>
      <c r="B195" s="40" t="s">
        <v>17</v>
      </c>
      <c r="C195" s="40"/>
      <c r="D195" s="40"/>
      <c r="E195" s="6"/>
      <c r="F195" s="72"/>
      <c r="G195" s="72"/>
      <c r="H195" s="72"/>
      <c r="I195" s="72"/>
      <c r="J195" s="72"/>
      <c r="K195" s="64"/>
    </row>
    <row r="196" spans="1:11" ht="12" customHeight="1" x14ac:dyDescent="0.2">
      <c r="A196" s="147"/>
      <c r="B196" s="138" t="s">
        <v>84</v>
      </c>
      <c r="C196" s="158"/>
      <c r="D196" s="39" t="s">
        <v>5</v>
      </c>
      <c r="E196" s="44">
        <f t="shared" ref="E196:F196" si="96">E197+E198+E199+E200+E202</f>
        <v>3148473.6667800001</v>
      </c>
      <c r="F196" s="73">
        <f t="shared" si="96"/>
        <v>549775.64752999996</v>
      </c>
      <c r="G196" s="73">
        <f t="shared" ref="G196:J196" si="97">G197+G198+G199+G200+G202</f>
        <v>374402.64120999997</v>
      </c>
      <c r="H196" s="73">
        <f t="shared" si="97"/>
        <v>370715.89634000004</v>
      </c>
      <c r="I196" s="73">
        <f t="shared" si="97"/>
        <v>370715.89634000004</v>
      </c>
      <c r="J196" s="73">
        <f t="shared" si="97"/>
        <v>1482863.5853600001</v>
      </c>
      <c r="K196" s="67"/>
    </row>
    <row r="197" spans="1:11" ht="12" customHeight="1" x14ac:dyDescent="0.2">
      <c r="A197" s="147"/>
      <c r="B197" s="139"/>
      <c r="C197" s="159"/>
      <c r="D197" s="40" t="s">
        <v>9</v>
      </c>
      <c r="E197" s="44">
        <f>+F197+G197+H197+I197+J197</f>
        <v>0</v>
      </c>
      <c r="F197" s="72">
        <f t="shared" ref="F197:F202" si="98">F17</f>
        <v>0</v>
      </c>
      <c r="G197" s="72">
        <f t="shared" ref="G197:J197" si="99">G17</f>
        <v>0</v>
      </c>
      <c r="H197" s="72">
        <f t="shared" si="99"/>
        <v>0</v>
      </c>
      <c r="I197" s="72">
        <f t="shared" si="99"/>
        <v>0</v>
      </c>
      <c r="J197" s="72">
        <f t="shared" si="99"/>
        <v>0</v>
      </c>
      <c r="K197" s="64"/>
    </row>
    <row r="198" spans="1:11" ht="12" customHeight="1" x14ac:dyDescent="0.2">
      <c r="A198" s="147"/>
      <c r="B198" s="139"/>
      <c r="C198" s="159"/>
      <c r="D198" s="40" t="s">
        <v>10</v>
      </c>
      <c r="E198" s="44">
        <f t="shared" ref="E198:E202" si="100">+F198+G198+H198+I198+J198</f>
        <v>0</v>
      </c>
      <c r="F198" s="72">
        <f t="shared" si="98"/>
        <v>0</v>
      </c>
      <c r="G198" s="72">
        <f t="shared" ref="G198:J198" si="101">G18</f>
        <v>0</v>
      </c>
      <c r="H198" s="72">
        <f t="shared" si="101"/>
        <v>0</v>
      </c>
      <c r="I198" s="72">
        <f t="shared" si="101"/>
        <v>0</v>
      </c>
      <c r="J198" s="72">
        <f t="shared" si="101"/>
        <v>0</v>
      </c>
      <c r="K198" s="64"/>
    </row>
    <row r="199" spans="1:11" ht="20.25" customHeight="1" x14ac:dyDescent="0.2">
      <c r="A199" s="147"/>
      <c r="B199" s="139"/>
      <c r="C199" s="159"/>
      <c r="D199" s="40" t="s">
        <v>11</v>
      </c>
      <c r="E199" s="44">
        <f t="shared" si="100"/>
        <v>2952012.4952600002</v>
      </c>
      <c r="F199" s="72">
        <f t="shared" si="98"/>
        <v>353314.47600999998</v>
      </c>
      <c r="G199" s="72">
        <f t="shared" ref="G199:J199" si="102">G19</f>
        <v>374402.64120999997</v>
      </c>
      <c r="H199" s="72">
        <f t="shared" si="102"/>
        <v>370715.89634000004</v>
      </c>
      <c r="I199" s="72">
        <f t="shared" si="102"/>
        <v>370715.89634000004</v>
      </c>
      <c r="J199" s="72">
        <f t="shared" si="102"/>
        <v>1482863.5853600001</v>
      </c>
      <c r="K199" s="64"/>
    </row>
    <row r="200" spans="1:11" ht="28.5" customHeight="1" x14ac:dyDescent="0.2">
      <c r="A200" s="147"/>
      <c r="B200" s="139"/>
      <c r="C200" s="159"/>
      <c r="D200" s="41" t="s">
        <v>12</v>
      </c>
      <c r="E200" s="44">
        <f t="shared" si="100"/>
        <v>0</v>
      </c>
      <c r="F200" s="72">
        <f t="shared" si="98"/>
        <v>0</v>
      </c>
      <c r="G200" s="72">
        <f t="shared" ref="G200:J200" si="103">G20</f>
        <v>0</v>
      </c>
      <c r="H200" s="72">
        <f t="shared" si="103"/>
        <v>0</v>
      </c>
      <c r="I200" s="72">
        <f t="shared" si="103"/>
        <v>0</v>
      </c>
      <c r="J200" s="72">
        <f t="shared" si="103"/>
        <v>0</v>
      </c>
      <c r="K200" s="64"/>
    </row>
    <row r="201" spans="1:11" ht="12" customHeight="1" x14ac:dyDescent="0.2">
      <c r="A201" s="147"/>
      <c r="B201" s="139"/>
      <c r="C201" s="159"/>
      <c r="D201" s="40" t="s">
        <v>13</v>
      </c>
      <c r="E201" s="44">
        <f t="shared" si="100"/>
        <v>0</v>
      </c>
      <c r="F201" s="72">
        <f t="shared" si="98"/>
        <v>0</v>
      </c>
      <c r="G201" s="72">
        <f t="shared" ref="G201:J201" si="104">G21</f>
        <v>0</v>
      </c>
      <c r="H201" s="72">
        <f t="shared" si="104"/>
        <v>0</v>
      </c>
      <c r="I201" s="72">
        <f t="shared" si="104"/>
        <v>0</v>
      </c>
      <c r="J201" s="72">
        <f t="shared" si="104"/>
        <v>0</v>
      </c>
      <c r="K201" s="64"/>
    </row>
    <row r="202" spans="1:11" ht="12" customHeight="1" x14ac:dyDescent="0.2">
      <c r="A202" s="147"/>
      <c r="B202" s="157"/>
      <c r="C202" s="160"/>
      <c r="D202" s="40" t="s">
        <v>14</v>
      </c>
      <c r="E202" s="44">
        <f t="shared" si="100"/>
        <v>196461.17152</v>
      </c>
      <c r="F202" s="72">
        <f t="shared" si="98"/>
        <v>196461.17152</v>
      </c>
      <c r="G202" s="72">
        <f t="shared" ref="G202:J202" si="105">G22</f>
        <v>0</v>
      </c>
      <c r="H202" s="72">
        <f t="shared" si="105"/>
        <v>0</v>
      </c>
      <c r="I202" s="72">
        <f t="shared" si="105"/>
        <v>0</v>
      </c>
      <c r="J202" s="72">
        <f t="shared" si="105"/>
        <v>0</v>
      </c>
      <c r="K202" s="64"/>
    </row>
    <row r="203" spans="1:11" ht="12" customHeight="1" x14ac:dyDescent="0.2">
      <c r="A203" s="149"/>
      <c r="B203" s="138" t="s">
        <v>143</v>
      </c>
      <c r="C203" s="158"/>
      <c r="D203" s="39" t="s">
        <v>5</v>
      </c>
      <c r="E203" s="44">
        <f>SUM(F203:J203)</f>
        <v>48332.3</v>
      </c>
      <c r="F203" s="72">
        <f>SUM(F204:F209)</f>
        <v>5651.8</v>
      </c>
      <c r="G203" s="72">
        <f t="shared" ref="G203:J203" si="106">SUM(G204:G209)</f>
        <v>5920.2999999999993</v>
      </c>
      <c r="H203" s="72">
        <f t="shared" si="106"/>
        <v>6126.7</v>
      </c>
      <c r="I203" s="72">
        <f t="shared" si="106"/>
        <v>6126.7</v>
      </c>
      <c r="J203" s="72">
        <f t="shared" si="106"/>
        <v>24506.799999999999</v>
      </c>
      <c r="K203" s="64"/>
    </row>
    <row r="204" spans="1:11" ht="12" customHeight="1" x14ac:dyDescent="0.2">
      <c r="A204" s="150"/>
      <c r="B204" s="139"/>
      <c r="C204" s="159"/>
      <c r="D204" s="40" t="s">
        <v>9</v>
      </c>
      <c r="E204" s="44">
        <f t="shared" ref="E204:E209" si="107">SUM(F204:J204)</f>
        <v>37991.4</v>
      </c>
      <c r="F204" s="72">
        <f t="shared" ref="F204:F209" si="108">F45</f>
        <v>4402.8</v>
      </c>
      <c r="G204" s="72">
        <f t="shared" ref="G204:J204" si="109">G45</f>
        <v>4322.3999999999996</v>
      </c>
      <c r="H204" s="72">
        <f t="shared" si="109"/>
        <v>4877.7</v>
      </c>
      <c r="I204" s="72">
        <f t="shared" si="109"/>
        <v>4877.7</v>
      </c>
      <c r="J204" s="72">
        <f t="shared" si="109"/>
        <v>19510.8</v>
      </c>
      <c r="K204" s="64"/>
    </row>
    <row r="205" spans="1:11" ht="12" customHeight="1" x14ac:dyDescent="0.2">
      <c r="A205" s="150"/>
      <c r="B205" s="139"/>
      <c r="C205" s="159"/>
      <c r="D205" s="40" t="s">
        <v>10</v>
      </c>
      <c r="E205" s="44">
        <f t="shared" si="107"/>
        <v>10340.9</v>
      </c>
      <c r="F205" s="72">
        <f t="shared" si="108"/>
        <v>1249</v>
      </c>
      <c r="G205" s="72">
        <f t="shared" ref="G205:J205" si="110">G46</f>
        <v>1597.9</v>
      </c>
      <c r="H205" s="72">
        <f t="shared" si="110"/>
        <v>1249</v>
      </c>
      <c r="I205" s="72">
        <f t="shared" si="110"/>
        <v>1249</v>
      </c>
      <c r="J205" s="72">
        <f t="shared" si="110"/>
        <v>4996</v>
      </c>
      <c r="K205" s="64"/>
    </row>
    <row r="206" spans="1:11" ht="12" customHeight="1" x14ac:dyDescent="0.2">
      <c r="A206" s="150"/>
      <c r="B206" s="139"/>
      <c r="C206" s="159"/>
      <c r="D206" s="40" t="s">
        <v>11</v>
      </c>
      <c r="E206" s="44">
        <f t="shared" si="107"/>
        <v>0</v>
      </c>
      <c r="F206" s="72">
        <f t="shared" si="108"/>
        <v>0</v>
      </c>
      <c r="G206" s="72">
        <f t="shared" ref="G206:J206" si="111">G47</f>
        <v>0</v>
      </c>
      <c r="H206" s="72">
        <f t="shared" si="111"/>
        <v>0</v>
      </c>
      <c r="I206" s="72">
        <f t="shared" si="111"/>
        <v>0</v>
      </c>
      <c r="J206" s="72">
        <f t="shared" si="111"/>
        <v>0</v>
      </c>
      <c r="K206" s="64"/>
    </row>
    <row r="207" spans="1:11" ht="12" customHeight="1" x14ac:dyDescent="0.2">
      <c r="A207" s="150"/>
      <c r="B207" s="139"/>
      <c r="C207" s="159"/>
      <c r="D207" s="41" t="s">
        <v>12</v>
      </c>
      <c r="E207" s="44">
        <f t="shared" si="107"/>
        <v>0</v>
      </c>
      <c r="F207" s="72">
        <f t="shared" si="108"/>
        <v>0</v>
      </c>
      <c r="G207" s="72">
        <f t="shared" ref="G207:J207" si="112">G48</f>
        <v>0</v>
      </c>
      <c r="H207" s="72">
        <f t="shared" si="112"/>
        <v>0</v>
      </c>
      <c r="I207" s="72">
        <f t="shared" si="112"/>
        <v>0</v>
      </c>
      <c r="J207" s="72">
        <f t="shared" si="112"/>
        <v>0</v>
      </c>
      <c r="K207" s="64"/>
    </row>
    <row r="208" spans="1:11" ht="12" customHeight="1" x14ac:dyDescent="0.2">
      <c r="A208" s="150"/>
      <c r="B208" s="139"/>
      <c r="C208" s="159"/>
      <c r="D208" s="40" t="s">
        <v>13</v>
      </c>
      <c r="E208" s="44">
        <f t="shared" si="107"/>
        <v>0</v>
      </c>
      <c r="F208" s="72">
        <f t="shared" si="108"/>
        <v>0</v>
      </c>
      <c r="G208" s="72">
        <f t="shared" ref="G208:J208" si="113">G49</f>
        <v>0</v>
      </c>
      <c r="H208" s="72">
        <f t="shared" si="113"/>
        <v>0</v>
      </c>
      <c r="I208" s="72">
        <f t="shared" si="113"/>
        <v>0</v>
      </c>
      <c r="J208" s="72">
        <f t="shared" si="113"/>
        <v>0</v>
      </c>
      <c r="K208" s="64"/>
    </row>
    <row r="209" spans="1:11" ht="12" customHeight="1" x14ac:dyDescent="0.2">
      <c r="A209" s="151"/>
      <c r="B209" s="157"/>
      <c r="C209" s="160"/>
      <c r="D209" s="40" t="s">
        <v>14</v>
      </c>
      <c r="E209" s="44">
        <f t="shared" si="107"/>
        <v>0</v>
      </c>
      <c r="F209" s="72">
        <f t="shared" si="108"/>
        <v>0</v>
      </c>
      <c r="G209" s="72">
        <f t="shared" ref="G209:J209" si="114">G50</f>
        <v>0</v>
      </c>
      <c r="H209" s="72">
        <f t="shared" si="114"/>
        <v>0</v>
      </c>
      <c r="I209" s="72">
        <f t="shared" si="114"/>
        <v>0</v>
      </c>
      <c r="J209" s="72">
        <f t="shared" si="114"/>
        <v>0</v>
      </c>
      <c r="K209" s="64"/>
    </row>
    <row r="210" spans="1:11" ht="12" customHeight="1" x14ac:dyDescent="0.2">
      <c r="A210" s="149"/>
      <c r="B210" s="138" t="s">
        <v>144</v>
      </c>
      <c r="C210" s="158"/>
      <c r="D210" s="39" t="s">
        <v>5</v>
      </c>
      <c r="E210" s="44">
        <f>SUM(F210:J210)</f>
        <v>3670</v>
      </c>
      <c r="F210" s="72">
        <f>SUM(F211:F216)</f>
        <v>310</v>
      </c>
      <c r="G210" s="72">
        <f t="shared" ref="G210:J210" si="115">SUM(G211:G216)</f>
        <v>480</v>
      </c>
      <c r="H210" s="72">
        <f t="shared" si="115"/>
        <v>480</v>
      </c>
      <c r="I210" s="72">
        <f t="shared" si="115"/>
        <v>480</v>
      </c>
      <c r="J210" s="72">
        <f t="shared" si="115"/>
        <v>1920</v>
      </c>
      <c r="K210" s="64"/>
    </row>
    <row r="211" spans="1:11" ht="12" customHeight="1" x14ac:dyDescent="0.2">
      <c r="A211" s="150"/>
      <c r="B211" s="139"/>
      <c r="C211" s="159"/>
      <c r="D211" s="40" t="s">
        <v>9</v>
      </c>
      <c r="E211" s="44">
        <f t="shared" ref="E211:E216" si="116">SUM(F211:J211)</f>
        <v>0</v>
      </c>
      <c r="F211" s="72">
        <f>F74+F130</f>
        <v>0</v>
      </c>
      <c r="G211" s="72">
        <f t="shared" ref="G211:J211" si="117">G74+G130</f>
        <v>0</v>
      </c>
      <c r="H211" s="72">
        <f t="shared" si="117"/>
        <v>0</v>
      </c>
      <c r="I211" s="72">
        <f t="shared" si="117"/>
        <v>0</v>
      </c>
      <c r="J211" s="72">
        <f t="shared" si="117"/>
        <v>0</v>
      </c>
      <c r="K211" s="64"/>
    </row>
    <row r="212" spans="1:11" ht="12" customHeight="1" x14ac:dyDescent="0.2">
      <c r="A212" s="150"/>
      <c r="B212" s="139"/>
      <c r="C212" s="159"/>
      <c r="D212" s="40" t="s">
        <v>10</v>
      </c>
      <c r="E212" s="44">
        <f t="shared" si="116"/>
        <v>0</v>
      </c>
      <c r="F212" s="72">
        <f>F75+F131+F138</f>
        <v>0</v>
      </c>
      <c r="G212" s="72">
        <f t="shared" ref="G212:J212" si="118">G75+G131+G138</f>
        <v>0</v>
      </c>
      <c r="H212" s="72">
        <f t="shared" si="118"/>
        <v>0</v>
      </c>
      <c r="I212" s="72">
        <f t="shared" si="118"/>
        <v>0</v>
      </c>
      <c r="J212" s="72">
        <f t="shared" si="118"/>
        <v>0</v>
      </c>
      <c r="K212" s="64"/>
    </row>
    <row r="213" spans="1:11" ht="12" customHeight="1" x14ac:dyDescent="0.2">
      <c r="A213" s="150"/>
      <c r="B213" s="139"/>
      <c r="C213" s="159"/>
      <c r="D213" s="40" t="s">
        <v>11</v>
      </c>
      <c r="E213" s="44">
        <f t="shared" si="116"/>
        <v>3670</v>
      </c>
      <c r="F213" s="72">
        <f>F76+F132+F139</f>
        <v>310</v>
      </c>
      <c r="G213" s="72">
        <f t="shared" ref="G213:J213" si="119">G76+G132+G139</f>
        <v>480</v>
      </c>
      <c r="H213" s="72">
        <f t="shared" si="119"/>
        <v>480</v>
      </c>
      <c r="I213" s="72">
        <f t="shared" si="119"/>
        <v>480</v>
      </c>
      <c r="J213" s="72">
        <f t="shared" si="119"/>
        <v>1920</v>
      </c>
      <c r="K213" s="64"/>
    </row>
    <row r="214" spans="1:11" ht="12" customHeight="1" x14ac:dyDescent="0.2">
      <c r="A214" s="150"/>
      <c r="B214" s="139"/>
      <c r="C214" s="159"/>
      <c r="D214" s="41" t="s">
        <v>12</v>
      </c>
      <c r="E214" s="44">
        <f t="shared" si="116"/>
        <v>0</v>
      </c>
      <c r="F214" s="72">
        <f>F77+F133</f>
        <v>0</v>
      </c>
      <c r="G214" s="72">
        <f t="shared" ref="G214:J214" si="120">G77+G133</f>
        <v>0</v>
      </c>
      <c r="H214" s="72">
        <f t="shared" si="120"/>
        <v>0</v>
      </c>
      <c r="I214" s="72">
        <f t="shared" si="120"/>
        <v>0</v>
      </c>
      <c r="J214" s="72">
        <f t="shared" si="120"/>
        <v>0</v>
      </c>
      <c r="K214" s="64"/>
    </row>
    <row r="215" spans="1:11" ht="12" customHeight="1" x14ac:dyDescent="0.2">
      <c r="A215" s="150"/>
      <c r="B215" s="139"/>
      <c r="C215" s="159"/>
      <c r="D215" s="40" t="s">
        <v>13</v>
      </c>
      <c r="E215" s="44">
        <f t="shared" si="116"/>
        <v>0</v>
      </c>
      <c r="F215" s="72">
        <f>F78+F134+F141</f>
        <v>0</v>
      </c>
      <c r="G215" s="72">
        <f t="shared" ref="G215:J215" si="121">G78+G134+G141</f>
        <v>0</v>
      </c>
      <c r="H215" s="72">
        <f t="shared" si="121"/>
        <v>0</v>
      </c>
      <c r="I215" s="72">
        <f t="shared" si="121"/>
        <v>0</v>
      </c>
      <c r="J215" s="72">
        <f t="shared" si="121"/>
        <v>0</v>
      </c>
      <c r="K215" s="64"/>
    </row>
    <row r="216" spans="1:11" ht="12" customHeight="1" x14ac:dyDescent="0.2">
      <c r="A216" s="151"/>
      <c r="B216" s="157"/>
      <c r="C216" s="160"/>
      <c r="D216" s="40" t="s">
        <v>14</v>
      </c>
      <c r="E216" s="44">
        <f t="shared" si="116"/>
        <v>0</v>
      </c>
      <c r="F216" s="72">
        <f>F79+F135+F142</f>
        <v>0</v>
      </c>
      <c r="G216" s="72">
        <f t="shared" ref="G216:J216" si="122">G79+G135+G142</f>
        <v>0</v>
      </c>
      <c r="H216" s="72">
        <f t="shared" si="122"/>
        <v>0</v>
      </c>
      <c r="I216" s="72">
        <f t="shared" si="122"/>
        <v>0</v>
      </c>
      <c r="J216" s="72">
        <f t="shared" si="122"/>
        <v>0</v>
      </c>
      <c r="K216" s="64"/>
    </row>
    <row r="217" spans="1:11" ht="12" customHeight="1" x14ac:dyDescent="0.2">
      <c r="A217" s="147"/>
      <c r="B217" s="138" t="s">
        <v>135</v>
      </c>
      <c r="C217" s="158"/>
      <c r="D217" s="39" t="s">
        <v>5</v>
      </c>
      <c r="E217" s="44">
        <f t="shared" ref="E217:J217" si="123">E218+E219+E220+E221+E223</f>
        <v>77030.554499999998</v>
      </c>
      <c r="F217" s="73">
        <f t="shared" si="123"/>
        <v>8738.3545000000013</v>
      </c>
      <c r="G217" s="73">
        <f t="shared" si="123"/>
        <v>10166.6</v>
      </c>
      <c r="H217" s="73">
        <f t="shared" si="123"/>
        <v>9687.6</v>
      </c>
      <c r="I217" s="73">
        <f t="shared" si="123"/>
        <v>9687.6</v>
      </c>
      <c r="J217" s="73">
        <f t="shared" si="123"/>
        <v>38750.400000000001</v>
      </c>
      <c r="K217" s="67"/>
    </row>
    <row r="218" spans="1:11" ht="12" customHeight="1" x14ac:dyDescent="0.2">
      <c r="A218" s="147"/>
      <c r="B218" s="139"/>
      <c r="C218" s="159"/>
      <c r="D218" s="40" t="s">
        <v>9</v>
      </c>
      <c r="E218" s="44">
        <f>+F218+G218+H218+I218+J218</f>
        <v>0</v>
      </c>
      <c r="F218" s="72">
        <f>F116+F24</f>
        <v>0</v>
      </c>
      <c r="G218" s="72">
        <f>G116+G24</f>
        <v>0</v>
      </c>
      <c r="H218" s="72">
        <f>H116+H24</f>
        <v>0</v>
      </c>
      <c r="I218" s="72">
        <f>I116+I24</f>
        <v>0</v>
      </c>
      <c r="J218" s="72">
        <f>J116+J24</f>
        <v>0</v>
      </c>
      <c r="K218" s="64"/>
    </row>
    <row r="219" spans="1:11" ht="12" customHeight="1" x14ac:dyDescent="0.2">
      <c r="A219" s="147"/>
      <c r="B219" s="139"/>
      <c r="C219" s="159"/>
      <c r="D219" s="40" t="s">
        <v>10</v>
      </c>
      <c r="E219" s="44">
        <f t="shared" ref="E219:E222" si="124">+F219+G219+H219+I219+J219</f>
        <v>0</v>
      </c>
      <c r="F219" s="72">
        <f t="shared" ref="F219:J222" si="125">F25+F117</f>
        <v>0</v>
      </c>
      <c r="G219" s="72">
        <f t="shared" si="125"/>
        <v>0</v>
      </c>
      <c r="H219" s="72">
        <f t="shared" si="125"/>
        <v>0</v>
      </c>
      <c r="I219" s="72">
        <f t="shared" si="125"/>
        <v>0</v>
      </c>
      <c r="J219" s="72">
        <f t="shared" si="125"/>
        <v>0</v>
      </c>
      <c r="K219" s="64"/>
    </row>
    <row r="220" spans="1:11" ht="12" customHeight="1" x14ac:dyDescent="0.2">
      <c r="A220" s="147"/>
      <c r="B220" s="139"/>
      <c r="C220" s="159"/>
      <c r="D220" s="40" t="s">
        <v>11</v>
      </c>
      <c r="E220" s="44">
        <f t="shared" si="124"/>
        <v>76822.3</v>
      </c>
      <c r="F220" s="72">
        <f t="shared" si="125"/>
        <v>8530.1</v>
      </c>
      <c r="G220" s="72">
        <f t="shared" si="125"/>
        <v>10166.6</v>
      </c>
      <c r="H220" s="72">
        <f t="shared" si="125"/>
        <v>9687.6</v>
      </c>
      <c r="I220" s="72">
        <f t="shared" si="125"/>
        <v>9687.6</v>
      </c>
      <c r="J220" s="72">
        <f t="shared" si="125"/>
        <v>38750.400000000001</v>
      </c>
      <c r="K220" s="64"/>
    </row>
    <row r="221" spans="1:11" ht="12" customHeight="1" x14ac:dyDescent="0.2">
      <c r="A221" s="147"/>
      <c r="B221" s="139"/>
      <c r="C221" s="159"/>
      <c r="D221" s="41" t="s">
        <v>12</v>
      </c>
      <c r="E221" s="44">
        <f t="shared" si="124"/>
        <v>0</v>
      </c>
      <c r="F221" s="72">
        <f t="shared" si="125"/>
        <v>0</v>
      </c>
      <c r="G221" s="72">
        <f t="shared" si="125"/>
        <v>0</v>
      </c>
      <c r="H221" s="72">
        <f t="shared" si="125"/>
        <v>0</v>
      </c>
      <c r="I221" s="72">
        <f t="shared" si="125"/>
        <v>0</v>
      </c>
      <c r="J221" s="72">
        <f t="shared" si="125"/>
        <v>0</v>
      </c>
      <c r="K221" s="64"/>
    </row>
    <row r="222" spans="1:11" ht="12" customHeight="1" x14ac:dyDescent="0.2">
      <c r="A222" s="147"/>
      <c r="B222" s="139"/>
      <c r="C222" s="159"/>
      <c r="D222" s="40" t="s">
        <v>13</v>
      </c>
      <c r="E222" s="44">
        <f t="shared" si="124"/>
        <v>0</v>
      </c>
      <c r="F222" s="72">
        <f t="shared" si="125"/>
        <v>0</v>
      </c>
      <c r="G222" s="72">
        <f t="shared" si="125"/>
        <v>0</v>
      </c>
      <c r="H222" s="72">
        <f t="shared" si="125"/>
        <v>0</v>
      </c>
      <c r="I222" s="72">
        <f t="shared" si="125"/>
        <v>0</v>
      </c>
      <c r="J222" s="72">
        <f t="shared" si="125"/>
        <v>0</v>
      </c>
      <c r="K222" s="64"/>
    </row>
    <row r="223" spans="1:11" ht="12" customHeight="1" x14ac:dyDescent="0.2">
      <c r="A223" s="147"/>
      <c r="B223" s="157"/>
      <c r="C223" s="160"/>
      <c r="D223" s="40" t="s">
        <v>14</v>
      </c>
      <c r="E223" s="44">
        <f>+F223+G223+H223+I223+J223</f>
        <v>208.25450000000001</v>
      </c>
      <c r="F223" s="72">
        <f>F121+F29</f>
        <v>208.25450000000001</v>
      </c>
      <c r="G223" s="72">
        <f>G121+G29</f>
        <v>0</v>
      </c>
      <c r="H223" s="72">
        <f>H121+H29</f>
        <v>0</v>
      </c>
      <c r="I223" s="72">
        <f>I121+I29</f>
        <v>0</v>
      </c>
      <c r="J223" s="72">
        <f>J121+J29</f>
        <v>0</v>
      </c>
      <c r="K223" s="64"/>
    </row>
    <row r="224" spans="1:11" ht="12" customHeight="1" x14ac:dyDescent="0.2">
      <c r="A224" s="149"/>
      <c r="B224" s="138" t="s">
        <v>136</v>
      </c>
      <c r="C224" s="158"/>
      <c r="D224" s="39" t="s">
        <v>5</v>
      </c>
      <c r="E224" s="44">
        <f t="shared" ref="E224" si="126">E225+E226+E227+E228+E230</f>
        <v>98174.501469999988</v>
      </c>
      <c r="F224" s="72">
        <f t="shared" ref="F224:J224" si="127">F225+F226+F227+F228+F229+F230</f>
        <v>12184.70147</v>
      </c>
      <c r="G224" s="72">
        <f t="shared" si="127"/>
        <v>13209.2</v>
      </c>
      <c r="H224" s="72">
        <f t="shared" si="127"/>
        <v>12130.1</v>
      </c>
      <c r="I224" s="72">
        <f t="shared" si="127"/>
        <v>12130.1</v>
      </c>
      <c r="J224" s="72">
        <f t="shared" si="127"/>
        <v>48520.4</v>
      </c>
      <c r="K224" s="64"/>
    </row>
    <row r="225" spans="1:11" ht="12" customHeight="1" x14ac:dyDescent="0.2">
      <c r="A225" s="150"/>
      <c r="B225" s="139"/>
      <c r="C225" s="159"/>
      <c r="D225" s="40" t="s">
        <v>9</v>
      </c>
      <c r="E225" s="44">
        <f>+F225+G225+H225+I225+J225</f>
        <v>0</v>
      </c>
      <c r="F225" s="72">
        <f t="shared" ref="F225:J227" si="128">F31</f>
        <v>0</v>
      </c>
      <c r="G225" s="72">
        <f t="shared" si="128"/>
        <v>0</v>
      </c>
      <c r="H225" s="72">
        <f t="shared" si="128"/>
        <v>0</v>
      </c>
      <c r="I225" s="72">
        <f t="shared" si="128"/>
        <v>0</v>
      </c>
      <c r="J225" s="72">
        <f t="shared" si="128"/>
        <v>0</v>
      </c>
      <c r="K225" s="64"/>
    </row>
    <row r="226" spans="1:11" ht="12" customHeight="1" x14ac:dyDescent="0.2">
      <c r="A226" s="150"/>
      <c r="B226" s="139"/>
      <c r="C226" s="159"/>
      <c r="D226" s="40" t="s">
        <v>10</v>
      </c>
      <c r="E226" s="44">
        <f t="shared" ref="E226:E230" si="129">+F226+G226+H226+I226+J226</f>
        <v>0</v>
      </c>
      <c r="F226" s="72">
        <f t="shared" si="128"/>
        <v>0</v>
      </c>
      <c r="G226" s="72">
        <f t="shared" si="128"/>
        <v>0</v>
      </c>
      <c r="H226" s="72">
        <f t="shared" si="128"/>
        <v>0</v>
      </c>
      <c r="I226" s="72">
        <f t="shared" si="128"/>
        <v>0</v>
      </c>
      <c r="J226" s="72">
        <f t="shared" si="128"/>
        <v>0</v>
      </c>
      <c r="K226" s="64"/>
    </row>
    <row r="227" spans="1:11" ht="12" customHeight="1" x14ac:dyDescent="0.2">
      <c r="A227" s="150"/>
      <c r="B227" s="139"/>
      <c r="C227" s="159"/>
      <c r="D227" s="40" t="s">
        <v>11</v>
      </c>
      <c r="E227" s="44">
        <f t="shared" si="129"/>
        <v>97268.4</v>
      </c>
      <c r="F227" s="72">
        <f t="shared" si="128"/>
        <v>11278.6</v>
      </c>
      <c r="G227" s="72">
        <f t="shared" si="128"/>
        <v>13209.2</v>
      </c>
      <c r="H227" s="72">
        <f t="shared" si="128"/>
        <v>12130.1</v>
      </c>
      <c r="I227" s="72">
        <f t="shared" si="128"/>
        <v>12130.1</v>
      </c>
      <c r="J227" s="72">
        <f t="shared" si="128"/>
        <v>48520.4</v>
      </c>
      <c r="K227" s="64"/>
    </row>
    <row r="228" spans="1:11" ht="12" customHeight="1" x14ac:dyDescent="0.2">
      <c r="A228" s="150"/>
      <c r="B228" s="139"/>
      <c r="C228" s="159"/>
      <c r="D228" s="40" t="s">
        <v>12</v>
      </c>
      <c r="E228" s="44">
        <f t="shared" si="129"/>
        <v>0</v>
      </c>
      <c r="F228" s="72">
        <f t="shared" ref="F228:J229" si="130">F41</f>
        <v>0</v>
      </c>
      <c r="G228" s="72">
        <f t="shared" si="130"/>
        <v>0</v>
      </c>
      <c r="H228" s="72">
        <f t="shared" si="130"/>
        <v>0</v>
      </c>
      <c r="I228" s="72">
        <f t="shared" si="130"/>
        <v>0</v>
      </c>
      <c r="J228" s="72">
        <f t="shared" si="130"/>
        <v>0</v>
      </c>
      <c r="K228" s="64"/>
    </row>
    <row r="229" spans="1:11" ht="12" customHeight="1" x14ac:dyDescent="0.2">
      <c r="A229" s="150"/>
      <c r="B229" s="139"/>
      <c r="C229" s="159"/>
      <c r="D229" s="40" t="s">
        <v>13</v>
      </c>
      <c r="E229" s="44">
        <f t="shared" si="129"/>
        <v>0</v>
      </c>
      <c r="F229" s="72">
        <f t="shared" si="130"/>
        <v>0</v>
      </c>
      <c r="G229" s="72">
        <f t="shared" si="130"/>
        <v>0</v>
      </c>
      <c r="H229" s="72">
        <f t="shared" si="130"/>
        <v>0</v>
      </c>
      <c r="I229" s="72">
        <f t="shared" si="130"/>
        <v>0</v>
      </c>
      <c r="J229" s="72">
        <f t="shared" si="130"/>
        <v>0</v>
      </c>
      <c r="K229" s="64"/>
    </row>
    <row r="230" spans="1:11" ht="12" customHeight="1" x14ac:dyDescent="0.2">
      <c r="A230" s="151"/>
      <c r="B230" s="157"/>
      <c r="C230" s="160"/>
      <c r="D230" s="40" t="s">
        <v>14</v>
      </c>
      <c r="E230" s="44">
        <f t="shared" si="129"/>
        <v>906.10146999999995</v>
      </c>
      <c r="F230" s="72">
        <f>F36</f>
        <v>906.10146999999995</v>
      </c>
      <c r="G230" s="72">
        <f>G36</f>
        <v>0</v>
      </c>
      <c r="H230" s="72">
        <f>H36</f>
        <v>0</v>
      </c>
      <c r="I230" s="72">
        <f>I36</f>
        <v>0</v>
      </c>
      <c r="J230" s="72">
        <f>J36</f>
        <v>0</v>
      </c>
      <c r="K230" s="64"/>
    </row>
    <row r="231" spans="1:11" ht="12" customHeight="1" x14ac:dyDescent="0.2">
      <c r="A231" s="147"/>
      <c r="B231" s="138" t="s">
        <v>137</v>
      </c>
      <c r="C231" s="158"/>
      <c r="D231" s="39" t="s">
        <v>5</v>
      </c>
      <c r="E231" s="44">
        <f t="shared" ref="E231:J231" si="131">E232+E233+E234+E235+E237</f>
        <v>7944</v>
      </c>
      <c r="F231" s="73">
        <f t="shared" si="131"/>
        <v>993</v>
      </c>
      <c r="G231" s="73">
        <f t="shared" si="131"/>
        <v>993</v>
      </c>
      <c r="H231" s="73">
        <f t="shared" si="131"/>
        <v>993</v>
      </c>
      <c r="I231" s="73">
        <f t="shared" si="131"/>
        <v>993</v>
      </c>
      <c r="J231" s="73">
        <f t="shared" si="131"/>
        <v>3972</v>
      </c>
      <c r="K231" s="67"/>
    </row>
    <row r="232" spans="1:11" ht="12" customHeight="1" x14ac:dyDescent="0.2">
      <c r="A232" s="147"/>
      <c r="B232" s="139"/>
      <c r="C232" s="159"/>
      <c r="D232" s="40" t="s">
        <v>9</v>
      </c>
      <c r="E232" s="44">
        <f>+F232+G232+H232+I232+J232</f>
        <v>6184</v>
      </c>
      <c r="F232" s="72">
        <f t="shared" ref="F232:J236" si="132">F52</f>
        <v>773</v>
      </c>
      <c r="G232" s="72">
        <f t="shared" si="132"/>
        <v>773</v>
      </c>
      <c r="H232" s="72">
        <f t="shared" si="132"/>
        <v>773</v>
      </c>
      <c r="I232" s="72">
        <f t="shared" si="132"/>
        <v>773</v>
      </c>
      <c r="J232" s="72">
        <f t="shared" si="132"/>
        <v>3092</v>
      </c>
      <c r="K232" s="64"/>
    </row>
    <row r="233" spans="1:11" ht="12" customHeight="1" x14ac:dyDescent="0.2">
      <c r="A233" s="147"/>
      <c r="B233" s="139"/>
      <c r="C233" s="159"/>
      <c r="D233" s="40" t="s">
        <v>10</v>
      </c>
      <c r="E233" s="44">
        <f t="shared" ref="E233:E237" si="133">+F233+G233+H233+I233+J233</f>
        <v>1760</v>
      </c>
      <c r="F233" s="72">
        <f t="shared" si="132"/>
        <v>220</v>
      </c>
      <c r="G233" s="72">
        <f t="shared" si="132"/>
        <v>220</v>
      </c>
      <c r="H233" s="72">
        <f t="shared" si="132"/>
        <v>220</v>
      </c>
      <c r="I233" s="72">
        <f t="shared" si="132"/>
        <v>220</v>
      </c>
      <c r="J233" s="72">
        <f t="shared" si="132"/>
        <v>880</v>
      </c>
      <c r="K233" s="64"/>
    </row>
    <row r="234" spans="1:11" ht="12" customHeight="1" x14ac:dyDescent="0.2">
      <c r="A234" s="147"/>
      <c r="B234" s="139"/>
      <c r="C234" s="159"/>
      <c r="D234" s="40" t="s">
        <v>11</v>
      </c>
      <c r="E234" s="44">
        <f t="shared" si="133"/>
        <v>0</v>
      </c>
      <c r="F234" s="72">
        <f t="shared" si="132"/>
        <v>0</v>
      </c>
      <c r="G234" s="72">
        <f t="shared" si="132"/>
        <v>0</v>
      </c>
      <c r="H234" s="72">
        <f t="shared" si="132"/>
        <v>0</v>
      </c>
      <c r="I234" s="72">
        <f t="shared" si="132"/>
        <v>0</v>
      </c>
      <c r="J234" s="72">
        <f t="shared" si="132"/>
        <v>0</v>
      </c>
      <c r="K234" s="64"/>
    </row>
    <row r="235" spans="1:11" ht="12" customHeight="1" x14ac:dyDescent="0.2">
      <c r="A235" s="147"/>
      <c r="B235" s="139"/>
      <c r="C235" s="159"/>
      <c r="D235" s="41" t="s">
        <v>12</v>
      </c>
      <c r="E235" s="44">
        <f t="shared" si="133"/>
        <v>0</v>
      </c>
      <c r="F235" s="72">
        <f t="shared" si="132"/>
        <v>0</v>
      </c>
      <c r="G235" s="72">
        <f t="shared" si="132"/>
        <v>0</v>
      </c>
      <c r="H235" s="72">
        <f t="shared" si="132"/>
        <v>0</v>
      </c>
      <c r="I235" s="72">
        <f t="shared" si="132"/>
        <v>0</v>
      </c>
      <c r="J235" s="72">
        <f t="shared" si="132"/>
        <v>0</v>
      </c>
      <c r="K235" s="64"/>
    </row>
    <row r="236" spans="1:11" ht="12" customHeight="1" x14ac:dyDescent="0.2">
      <c r="A236" s="147"/>
      <c r="B236" s="139"/>
      <c r="C236" s="159"/>
      <c r="D236" s="40" t="s">
        <v>13</v>
      </c>
      <c r="E236" s="44">
        <f t="shared" si="133"/>
        <v>0</v>
      </c>
      <c r="F236" s="72">
        <f t="shared" si="132"/>
        <v>0</v>
      </c>
      <c r="G236" s="72">
        <f t="shared" si="132"/>
        <v>0</v>
      </c>
      <c r="H236" s="72">
        <f t="shared" si="132"/>
        <v>0</v>
      </c>
      <c r="I236" s="72">
        <f t="shared" si="132"/>
        <v>0</v>
      </c>
      <c r="J236" s="72">
        <f t="shared" si="132"/>
        <v>0</v>
      </c>
      <c r="K236" s="64"/>
    </row>
    <row r="237" spans="1:11" ht="12" customHeight="1" x14ac:dyDescent="0.2">
      <c r="A237" s="147"/>
      <c r="B237" s="157"/>
      <c r="C237" s="160"/>
      <c r="D237" s="40" t="s">
        <v>14</v>
      </c>
      <c r="E237" s="44">
        <f t="shared" si="133"/>
        <v>0</v>
      </c>
      <c r="F237" s="72">
        <f>F57</f>
        <v>0</v>
      </c>
      <c r="G237" s="72">
        <f>G57</f>
        <v>0</v>
      </c>
      <c r="H237" s="72">
        <f>H57</f>
        <v>0</v>
      </c>
      <c r="I237" s="72">
        <f>I57</f>
        <v>0</v>
      </c>
      <c r="J237" s="72">
        <f>J57</f>
        <v>0</v>
      </c>
      <c r="K237" s="64"/>
    </row>
    <row r="238" spans="1:11" ht="12" customHeight="1" x14ac:dyDescent="0.2">
      <c r="A238" s="147"/>
      <c r="B238" s="138" t="s">
        <v>138</v>
      </c>
      <c r="C238" s="158"/>
      <c r="D238" s="39" t="s">
        <v>5</v>
      </c>
      <c r="E238" s="44">
        <f t="shared" ref="E238:J238" si="134">E239+E240+E241+E242+E244</f>
        <v>480</v>
      </c>
      <c r="F238" s="73">
        <f t="shared" si="134"/>
        <v>60</v>
      </c>
      <c r="G238" s="73">
        <f t="shared" si="134"/>
        <v>60</v>
      </c>
      <c r="H238" s="73">
        <f t="shared" si="134"/>
        <v>60</v>
      </c>
      <c r="I238" s="73">
        <f t="shared" si="134"/>
        <v>60</v>
      </c>
      <c r="J238" s="73">
        <f t="shared" si="134"/>
        <v>240</v>
      </c>
      <c r="K238" s="67"/>
    </row>
    <row r="239" spans="1:11" ht="12" customHeight="1" x14ac:dyDescent="0.2">
      <c r="A239" s="147"/>
      <c r="B239" s="139"/>
      <c r="C239" s="159"/>
      <c r="D239" s="40" t="s">
        <v>9</v>
      </c>
      <c r="E239" s="44">
        <f>+F239+G239+H239+I239+J239</f>
        <v>0</v>
      </c>
      <c r="F239" s="72"/>
      <c r="G239" s="72"/>
      <c r="H239" s="72"/>
      <c r="I239" s="72"/>
      <c r="J239" s="72"/>
      <c r="K239" s="64"/>
    </row>
    <row r="240" spans="1:11" ht="12" customHeight="1" x14ac:dyDescent="0.2">
      <c r="A240" s="147"/>
      <c r="B240" s="139"/>
      <c r="C240" s="159"/>
      <c r="D240" s="40" t="s">
        <v>10</v>
      </c>
      <c r="E240" s="44">
        <f t="shared" ref="E240:E244" si="135">+F240+G240+H240+I240+J240</f>
        <v>0</v>
      </c>
      <c r="F240" s="72"/>
      <c r="G240" s="72"/>
      <c r="H240" s="72"/>
      <c r="I240" s="72"/>
      <c r="J240" s="72"/>
      <c r="K240" s="64"/>
    </row>
    <row r="241" spans="1:11" ht="12" customHeight="1" x14ac:dyDescent="0.2">
      <c r="A241" s="147"/>
      <c r="B241" s="139"/>
      <c r="C241" s="159"/>
      <c r="D241" s="40" t="s">
        <v>11</v>
      </c>
      <c r="E241" s="44">
        <f t="shared" si="135"/>
        <v>480</v>
      </c>
      <c r="F241" s="72">
        <f>F104</f>
        <v>60</v>
      </c>
      <c r="G241" s="72">
        <f>G104</f>
        <v>60</v>
      </c>
      <c r="H241" s="72">
        <f>H104</f>
        <v>60</v>
      </c>
      <c r="I241" s="72">
        <f>I104</f>
        <v>60</v>
      </c>
      <c r="J241" s="72">
        <f>J104</f>
        <v>240</v>
      </c>
      <c r="K241" s="64"/>
    </row>
    <row r="242" spans="1:11" ht="12" customHeight="1" x14ac:dyDescent="0.2">
      <c r="A242" s="147"/>
      <c r="B242" s="139"/>
      <c r="C242" s="159"/>
      <c r="D242" s="41" t="s">
        <v>12</v>
      </c>
      <c r="E242" s="44">
        <f t="shared" si="135"/>
        <v>0</v>
      </c>
      <c r="F242" s="72"/>
      <c r="G242" s="72"/>
      <c r="H242" s="72"/>
      <c r="I242" s="72"/>
      <c r="J242" s="72"/>
      <c r="K242" s="64"/>
    </row>
    <row r="243" spans="1:11" ht="12" customHeight="1" x14ac:dyDescent="0.2">
      <c r="A243" s="147"/>
      <c r="B243" s="139"/>
      <c r="C243" s="159"/>
      <c r="D243" s="40" t="s">
        <v>13</v>
      </c>
      <c r="E243" s="44">
        <f t="shared" si="135"/>
        <v>0</v>
      </c>
      <c r="F243" s="72"/>
      <c r="G243" s="72"/>
      <c r="H243" s="72"/>
      <c r="I243" s="72"/>
      <c r="J243" s="72"/>
      <c r="K243" s="64"/>
    </row>
    <row r="244" spans="1:11" ht="12" customHeight="1" x14ac:dyDescent="0.2">
      <c r="A244" s="147"/>
      <c r="B244" s="157"/>
      <c r="C244" s="160"/>
      <c r="D244" s="40" t="s">
        <v>14</v>
      </c>
      <c r="E244" s="44">
        <f t="shared" si="135"/>
        <v>0</v>
      </c>
      <c r="F244" s="72"/>
      <c r="G244" s="72"/>
      <c r="H244" s="72"/>
      <c r="I244" s="72"/>
      <c r="J244" s="72"/>
      <c r="K244" s="64"/>
    </row>
    <row r="245" spans="1:11" ht="12" customHeight="1" x14ac:dyDescent="0.2">
      <c r="A245" s="147"/>
      <c r="B245" s="138" t="s">
        <v>139</v>
      </c>
      <c r="C245" s="158"/>
      <c r="D245" s="39" t="s">
        <v>5</v>
      </c>
      <c r="E245" s="44">
        <f t="shared" ref="E245:J245" si="136">E246+E247+E248+E249+E251</f>
        <v>1640</v>
      </c>
      <c r="F245" s="73">
        <f t="shared" si="136"/>
        <v>205</v>
      </c>
      <c r="G245" s="73">
        <f t="shared" si="136"/>
        <v>205</v>
      </c>
      <c r="H245" s="73">
        <f t="shared" si="136"/>
        <v>205</v>
      </c>
      <c r="I245" s="73">
        <f t="shared" si="136"/>
        <v>205</v>
      </c>
      <c r="J245" s="73">
        <f t="shared" si="136"/>
        <v>820</v>
      </c>
      <c r="K245" s="67"/>
    </row>
    <row r="246" spans="1:11" ht="12" customHeight="1" x14ac:dyDescent="0.2">
      <c r="A246" s="147"/>
      <c r="B246" s="139"/>
      <c r="C246" s="159"/>
      <c r="D246" s="40" t="s">
        <v>9</v>
      </c>
      <c r="E246" s="44">
        <f>+F246+G246+H246+I246+J246</f>
        <v>0</v>
      </c>
      <c r="F246" s="72"/>
      <c r="G246" s="72"/>
      <c r="H246" s="72"/>
      <c r="I246" s="72"/>
      <c r="J246" s="72"/>
      <c r="K246" s="64"/>
    </row>
    <row r="247" spans="1:11" ht="12" customHeight="1" x14ac:dyDescent="0.2">
      <c r="A247" s="147"/>
      <c r="B247" s="139"/>
      <c r="C247" s="159"/>
      <c r="D247" s="40" t="s">
        <v>10</v>
      </c>
      <c r="E247" s="44">
        <f t="shared" ref="E247:E251" si="137">+F247+G247+H247+I247+J247</f>
        <v>0</v>
      </c>
      <c r="F247" s="72"/>
      <c r="G247" s="72"/>
      <c r="H247" s="72"/>
      <c r="I247" s="72"/>
      <c r="J247" s="72"/>
      <c r="K247" s="64"/>
    </row>
    <row r="248" spans="1:11" ht="12" customHeight="1" x14ac:dyDescent="0.2">
      <c r="A248" s="147"/>
      <c r="B248" s="139"/>
      <c r="C248" s="159"/>
      <c r="D248" s="40" t="s">
        <v>11</v>
      </c>
      <c r="E248" s="44">
        <f t="shared" si="137"/>
        <v>1640</v>
      </c>
      <c r="F248" s="72">
        <f>F97</f>
        <v>205</v>
      </c>
      <c r="G248" s="72">
        <f>G97</f>
        <v>205</v>
      </c>
      <c r="H248" s="72">
        <f>H97</f>
        <v>205</v>
      </c>
      <c r="I248" s="72">
        <f>I97</f>
        <v>205</v>
      </c>
      <c r="J248" s="72">
        <f>J97</f>
        <v>820</v>
      </c>
      <c r="K248" s="64"/>
    </row>
    <row r="249" spans="1:11" ht="12" customHeight="1" x14ac:dyDescent="0.2">
      <c r="A249" s="147"/>
      <c r="B249" s="139"/>
      <c r="C249" s="159"/>
      <c r="D249" s="41" t="s">
        <v>12</v>
      </c>
      <c r="E249" s="44">
        <f t="shared" si="137"/>
        <v>0</v>
      </c>
      <c r="F249" s="72"/>
      <c r="G249" s="72"/>
      <c r="H249" s="72"/>
      <c r="I249" s="72"/>
      <c r="J249" s="72"/>
      <c r="K249" s="64"/>
    </row>
    <row r="250" spans="1:11" ht="12" customHeight="1" x14ac:dyDescent="0.2">
      <c r="A250" s="147"/>
      <c r="B250" s="139"/>
      <c r="C250" s="159"/>
      <c r="D250" s="40" t="s">
        <v>13</v>
      </c>
      <c r="E250" s="44">
        <f t="shared" si="137"/>
        <v>0</v>
      </c>
      <c r="F250" s="72"/>
      <c r="G250" s="72"/>
      <c r="H250" s="72"/>
      <c r="I250" s="72"/>
      <c r="J250" s="72"/>
      <c r="K250" s="64"/>
    </row>
    <row r="251" spans="1:11" ht="12" customHeight="1" x14ac:dyDescent="0.2">
      <c r="A251" s="147"/>
      <c r="B251" s="157"/>
      <c r="C251" s="160"/>
      <c r="D251" s="40" t="s">
        <v>14</v>
      </c>
      <c r="E251" s="44">
        <f t="shared" si="137"/>
        <v>0</v>
      </c>
      <c r="F251" s="72"/>
      <c r="G251" s="72"/>
      <c r="H251" s="72"/>
      <c r="I251" s="72"/>
      <c r="J251" s="72"/>
      <c r="K251" s="64"/>
    </row>
    <row r="252" spans="1:11" ht="12" customHeight="1" x14ac:dyDescent="0.2">
      <c r="A252" s="147"/>
      <c r="B252" s="138" t="s">
        <v>140</v>
      </c>
      <c r="C252" s="158"/>
      <c r="D252" s="39" t="s">
        <v>5</v>
      </c>
      <c r="E252" s="44">
        <f t="shared" ref="E252:G252" si="138">E253+E254+E255+E256+E258</f>
        <v>800</v>
      </c>
      <c r="F252" s="73">
        <f t="shared" si="138"/>
        <v>100</v>
      </c>
      <c r="G252" s="73">
        <f t="shared" si="138"/>
        <v>100</v>
      </c>
      <c r="H252" s="73">
        <f>H253+H254+H255+H256+H258</f>
        <v>100</v>
      </c>
      <c r="I252" s="73">
        <f t="shared" ref="I252:J252" si="139">I253+I254+I255+I256+I258</f>
        <v>100</v>
      </c>
      <c r="J252" s="73">
        <f t="shared" si="139"/>
        <v>400</v>
      </c>
      <c r="K252" s="67"/>
    </row>
    <row r="253" spans="1:11" ht="12" customHeight="1" x14ac:dyDescent="0.2">
      <c r="A253" s="147"/>
      <c r="B253" s="139"/>
      <c r="C253" s="159"/>
      <c r="D253" s="40" t="s">
        <v>9</v>
      </c>
      <c r="E253" s="44">
        <f>+F253+G253+H253+I253+J253</f>
        <v>0</v>
      </c>
      <c r="F253" s="72">
        <f t="shared" ref="F253:J258" si="140">F109</f>
        <v>0</v>
      </c>
      <c r="G253" s="72">
        <f t="shared" si="140"/>
        <v>0</v>
      </c>
      <c r="H253" s="72">
        <f t="shared" si="140"/>
        <v>0</v>
      </c>
      <c r="I253" s="72">
        <f t="shared" si="140"/>
        <v>0</v>
      </c>
      <c r="J253" s="72">
        <f t="shared" si="140"/>
        <v>0</v>
      </c>
      <c r="K253" s="64"/>
    </row>
    <row r="254" spans="1:11" ht="12" customHeight="1" x14ac:dyDescent="0.2">
      <c r="A254" s="147"/>
      <c r="B254" s="139"/>
      <c r="C254" s="159"/>
      <c r="D254" s="40" t="s">
        <v>10</v>
      </c>
      <c r="E254" s="44">
        <f t="shared" ref="E254:E258" si="141">+F254+G254+H254+I254+J254</f>
        <v>0</v>
      </c>
      <c r="F254" s="72">
        <f t="shared" si="140"/>
        <v>0</v>
      </c>
      <c r="G254" s="72">
        <f t="shared" si="140"/>
        <v>0</v>
      </c>
      <c r="H254" s="72">
        <f t="shared" si="140"/>
        <v>0</v>
      </c>
      <c r="I254" s="72">
        <f t="shared" si="140"/>
        <v>0</v>
      </c>
      <c r="J254" s="72">
        <f t="shared" si="140"/>
        <v>0</v>
      </c>
      <c r="K254" s="64"/>
    </row>
    <row r="255" spans="1:11" ht="12" customHeight="1" x14ac:dyDescent="0.2">
      <c r="A255" s="147"/>
      <c r="B255" s="139"/>
      <c r="C255" s="159"/>
      <c r="D255" s="40" t="s">
        <v>11</v>
      </c>
      <c r="E255" s="44">
        <f t="shared" si="141"/>
        <v>800</v>
      </c>
      <c r="F255" s="72">
        <f t="shared" si="140"/>
        <v>100</v>
      </c>
      <c r="G255" s="72">
        <f t="shared" si="140"/>
        <v>100</v>
      </c>
      <c r="H255" s="72">
        <f t="shared" si="140"/>
        <v>100</v>
      </c>
      <c r="I255" s="72">
        <f t="shared" si="140"/>
        <v>100</v>
      </c>
      <c r="J255" s="72">
        <f t="shared" si="140"/>
        <v>400</v>
      </c>
      <c r="K255" s="64"/>
    </row>
    <row r="256" spans="1:11" ht="12" customHeight="1" x14ac:dyDescent="0.2">
      <c r="A256" s="147"/>
      <c r="B256" s="139"/>
      <c r="C256" s="159"/>
      <c r="D256" s="41" t="s">
        <v>12</v>
      </c>
      <c r="E256" s="44">
        <f t="shared" si="141"/>
        <v>0</v>
      </c>
      <c r="F256" s="72">
        <f t="shared" si="140"/>
        <v>0</v>
      </c>
      <c r="G256" s="72">
        <f t="shared" si="140"/>
        <v>0</v>
      </c>
      <c r="H256" s="72">
        <f t="shared" si="140"/>
        <v>0</v>
      </c>
      <c r="I256" s="72">
        <f t="shared" si="140"/>
        <v>0</v>
      </c>
      <c r="J256" s="72">
        <f t="shared" si="140"/>
        <v>0</v>
      </c>
      <c r="K256" s="64"/>
    </row>
    <row r="257" spans="1:12" ht="12" customHeight="1" x14ac:dyDescent="0.2">
      <c r="A257" s="147"/>
      <c r="B257" s="139"/>
      <c r="C257" s="159"/>
      <c r="D257" s="40" t="s">
        <v>13</v>
      </c>
      <c r="E257" s="44">
        <f t="shared" si="141"/>
        <v>0</v>
      </c>
      <c r="F257" s="72">
        <f t="shared" si="140"/>
        <v>0</v>
      </c>
      <c r="G257" s="72">
        <f t="shared" si="140"/>
        <v>0</v>
      </c>
      <c r="H257" s="72">
        <f t="shared" si="140"/>
        <v>0</v>
      </c>
      <c r="I257" s="72">
        <f t="shared" si="140"/>
        <v>0</v>
      </c>
      <c r="J257" s="72">
        <f t="shared" si="140"/>
        <v>0</v>
      </c>
      <c r="K257" s="64"/>
    </row>
    <row r="258" spans="1:12" ht="12" customHeight="1" x14ac:dyDescent="0.2">
      <c r="A258" s="147"/>
      <c r="B258" s="157"/>
      <c r="C258" s="160"/>
      <c r="D258" s="40" t="s">
        <v>14</v>
      </c>
      <c r="E258" s="44">
        <f t="shared" si="141"/>
        <v>0</v>
      </c>
      <c r="F258" s="72">
        <f t="shared" si="140"/>
        <v>0</v>
      </c>
      <c r="G258" s="72">
        <f t="shared" si="140"/>
        <v>0</v>
      </c>
      <c r="H258" s="72">
        <f t="shared" si="140"/>
        <v>0</v>
      </c>
      <c r="I258" s="72">
        <f t="shared" si="140"/>
        <v>0</v>
      </c>
      <c r="J258" s="72">
        <f t="shared" si="140"/>
        <v>0</v>
      </c>
      <c r="K258" s="64"/>
    </row>
    <row r="259" spans="1:12" ht="12" customHeight="1" x14ac:dyDescent="0.2">
      <c r="A259" s="147"/>
      <c r="B259" s="138" t="s">
        <v>141</v>
      </c>
      <c r="C259" s="158"/>
      <c r="D259" s="39" t="s">
        <v>5</v>
      </c>
      <c r="E259" s="44">
        <f t="shared" ref="E259:J259" si="142">E260+E261+E262+E263+E265</f>
        <v>960</v>
      </c>
      <c r="F259" s="73">
        <f t="shared" si="142"/>
        <v>120</v>
      </c>
      <c r="G259" s="73">
        <f t="shared" si="142"/>
        <v>120</v>
      </c>
      <c r="H259" s="73">
        <f t="shared" si="142"/>
        <v>120</v>
      </c>
      <c r="I259" s="73">
        <f t="shared" si="142"/>
        <v>120</v>
      </c>
      <c r="J259" s="73">
        <f t="shared" si="142"/>
        <v>480</v>
      </c>
      <c r="K259" s="67"/>
    </row>
    <row r="260" spans="1:12" ht="12" customHeight="1" x14ac:dyDescent="0.2">
      <c r="A260" s="147"/>
      <c r="B260" s="139"/>
      <c r="C260" s="159"/>
      <c r="D260" s="40" t="s">
        <v>9</v>
      </c>
      <c r="E260" s="44">
        <f>+F260+G260+H260+I260+J260</f>
        <v>0</v>
      </c>
      <c r="F260" s="72">
        <f t="shared" ref="F260:J261" si="143">F74+F81+F88+F95+F102+F109+F116+F123+F130+F137</f>
        <v>0</v>
      </c>
      <c r="G260" s="72">
        <f t="shared" si="143"/>
        <v>0</v>
      </c>
      <c r="H260" s="72">
        <f t="shared" si="143"/>
        <v>0</v>
      </c>
      <c r="I260" s="72">
        <f t="shared" si="143"/>
        <v>0</v>
      </c>
      <c r="J260" s="72">
        <f t="shared" si="143"/>
        <v>0</v>
      </c>
      <c r="K260" s="64"/>
    </row>
    <row r="261" spans="1:12" ht="12" customHeight="1" x14ac:dyDescent="0.2">
      <c r="A261" s="147"/>
      <c r="B261" s="139"/>
      <c r="C261" s="159"/>
      <c r="D261" s="40" t="s">
        <v>10</v>
      </c>
      <c r="E261" s="44">
        <f t="shared" ref="E261:E265" si="144">+F261+G261+H261+I261+J261</f>
        <v>0</v>
      </c>
      <c r="F261" s="72">
        <f t="shared" si="143"/>
        <v>0</v>
      </c>
      <c r="G261" s="72">
        <f t="shared" si="143"/>
        <v>0</v>
      </c>
      <c r="H261" s="72">
        <f t="shared" si="143"/>
        <v>0</v>
      </c>
      <c r="I261" s="72">
        <f t="shared" si="143"/>
        <v>0</v>
      </c>
      <c r="J261" s="72">
        <f t="shared" si="143"/>
        <v>0</v>
      </c>
      <c r="K261" s="64"/>
    </row>
    <row r="262" spans="1:12" ht="12" customHeight="1" x14ac:dyDescent="0.2">
      <c r="A262" s="147"/>
      <c r="B262" s="139"/>
      <c r="C262" s="159"/>
      <c r="D262" s="40" t="s">
        <v>11</v>
      </c>
      <c r="E262" s="44">
        <f t="shared" si="144"/>
        <v>960</v>
      </c>
      <c r="F262" s="72">
        <f>F90</f>
        <v>120</v>
      </c>
      <c r="G262" s="72">
        <f>G90</f>
        <v>120</v>
      </c>
      <c r="H262" s="72">
        <f>H90</f>
        <v>120</v>
      </c>
      <c r="I262" s="72">
        <f>I90</f>
        <v>120</v>
      </c>
      <c r="J262" s="72">
        <f>J90</f>
        <v>480</v>
      </c>
      <c r="K262" s="64"/>
    </row>
    <row r="263" spans="1:12" ht="12" customHeight="1" x14ac:dyDescent="0.2">
      <c r="A263" s="147"/>
      <c r="B263" s="139"/>
      <c r="C263" s="159"/>
      <c r="D263" s="41" t="s">
        <v>12</v>
      </c>
      <c r="E263" s="44">
        <f t="shared" si="144"/>
        <v>0</v>
      </c>
      <c r="F263" s="72">
        <f t="shared" ref="F263:J265" si="145">F77+F84+F91+F98+F105+F112+F119+F126+F133+F140</f>
        <v>0</v>
      </c>
      <c r="G263" s="72">
        <f t="shared" si="145"/>
        <v>0</v>
      </c>
      <c r="H263" s="72">
        <f t="shared" si="145"/>
        <v>0</v>
      </c>
      <c r="I263" s="72">
        <f t="shared" si="145"/>
        <v>0</v>
      </c>
      <c r="J263" s="72">
        <f t="shared" si="145"/>
        <v>0</v>
      </c>
      <c r="K263" s="64"/>
    </row>
    <row r="264" spans="1:12" ht="12" customHeight="1" x14ac:dyDescent="0.2">
      <c r="A264" s="147"/>
      <c r="B264" s="139"/>
      <c r="C264" s="159"/>
      <c r="D264" s="40" t="s">
        <v>13</v>
      </c>
      <c r="E264" s="44">
        <f t="shared" si="144"/>
        <v>0</v>
      </c>
      <c r="F264" s="72">
        <f t="shared" si="145"/>
        <v>0</v>
      </c>
      <c r="G264" s="72">
        <f t="shared" si="145"/>
        <v>0</v>
      </c>
      <c r="H264" s="72">
        <f t="shared" si="145"/>
        <v>0</v>
      </c>
      <c r="I264" s="72">
        <f t="shared" si="145"/>
        <v>0</v>
      </c>
      <c r="J264" s="72">
        <f t="shared" si="145"/>
        <v>0</v>
      </c>
      <c r="K264" s="64"/>
    </row>
    <row r="265" spans="1:12" ht="12" customHeight="1" x14ac:dyDescent="0.2">
      <c r="A265" s="147"/>
      <c r="B265" s="157"/>
      <c r="C265" s="160"/>
      <c r="D265" s="40" t="s">
        <v>14</v>
      </c>
      <c r="E265" s="44">
        <f t="shared" si="144"/>
        <v>0</v>
      </c>
      <c r="F265" s="72">
        <f t="shared" si="145"/>
        <v>0</v>
      </c>
      <c r="G265" s="72">
        <f t="shared" si="145"/>
        <v>0</v>
      </c>
      <c r="H265" s="72">
        <f t="shared" si="145"/>
        <v>0</v>
      </c>
      <c r="I265" s="72">
        <f t="shared" si="145"/>
        <v>0</v>
      </c>
      <c r="J265" s="72">
        <f t="shared" si="145"/>
        <v>0</v>
      </c>
      <c r="K265" s="64"/>
    </row>
    <row r="266" spans="1:12" ht="12" customHeight="1" x14ac:dyDescent="0.2">
      <c r="A266" s="149"/>
      <c r="B266" s="138" t="s">
        <v>142</v>
      </c>
      <c r="C266" s="158"/>
      <c r="D266" s="39" t="s">
        <v>5</v>
      </c>
      <c r="E266" s="44">
        <f>SUM(F266:J266)</f>
        <v>0</v>
      </c>
      <c r="F266" s="72">
        <f t="shared" ref="F266:J266" si="146">SUM(F267:F272)</f>
        <v>0</v>
      </c>
      <c r="G266" s="72">
        <f t="shared" si="146"/>
        <v>0</v>
      </c>
      <c r="H266" s="72">
        <f t="shared" si="146"/>
        <v>0</v>
      </c>
      <c r="I266" s="72">
        <f t="shared" si="146"/>
        <v>0</v>
      </c>
      <c r="J266" s="72">
        <f t="shared" si="146"/>
        <v>0</v>
      </c>
      <c r="K266" s="64"/>
      <c r="L266" s="4"/>
    </row>
    <row r="267" spans="1:12" ht="12" customHeight="1" x14ac:dyDescent="0.2">
      <c r="A267" s="150"/>
      <c r="B267" s="139"/>
      <c r="C267" s="159"/>
      <c r="D267" s="40" t="s">
        <v>9</v>
      </c>
      <c r="E267" s="44">
        <f>SUM(F267:J267)</f>
        <v>0</v>
      </c>
      <c r="F267" s="72">
        <f t="shared" ref="F267:J272" si="147">F81</f>
        <v>0</v>
      </c>
      <c r="G267" s="72">
        <f t="shared" si="147"/>
        <v>0</v>
      </c>
      <c r="H267" s="72">
        <f t="shared" si="147"/>
        <v>0</v>
      </c>
      <c r="I267" s="72">
        <f t="shared" si="147"/>
        <v>0</v>
      </c>
      <c r="J267" s="72">
        <f t="shared" si="147"/>
        <v>0</v>
      </c>
      <c r="K267" s="64"/>
      <c r="L267" s="4"/>
    </row>
    <row r="268" spans="1:12" ht="12" customHeight="1" x14ac:dyDescent="0.2">
      <c r="A268" s="150"/>
      <c r="B268" s="139"/>
      <c r="C268" s="159"/>
      <c r="D268" s="40" t="s">
        <v>10</v>
      </c>
      <c r="E268" s="44">
        <f t="shared" ref="E268:E272" si="148">SUM(F268:J268)</f>
        <v>0</v>
      </c>
      <c r="F268" s="72">
        <f t="shared" si="147"/>
        <v>0</v>
      </c>
      <c r="G268" s="72">
        <f t="shared" si="147"/>
        <v>0</v>
      </c>
      <c r="H268" s="72">
        <f t="shared" si="147"/>
        <v>0</v>
      </c>
      <c r="I268" s="72">
        <f t="shared" si="147"/>
        <v>0</v>
      </c>
      <c r="J268" s="72">
        <f t="shared" si="147"/>
        <v>0</v>
      </c>
      <c r="K268" s="64"/>
      <c r="L268" s="4"/>
    </row>
    <row r="269" spans="1:12" ht="12" customHeight="1" x14ac:dyDescent="0.2">
      <c r="A269" s="150"/>
      <c r="B269" s="139"/>
      <c r="C269" s="159"/>
      <c r="D269" s="40" t="s">
        <v>11</v>
      </c>
      <c r="E269" s="44">
        <f t="shared" si="148"/>
        <v>0</v>
      </c>
      <c r="F269" s="72">
        <f t="shared" si="147"/>
        <v>0</v>
      </c>
      <c r="G269" s="72">
        <f t="shared" si="147"/>
        <v>0</v>
      </c>
      <c r="H269" s="72">
        <f t="shared" si="147"/>
        <v>0</v>
      </c>
      <c r="I269" s="72">
        <f t="shared" si="147"/>
        <v>0</v>
      </c>
      <c r="J269" s="72">
        <f t="shared" si="147"/>
        <v>0</v>
      </c>
      <c r="K269" s="64"/>
      <c r="L269" s="4"/>
    </row>
    <row r="270" spans="1:12" ht="23.25" customHeight="1" x14ac:dyDescent="0.2">
      <c r="A270" s="150"/>
      <c r="B270" s="139"/>
      <c r="C270" s="159"/>
      <c r="D270" s="41" t="s">
        <v>12</v>
      </c>
      <c r="E270" s="44">
        <f t="shared" si="148"/>
        <v>0</v>
      </c>
      <c r="F270" s="72">
        <f t="shared" si="147"/>
        <v>0</v>
      </c>
      <c r="G270" s="72">
        <f t="shared" si="147"/>
        <v>0</v>
      </c>
      <c r="H270" s="72">
        <f t="shared" si="147"/>
        <v>0</v>
      </c>
      <c r="I270" s="72">
        <f t="shared" si="147"/>
        <v>0</v>
      </c>
      <c r="J270" s="72">
        <f t="shared" si="147"/>
        <v>0</v>
      </c>
      <c r="K270" s="64"/>
      <c r="L270" s="4"/>
    </row>
    <row r="271" spans="1:12" ht="12" customHeight="1" x14ac:dyDescent="0.2">
      <c r="A271" s="150"/>
      <c r="B271" s="139"/>
      <c r="C271" s="159"/>
      <c r="D271" s="40" t="s">
        <v>13</v>
      </c>
      <c r="E271" s="44">
        <f t="shared" si="148"/>
        <v>0</v>
      </c>
      <c r="F271" s="72">
        <f t="shared" si="147"/>
        <v>0</v>
      </c>
      <c r="G271" s="72">
        <f t="shared" si="147"/>
        <v>0</v>
      </c>
      <c r="H271" s="72">
        <f t="shared" si="147"/>
        <v>0</v>
      </c>
      <c r="I271" s="72">
        <f t="shared" si="147"/>
        <v>0</v>
      </c>
      <c r="J271" s="72">
        <f t="shared" si="147"/>
        <v>0</v>
      </c>
      <c r="K271" s="64"/>
      <c r="L271" s="4"/>
    </row>
    <row r="272" spans="1:12" ht="12" customHeight="1" x14ac:dyDescent="0.2">
      <c r="A272" s="151"/>
      <c r="B272" s="157"/>
      <c r="C272" s="160"/>
      <c r="D272" s="40" t="s">
        <v>14</v>
      </c>
      <c r="E272" s="44">
        <f t="shared" si="148"/>
        <v>0</v>
      </c>
      <c r="F272" s="72">
        <f t="shared" si="147"/>
        <v>0</v>
      </c>
      <c r="G272" s="72">
        <f t="shared" si="147"/>
        <v>0</v>
      </c>
      <c r="H272" s="72">
        <f t="shared" si="147"/>
        <v>0</v>
      </c>
      <c r="I272" s="72">
        <f t="shared" si="147"/>
        <v>0</v>
      </c>
      <c r="J272" s="72">
        <f t="shared" si="147"/>
        <v>0</v>
      </c>
      <c r="K272" s="64"/>
      <c r="L272" s="4"/>
    </row>
    <row r="273" spans="1:11" x14ac:dyDescent="0.2">
      <c r="A273" s="4"/>
      <c r="B273" s="4"/>
      <c r="C273" s="4"/>
    </row>
    <row r="274" spans="1:11" x14ac:dyDescent="0.2">
      <c r="A274" s="4"/>
      <c r="B274" s="4"/>
      <c r="C274" s="4"/>
      <c r="E274" s="45"/>
      <c r="F274" s="74"/>
      <c r="G274" s="74"/>
      <c r="H274" s="74"/>
      <c r="I274" s="74"/>
      <c r="J274" s="74"/>
      <c r="K274" s="45"/>
    </row>
    <row r="275" spans="1:11" x14ac:dyDescent="0.2">
      <c r="A275" s="4"/>
      <c r="B275" s="4"/>
      <c r="C275" s="4"/>
      <c r="E275" s="46"/>
      <c r="F275" s="46"/>
      <c r="G275" s="46"/>
      <c r="H275" s="46"/>
      <c r="I275" s="46"/>
      <c r="J275" s="46"/>
      <c r="K275" s="46"/>
    </row>
    <row r="276" spans="1:11" x14ac:dyDescent="0.2">
      <c r="A276" s="4"/>
      <c r="B276" s="4"/>
      <c r="C276" s="4"/>
      <c r="E276" s="46"/>
      <c r="F276" s="46"/>
      <c r="G276" s="46"/>
      <c r="H276" s="46"/>
      <c r="I276" s="46"/>
      <c r="J276" s="46"/>
      <c r="K276" s="46"/>
    </row>
    <row r="277" spans="1:11" x14ac:dyDescent="0.2">
      <c r="A277" s="4"/>
      <c r="B277" s="4"/>
      <c r="C277" s="4"/>
      <c r="E277" s="46"/>
      <c r="F277" s="75"/>
      <c r="G277" s="75"/>
      <c r="H277" s="75"/>
      <c r="I277" s="75"/>
      <c r="J277" s="75"/>
      <c r="K277" s="46"/>
    </row>
    <row r="278" spans="1:11" x14ac:dyDescent="0.2">
      <c r="A278" s="4"/>
      <c r="B278" s="4"/>
      <c r="C278" s="4"/>
      <c r="E278" s="46"/>
      <c r="F278" s="75"/>
      <c r="G278" s="75"/>
      <c r="H278" s="75"/>
      <c r="I278" s="75"/>
      <c r="J278" s="75"/>
      <c r="K278" s="46"/>
    </row>
    <row r="279" spans="1:11" x14ac:dyDescent="0.2">
      <c r="A279" s="4"/>
      <c r="B279" s="4"/>
      <c r="C279" s="4"/>
    </row>
    <row r="280" spans="1:11" x14ac:dyDescent="0.2">
      <c r="A280" s="4"/>
      <c r="B280" s="4"/>
      <c r="C280" s="4"/>
    </row>
    <row r="281" spans="1:11" x14ac:dyDescent="0.2">
      <c r="A281" s="4"/>
      <c r="B281" s="4"/>
      <c r="C281" s="4"/>
    </row>
    <row r="282" spans="1:11" x14ac:dyDescent="0.2">
      <c r="A282" s="4"/>
      <c r="B282" s="4"/>
      <c r="C282" s="4"/>
    </row>
    <row r="283" spans="1:11" x14ac:dyDescent="0.2">
      <c r="A283" s="4"/>
      <c r="B283" s="4"/>
      <c r="C283" s="4"/>
    </row>
    <row r="284" spans="1:11" x14ac:dyDescent="0.2">
      <c r="A284" s="4"/>
      <c r="B284" s="4"/>
      <c r="C284" s="4"/>
    </row>
    <row r="285" spans="1:11" x14ac:dyDescent="0.2">
      <c r="A285" s="4"/>
      <c r="B285" s="4"/>
      <c r="C285" s="4"/>
    </row>
    <row r="286" spans="1:11" x14ac:dyDescent="0.2">
      <c r="A286" s="4"/>
      <c r="B286" s="4"/>
      <c r="C286" s="4"/>
    </row>
    <row r="287" spans="1:11" x14ac:dyDescent="0.2">
      <c r="A287" s="4"/>
      <c r="B287" s="4"/>
      <c r="C287" s="4"/>
    </row>
    <row r="288" spans="1:11" x14ac:dyDescent="0.2">
      <c r="A288" s="4"/>
      <c r="B288" s="4"/>
      <c r="C288" s="4"/>
    </row>
    <row r="289" spans="1:3" x14ac:dyDescent="0.2">
      <c r="A289" s="4"/>
      <c r="B289" s="4"/>
      <c r="C289" s="4"/>
    </row>
    <row r="290" spans="1:3" x14ac:dyDescent="0.2">
      <c r="A290" s="4"/>
      <c r="B290" s="4"/>
      <c r="C290" s="4"/>
    </row>
    <row r="291" spans="1:3" x14ac:dyDescent="0.2">
      <c r="A291" s="4"/>
      <c r="B291" s="4"/>
      <c r="C291" s="4"/>
    </row>
    <row r="292" spans="1:3" x14ac:dyDescent="0.2">
      <c r="A292" s="4"/>
      <c r="B292" s="4"/>
      <c r="C292" s="4"/>
    </row>
    <row r="293" spans="1:3" x14ac:dyDescent="0.2">
      <c r="A293" s="4"/>
      <c r="B293" s="4"/>
      <c r="C293" s="4"/>
    </row>
    <row r="294" spans="1:3" x14ac:dyDescent="0.2">
      <c r="A294" s="4"/>
      <c r="B294" s="4"/>
      <c r="C294" s="4"/>
    </row>
    <row r="295" spans="1:3" x14ac:dyDescent="0.2">
      <c r="A295" s="4"/>
      <c r="B295" s="4"/>
      <c r="C295" s="4"/>
    </row>
    <row r="296" spans="1:3" x14ac:dyDescent="0.2">
      <c r="A296" s="4"/>
      <c r="B296" s="4"/>
      <c r="C296" s="4"/>
    </row>
    <row r="297" spans="1:3" x14ac:dyDescent="0.2">
      <c r="A297" s="4"/>
      <c r="B297" s="4"/>
      <c r="C297" s="4"/>
    </row>
    <row r="298" spans="1:3" x14ac:dyDescent="0.2">
      <c r="A298" s="4"/>
      <c r="B298" s="4"/>
      <c r="C298" s="4"/>
    </row>
    <row r="299" spans="1:3" x14ac:dyDescent="0.2">
      <c r="A299" s="4"/>
      <c r="B299" s="4"/>
      <c r="C299" s="4"/>
    </row>
    <row r="300" spans="1:3" x14ac:dyDescent="0.2">
      <c r="A300" s="4"/>
      <c r="B300" s="4"/>
      <c r="C300" s="4"/>
    </row>
    <row r="301" spans="1:3" x14ac:dyDescent="0.2">
      <c r="A301" s="4"/>
      <c r="B301" s="4"/>
      <c r="C301" s="4"/>
    </row>
    <row r="302" spans="1:3" x14ac:dyDescent="0.2">
      <c r="A302" s="4"/>
      <c r="B302" s="4"/>
      <c r="C302" s="4"/>
    </row>
    <row r="303" spans="1:3" x14ac:dyDescent="0.2">
      <c r="A303" s="4"/>
      <c r="B303" s="4"/>
      <c r="C303" s="4"/>
    </row>
    <row r="304" spans="1:3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</sheetData>
  <mergeCells count="101">
    <mergeCell ref="A259:A265"/>
    <mergeCell ref="B259:B265"/>
    <mergeCell ref="C259:C265"/>
    <mergeCell ref="A266:A272"/>
    <mergeCell ref="B266:B272"/>
    <mergeCell ref="C266:C272"/>
    <mergeCell ref="A252:A258"/>
    <mergeCell ref="B252:B258"/>
    <mergeCell ref="C252:C258"/>
    <mergeCell ref="A238:A244"/>
    <mergeCell ref="B238:B244"/>
    <mergeCell ref="C238:C244"/>
    <mergeCell ref="A245:A251"/>
    <mergeCell ref="B245:B251"/>
    <mergeCell ref="C245:C251"/>
    <mergeCell ref="A224:A230"/>
    <mergeCell ref="B224:B230"/>
    <mergeCell ref="C224:C230"/>
    <mergeCell ref="A231:A237"/>
    <mergeCell ref="B231:B237"/>
    <mergeCell ref="C231:C237"/>
    <mergeCell ref="A217:A223"/>
    <mergeCell ref="B217:B223"/>
    <mergeCell ref="C217:C223"/>
    <mergeCell ref="A188:A194"/>
    <mergeCell ref="B188:B194"/>
    <mergeCell ref="C188:C194"/>
    <mergeCell ref="A196:A202"/>
    <mergeCell ref="B196:B202"/>
    <mergeCell ref="C196:C202"/>
    <mergeCell ref="C203:C209"/>
    <mergeCell ref="B203:B209"/>
    <mergeCell ref="A203:A209"/>
    <mergeCell ref="A210:A216"/>
    <mergeCell ref="B210:B216"/>
    <mergeCell ref="C210:C216"/>
    <mergeCell ref="A173:A179"/>
    <mergeCell ref="B173:B179"/>
    <mergeCell ref="C173:C179"/>
    <mergeCell ref="A181:A187"/>
    <mergeCell ref="B181:B187"/>
    <mergeCell ref="C181:C187"/>
    <mergeCell ref="A158:A164"/>
    <mergeCell ref="B158:B164"/>
    <mergeCell ref="C158:C164"/>
    <mergeCell ref="A166:A172"/>
    <mergeCell ref="B166:B172"/>
    <mergeCell ref="C166:C172"/>
    <mergeCell ref="A150:J150"/>
    <mergeCell ref="K150:O157"/>
    <mergeCell ref="A151:A157"/>
    <mergeCell ref="B151:B157"/>
    <mergeCell ref="C151:C157"/>
    <mergeCell ref="K129:O135"/>
    <mergeCell ref="A136:A142"/>
    <mergeCell ref="B136:B142"/>
    <mergeCell ref="C136:C142"/>
    <mergeCell ref="K136:O142"/>
    <mergeCell ref="A143:A149"/>
    <mergeCell ref="B143:B149"/>
    <mergeCell ref="B122:B128"/>
    <mergeCell ref="C122:C128"/>
    <mergeCell ref="A129:A135"/>
    <mergeCell ref="B129:B135"/>
    <mergeCell ref="C129:C135"/>
    <mergeCell ref="A122:A128"/>
    <mergeCell ref="C143:C149"/>
    <mergeCell ref="A65:J65"/>
    <mergeCell ref="A66:A121"/>
    <mergeCell ref="B66:B121"/>
    <mergeCell ref="C66:C72"/>
    <mergeCell ref="C73:C79"/>
    <mergeCell ref="C80:C86"/>
    <mergeCell ref="C87:C93"/>
    <mergeCell ref="C94:C100"/>
    <mergeCell ref="C101:C107"/>
    <mergeCell ref="C108:C114"/>
    <mergeCell ref="C115:C121"/>
    <mergeCell ref="A2:H2"/>
    <mergeCell ref="A4:A6"/>
    <mergeCell ref="B4:B6"/>
    <mergeCell ref="C4:C6"/>
    <mergeCell ref="D4:D6"/>
    <mergeCell ref="E4:J4"/>
    <mergeCell ref="E5:E6"/>
    <mergeCell ref="F5:J5"/>
    <mergeCell ref="C58:C64"/>
    <mergeCell ref="A58:A64"/>
    <mergeCell ref="A8:J8"/>
    <mergeCell ref="A9:A36"/>
    <mergeCell ref="B9:B36"/>
    <mergeCell ref="C9:C15"/>
    <mergeCell ref="C16:C22"/>
    <mergeCell ref="C23:C29"/>
    <mergeCell ref="C30:C36"/>
    <mergeCell ref="A37:A57"/>
    <mergeCell ref="B37:B57"/>
    <mergeCell ref="C37:C43"/>
    <mergeCell ref="C44:C50"/>
    <mergeCell ref="C51:C57"/>
    <mergeCell ref="B58:B64"/>
  </mergeCells>
  <pageMargins left="0.19685039370078741" right="0.19685039370078741" top="0.19685039370078741" bottom="0.19685039370078741" header="0" footer="0"/>
  <pageSetup paperSize="9" scale="57" fitToHeight="0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topLeftCell="A4" zoomScaleNormal="100" workbookViewId="0">
      <selection activeCell="K19" sqref="K19"/>
    </sheetView>
  </sheetViews>
  <sheetFormatPr defaultRowHeight="12.75" x14ac:dyDescent="0.2"/>
  <cols>
    <col min="1" max="1" width="22.140625" style="35" customWidth="1"/>
    <col min="2" max="2" width="49.85546875" style="35" customWidth="1"/>
    <col min="3" max="3" width="68.7109375" style="35" customWidth="1"/>
    <col min="4" max="4" width="27.5703125" style="35" customWidth="1"/>
    <col min="5" max="16384" width="9.140625" style="7"/>
  </cols>
  <sheetData>
    <row r="1" spans="1:4" x14ac:dyDescent="0.2">
      <c r="D1" s="36" t="s">
        <v>47</v>
      </c>
    </row>
    <row r="2" spans="1:4" s="14" customFormat="1" x14ac:dyDescent="0.2">
      <c r="A2" s="161" t="s">
        <v>22</v>
      </c>
      <c r="B2" s="161"/>
      <c r="C2" s="161"/>
      <c r="D2" s="161"/>
    </row>
    <row r="4" spans="1:4" s="8" customFormat="1" ht="63.75" x14ac:dyDescent="0.25">
      <c r="A4" s="37" t="s">
        <v>1</v>
      </c>
      <c r="B4" s="37" t="s">
        <v>23</v>
      </c>
      <c r="C4" s="37" t="s">
        <v>24</v>
      </c>
      <c r="D4" s="37" t="s">
        <v>25</v>
      </c>
    </row>
    <row r="5" spans="1:4" x14ac:dyDescent="0.2">
      <c r="A5" s="38">
        <v>1</v>
      </c>
      <c r="B5" s="38">
        <v>2</v>
      </c>
      <c r="C5" s="38">
        <v>3</v>
      </c>
      <c r="D5" s="38">
        <v>4</v>
      </c>
    </row>
    <row r="6" spans="1:4" ht="29.25" customHeight="1" x14ac:dyDescent="0.2">
      <c r="A6" s="163" t="s">
        <v>121</v>
      </c>
      <c r="B6" s="163"/>
      <c r="C6" s="163"/>
      <c r="D6" s="163"/>
    </row>
    <row r="7" spans="1:4" s="9" customFormat="1" ht="25.5" customHeight="1" x14ac:dyDescent="0.2">
      <c r="A7" s="163" t="s">
        <v>122</v>
      </c>
      <c r="B7" s="163"/>
      <c r="C7" s="163"/>
      <c r="D7" s="163"/>
    </row>
    <row r="8" spans="1:4" s="9" customFormat="1" ht="25.5" customHeight="1" x14ac:dyDescent="0.2">
      <c r="A8" s="162" t="s">
        <v>128</v>
      </c>
      <c r="B8" s="162"/>
      <c r="C8" s="162"/>
      <c r="D8" s="162"/>
    </row>
    <row r="9" spans="1:4" ht="102" x14ac:dyDescent="0.2">
      <c r="A9" s="83" t="s">
        <v>8</v>
      </c>
      <c r="B9" s="84" t="s">
        <v>96</v>
      </c>
      <c r="C9" s="82" t="s">
        <v>40</v>
      </c>
      <c r="D9" s="80"/>
    </row>
    <row r="10" spans="1:4" x14ac:dyDescent="0.2">
      <c r="A10" s="165" t="s">
        <v>127</v>
      </c>
      <c r="B10" s="165"/>
      <c r="C10" s="165"/>
      <c r="D10" s="165"/>
    </row>
    <row r="11" spans="1:4" ht="38.25" x14ac:dyDescent="0.2">
      <c r="A11" s="83" t="s">
        <v>42</v>
      </c>
      <c r="B11" s="81" t="s">
        <v>97</v>
      </c>
      <c r="C11" s="85" t="s">
        <v>26</v>
      </c>
      <c r="D11" s="92"/>
    </row>
    <row r="12" spans="1:4" ht="15.75" customHeight="1" x14ac:dyDescent="0.2">
      <c r="A12" s="164" t="s">
        <v>123</v>
      </c>
      <c r="B12" s="164"/>
      <c r="C12" s="164"/>
      <c r="D12" s="164"/>
    </row>
    <row r="13" spans="1:4" ht="34.5" customHeight="1" x14ac:dyDescent="0.2">
      <c r="A13" s="164" t="s">
        <v>129</v>
      </c>
      <c r="B13" s="164"/>
      <c r="C13" s="164"/>
      <c r="D13" s="164"/>
    </row>
    <row r="14" spans="1:4" ht="15.75" customHeight="1" x14ac:dyDescent="0.2">
      <c r="A14" s="164" t="s">
        <v>27</v>
      </c>
      <c r="B14" s="164"/>
      <c r="C14" s="164"/>
      <c r="D14" s="164"/>
    </row>
    <row r="15" spans="1:4" ht="57.75" customHeight="1" x14ac:dyDescent="0.2">
      <c r="A15" s="83" t="s">
        <v>43</v>
      </c>
      <c r="B15" s="81" t="s">
        <v>98</v>
      </c>
      <c r="C15" s="81" t="s">
        <v>28</v>
      </c>
      <c r="D15" s="80"/>
    </row>
    <row r="16" spans="1:4" ht="28.5" customHeight="1" x14ac:dyDescent="0.2">
      <c r="A16" s="162" t="s">
        <v>124</v>
      </c>
      <c r="B16" s="162"/>
      <c r="C16" s="162"/>
      <c r="D16" s="162"/>
    </row>
    <row r="17" spans="1:4" ht="76.5" hidden="1" x14ac:dyDescent="0.2">
      <c r="A17" s="83" t="s">
        <v>44</v>
      </c>
      <c r="B17" s="81" t="s">
        <v>29</v>
      </c>
      <c r="C17" s="82" t="s">
        <v>30</v>
      </c>
      <c r="D17" s="80"/>
    </row>
    <row r="18" spans="1:4" ht="57" customHeight="1" x14ac:dyDescent="0.2">
      <c r="A18" s="83" t="s">
        <v>44</v>
      </c>
      <c r="B18" s="81" t="s">
        <v>99</v>
      </c>
      <c r="C18" s="81" t="s">
        <v>31</v>
      </c>
      <c r="D18" s="80"/>
    </row>
    <row r="19" spans="1:4" ht="45.75" customHeight="1" x14ac:dyDescent="0.2">
      <c r="A19" s="83" t="s">
        <v>45</v>
      </c>
      <c r="B19" s="81" t="s">
        <v>100</v>
      </c>
      <c r="C19" s="81" t="s">
        <v>95</v>
      </c>
      <c r="D19" s="80"/>
    </row>
  </sheetData>
  <mergeCells count="9">
    <mergeCell ref="A2:D2"/>
    <mergeCell ref="A16:D16"/>
    <mergeCell ref="A6:D6"/>
    <mergeCell ref="A7:D7"/>
    <mergeCell ref="A8:D8"/>
    <mergeCell ref="A12:D12"/>
    <mergeCell ref="A13:D13"/>
    <mergeCell ref="A14:D14"/>
    <mergeCell ref="A10:D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zoomScaleNormal="100" workbookViewId="0">
      <selection activeCell="A3" sqref="A3:M3"/>
    </sheetView>
  </sheetViews>
  <sheetFormatPr defaultRowHeight="15.75" x14ac:dyDescent="0.25"/>
  <cols>
    <col min="1" max="1" width="5.5703125" style="27" customWidth="1"/>
    <col min="2" max="2" width="33.85546875" style="27" customWidth="1"/>
    <col min="3" max="3" width="14.140625" style="27" customWidth="1"/>
    <col min="4" max="4" width="18.5703125" style="27" customWidth="1"/>
    <col min="5" max="5" width="23.140625" style="27" customWidth="1"/>
    <col min="6" max="6" width="14.7109375" style="27" customWidth="1"/>
    <col min="7" max="7" width="18.28515625" style="27" customWidth="1"/>
    <col min="8" max="8" width="11" style="27" customWidth="1"/>
    <col min="9" max="9" width="11.28515625" style="27" customWidth="1"/>
    <col min="10" max="10" width="12" style="27" customWidth="1"/>
    <col min="11" max="11" width="11.42578125" style="27" customWidth="1"/>
    <col min="12" max="12" width="18.28515625" style="27" customWidth="1"/>
    <col min="13" max="13" width="19" style="27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66" t="s">
        <v>50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x14ac:dyDescent="0.25">
      <c r="A2" s="167" t="s">
        <v>51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39" customHeight="1" x14ac:dyDescent="0.25">
      <c r="A3" s="168" t="s">
        <v>88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</row>
    <row r="4" spans="1:13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x14ac:dyDescent="0.25">
      <c r="A5" s="169" t="s">
        <v>52</v>
      </c>
      <c r="B5" s="169" t="s">
        <v>53</v>
      </c>
      <c r="C5" s="169" t="s">
        <v>54</v>
      </c>
      <c r="D5" s="169" t="s">
        <v>55</v>
      </c>
      <c r="E5" s="169" t="s">
        <v>56</v>
      </c>
      <c r="F5" s="169" t="s">
        <v>87</v>
      </c>
      <c r="G5" s="169" t="s">
        <v>57</v>
      </c>
      <c r="H5" s="172" t="s">
        <v>58</v>
      </c>
      <c r="I5" s="172"/>
      <c r="J5" s="172"/>
      <c r="K5" s="172"/>
      <c r="L5" s="169" t="s">
        <v>59</v>
      </c>
      <c r="M5" s="169" t="s">
        <v>60</v>
      </c>
    </row>
    <row r="6" spans="1:13" x14ac:dyDescent="0.25">
      <c r="A6" s="170"/>
      <c r="B6" s="170"/>
      <c r="C6" s="170"/>
      <c r="D6" s="170"/>
      <c r="E6" s="170"/>
      <c r="F6" s="170"/>
      <c r="G6" s="170"/>
      <c r="H6" s="172" t="s">
        <v>5</v>
      </c>
      <c r="I6" s="172" t="s">
        <v>6</v>
      </c>
      <c r="J6" s="172"/>
      <c r="K6" s="172"/>
      <c r="L6" s="170"/>
      <c r="M6" s="170"/>
    </row>
    <row r="7" spans="1:13" x14ac:dyDescent="0.25">
      <c r="A7" s="171"/>
      <c r="B7" s="171"/>
      <c r="C7" s="171"/>
      <c r="D7" s="171"/>
      <c r="E7" s="171"/>
      <c r="F7" s="171"/>
      <c r="G7" s="171"/>
      <c r="H7" s="172"/>
      <c r="I7" s="16" t="s">
        <v>61</v>
      </c>
      <c r="J7" s="16" t="s">
        <v>62</v>
      </c>
      <c r="K7" s="16" t="s">
        <v>86</v>
      </c>
      <c r="L7" s="171"/>
      <c r="M7" s="171"/>
    </row>
    <row r="8" spans="1:13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  <c r="M8" s="17">
        <v>13</v>
      </c>
    </row>
    <row r="9" spans="1:13" s="26" customFormat="1" x14ac:dyDescent="0.25">
      <c r="A9" s="19"/>
      <c r="B9" s="20"/>
      <c r="C9" s="21"/>
      <c r="D9" s="21"/>
      <c r="E9" s="22"/>
      <c r="F9" s="21"/>
      <c r="G9" s="21"/>
      <c r="H9" s="23"/>
      <c r="I9" s="23"/>
      <c r="J9" s="24"/>
      <c r="K9" s="24"/>
      <c r="L9" s="21"/>
      <c r="M9" s="25"/>
    </row>
    <row r="10" spans="1:13" s="26" customFormat="1" x14ac:dyDescent="0.25">
      <c r="A10" s="19"/>
      <c r="B10" s="20"/>
      <c r="C10" s="21"/>
      <c r="D10" s="21"/>
      <c r="E10" s="21"/>
      <c r="F10" s="21"/>
      <c r="G10" s="21"/>
      <c r="H10" s="23"/>
      <c r="I10" s="23"/>
      <c r="J10" s="23"/>
      <c r="K10" s="23"/>
      <c r="L10" s="21"/>
      <c r="M10" s="25"/>
    </row>
    <row r="11" spans="1:13" s="26" customFormat="1" x14ac:dyDescent="0.25">
      <c r="A11" s="29"/>
      <c r="B11" s="30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5"/>
    </row>
    <row r="12" spans="1:13" x14ac:dyDescent="0.25">
      <c r="M12" s="28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Normal="100" workbookViewId="0">
      <selection activeCell="E29" sqref="E29"/>
    </sheetView>
  </sheetViews>
  <sheetFormatPr defaultRowHeight="15.75" x14ac:dyDescent="0.25"/>
  <cols>
    <col min="1" max="1" width="10.28515625" style="27" customWidth="1"/>
    <col min="2" max="2" width="53.28515625" style="27" customWidth="1"/>
    <col min="3" max="3" width="20" style="27" customWidth="1"/>
    <col min="4" max="4" width="18.5703125" style="27" customWidth="1"/>
    <col min="5" max="5" width="23.140625" style="27" customWidth="1"/>
    <col min="6" max="6" width="46.85546875" style="27" customWidth="1"/>
    <col min="7" max="7" width="46.28515625" style="27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66" t="s">
        <v>63</v>
      </c>
      <c r="B1" s="166"/>
      <c r="C1" s="166"/>
      <c r="D1" s="166"/>
      <c r="E1" s="166"/>
      <c r="F1" s="166"/>
      <c r="G1" s="166"/>
    </row>
    <row r="2" spans="1:7" x14ac:dyDescent="0.25">
      <c r="A2" s="167" t="s">
        <v>64</v>
      </c>
      <c r="B2" s="167"/>
      <c r="C2" s="167"/>
      <c r="D2" s="167"/>
      <c r="E2" s="167"/>
      <c r="F2" s="167"/>
      <c r="G2" s="167"/>
    </row>
    <row r="3" spans="1:7" x14ac:dyDescent="0.25">
      <c r="A3" s="15"/>
      <c r="B3" s="15"/>
      <c r="C3" s="15"/>
      <c r="D3" s="15"/>
      <c r="E3" s="15"/>
      <c r="F3" s="15"/>
      <c r="G3" s="15"/>
    </row>
    <row r="4" spans="1:7" ht="31.5" x14ac:dyDescent="0.25">
      <c r="A4" s="31" t="s">
        <v>65</v>
      </c>
      <c r="B4" s="31" t="s">
        <v>66</v>
      </c>
      <c r="C4" s="31" t="s">
        <v>54</v>
      </c>
      <c r="D4" s="31" t="s">
        <v>67</v>
      </c>
      <c r="E4" s="31" t="s">
        <v>68</v>
      </c>
      <c r="F4" s="31" t="s">
        <v>69</v>
      </c>
      <c r="G4" s="31" t="s">
        <v>70</v>
      </c>
    </row>
    <row r="5" spans="1:7" s="18" customFormat="1" ht="12.75" x14ac:dyDescent="0.2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7" s="26" customFormat="1" x14ac:dyDescent="0.25">
      <c r="A6" s="19"/>
      <c r="B6" s="20"/>
      <c r="C6" s="21"/>
      <c r="D6" s="21"/>
      <c r="E6" s="21"/>
      <c r="F6" s="21"/>
      <c r="G6" s="25"/>
    </row>
    <row r="7" spans="1:7" s="26" customFormat="1" x14ac:dyDescent="0.25">
      <c r="A7" s="19"/>
      <c r="B7" s="20"/>
      <c r="C7" s="21"/>
      <c r="D7" s="21"/>
      <c r="E7" s="21"/>
      <c r="F7" s="21"/>
      <c r="G7" s="25"/>
    </row>
    <row r="8" spans="1:7" s="26" customFormat="1" x14ac:dyDescent="0.25">
      <c r="A8" s="29"/>
      <c r="B8" s="30"/>
      <c r="C8" s="23"/>
      <c r="D8" s="23"/>
      <c r="E8" s="23"/>
      <c r="F8" s="23"/>
      <c r="G8" s="25"/>
    </row>
    <row r="9" spans="1:7" x14ac:dyDescent="0.25">
      <c r="G9" s="2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zoomScaleNormal="100" workbookViewId="0">
      <selection activeCell="D22" sqref="D22"/>
    </sheetView>
  </sheetViews>
  <sheetFormatPr defaultRowHeight="15.75" x14ac:dyDescent="0.25"/>
  <cols>
    <col min="1" max="1" width="10.28515625" style="27" customWidth="1"/>
    <col min="2" max="2" width="68.5703125" style="27" customWidth="1"/>
    <col min="3" max="3" width="30.42578125" style="27" customWidth="1"/>
    <col min="4" max="4" width="62" style="27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66" t="s">
        <v>71</v>
      </c>
      <c r="B1" s="166"/>
      <c r="C1" s="166"/>
      <c r="D1" s="166"/>
    </row>
    <row r="2" spans="1:4" x14ac:dyDescent="0.25">
      <c r="A2" s="167" t="s">
        <v>72</v>
      </c>
      <c r="B2" s="167"/>
      <c r="C2" s="167"/>
      <c r="D2" s="167"/>
    </row>
    <row r="3" spans="1:4" x14ac:dyDescent="0.25">
      <c r="A3" s="167" t="s">
        <v>73</v>
      </c>
      <c r="B3" s="167"/>
      <c r="C3" s="167"/>
      <c r="D3" s="167"/>
    </row>
    <row r="4" spans="1:4" x14ac:dyDescent="0.25">
      <c r="A4" s="167" t="s">
        <v>74</v>
      </c>
      <c r="B4" s="167"/>
      <c r="C4" s="167"/>
      <c r="D4" s="167"/>
    </row>
    <row r="5" spans="1:4" x14ac:dyDescent="0.25">
      <c r="A5" s="15"/>
      <c r="B5" s="15"/>
      <c r="C5" s="15"/>
      <c r="D5" s="15"/>
    </row>
    <row r="6" spans="1:4" ht="47.25" x14ac:dyDescent="0.25">
      <c r="A6" s="31" t="s">
        <v>65</v>
      </c>
      <c r="B6" s="31" t="s">
        <v>75</v>
      </c>
      <c r="C6" s="31" t="s">
        <v>76</v>
      </c>
      <c r="D6" s="31" t="s">
        <v>77</v>
      </c>
    </row>
    <row r="7" spans="1:4" s="18" customFormat="1" ht="12.75" x14ac:dyDescent="0.2">
      <c r="A7" s="17">
        <v>1</v>
      </c>
      <c r="B7" s="17">
        <v>2</v>
      </c>
      <c r="C7" s="17">
        <v>3</v>
      </c>
      <c r="D7" s="17">
        <v>4</v>
      </c>
    </row>
    <row r="8" spans="1:4" s="26" customFormat="1" x14ac:dyDescent="0.25">
      <c r="A8" s="19"/>
      <c r="B8" s="20"/>
      <c r="C8" s="21"/>
      <c r="D8" s="21"/>
    </row>
    <row r="9" spans="1:4" s="26" customFormat="1" x14ac:dyDescent="0.25">
      <c r="A9" s="19"/>
      <c r="B9" s="20"/>
      <c r="C9" s="21"/>
      <c r="D9" s="21"/>
    </row>
    <row r="10" spans="1:4" s="26" customFormat="1" x14ac:dyDescent="0.25">
      <c r="A10" s="29"/>
      <c r="B10" s="30"/>
      <c r="C10" s="23"/>
      <c r="D10" s="2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zoomScaleNormal="100" workbookViewId="0">
      <selection activeCell="C18" sqref="C18"/>
    </sheetView>
  </sheetViews>
  <sheetFormatPr defaultRowHeight="15.75" x14ac:dyDescent="0.25"/>
  <cols>
    <col min="1" max="1" width="8.28515625" style="27" customWidth="1"/>
    <col min="2" max="2" width="33.85546875" style="27" customWidth="1"/>
    <col min="3" max="3" width="22.7109375" style="27" customWidth="1"/>
    <col min="4" max="4" width="18.5703125" style="27" customWidth="1"/>
    <col min="5" max="5" width="23.140625" style="27" customWidth="1"/>
    <col min="6" max="6" width="11" style="27" customWidth="1"/>
    <col min="7" max="7" width="11.28515625" style="27" customWidth="1"/>
    <col min="8" max="10" width="12" style="27" customWidth="1"/>
    <col min="11" max="11" width="15.7109375" style="27" customWidth="1"/>
    <col min="12" max="12" width="19.570312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1" x14ac:dyDescent="0.25">
      <c r="A1" s="166" t="s">
        <v>78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x14ac:dyDescent="0.25">
      <c r="A2" s="167" t="s">
        <v>79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1" x14ac:dyDescent="0.25">
      <c r="A3" s="179" t="s">
        <v>119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</row>
    <row r="4" spans="1:1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x14ac:dyDescent="0.25">
      <c r="A5" s="169" t="s">
        <v>65</v>
      </c>
      <c r="B5" s="169" t="s">
        <v>80</v>
      </c>
      <c r="C5" s="169" t="s">
        <v>81</v>
      </c>
      <c r="D5" s="169" t="s">
        <v>82</v>
      </c>
      <c r="E5" s="169" t="s">
        <v>101</v>
      </c>
      <c r="F5" s="172" t="s">
        <v>83</v>
      </c>
      <c r="G5" s="172"/>
      <c r="H5" s="172"/>
      <c r="I5" s="172"/>
      <c r="J5" s="172"/>
      <c r="K5" s="172"/>
    </row>
    <row r="6" spans="1:11" x14ac:dyDescent="0.25">
      <c r="A6" s="170"/>
      <c r="B6" s="170"/>
      <c r="C6" s="170"/>
      <c r="D6" s="170"/>
      <c r="E6" s="170"/>
      <c r="F6" s="172" t="s">
        <v>5</v>
      </c>
      <c r="G6" s="172" t="s">
        <v>6</v>
      </c>
      <c r="H6" s="172"/>
      <c r="I6" s="172"/>
      <c r="J6" s="172"/>
      <c r="K6" s="172"/>
    </row>
    <row r="7" spans="1:11" ht="62.25" customHeight="1" x14ac:dyDescent="0.25">
      <c r="A7" s="171"/>
      <c r="B7" s="171"/>
      <c r="C7" s="171"/>
      <c r="D7" s="171"/>
      <c r="E7" s="171"/>
      <c r="F7" s="172"/>
      <c r="G7" s="16" t="s">
        <v>61</v>
      </c>
      <c r="H7" s="16" t="s">
        <v>62</v>
      </c>
      <c r="I7" s="16" t="s">
        <v>86</v>
      </c>
      <c r="J7" s="93" t="s">
        <v>102</v>
      </c>
      <c r="K7" s="16" t="s">
        <v>103</v>
      </c>
    </row>
    <row r="8" spans="1:11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1" s="26" customFormat="1" x14ac:dyDescent="0.25">
      <c r="A9" s="29"/>
      <c r="B9" s="30"/>
      <c r="C9" s="23"/>
      <c r="D9" s="23"/>
      <c r="E9" s="173" t="s">
        <v>104</v>
      </c>
      <c r="F9" s="174"/>
      <c r="G9" s="174"/>
      <c r="H9" s="174"/>
      <c r="I9" s="174"/>
      <c r="J9" s="174"/>
      <c r="K9" s="175"/>
    </row>
    <row r="10" spans="1:11" s="26" customFormat="1" x14ac:dyDescent="0.25">
      <c r="A10" s="29"/>
      <c r="B10" s="30"/>
      <c r="C10" s="23"/>
      <c r="D10" s="23"/>
      <c r="E10" s="23"/>
      <c r="F10" s="23"/>
      <c r="G10" s="23"/>
      <c r="H10" s="23"/>
      <c r="I10" s="23"/>
      <c r="J10" s="23"/>
      <c r="K10" s="23"/>
    </row>
    <row r="11" spans="1:11" s="26" customFormat="1" x14ac:dyDescent="0.25">
      <c r="A11" s="29"/>
      <c r="B11" s="30"/>
      <c r="C11" s="23"/>
      <c r="D11" s="23"/>
      <c r="E11" s="176" t="s">
        <v>105</v>
      </c>
      <c r="F11" s="177"/>
      <c r="G11" s="177"/>
      <c r="H11" s="177"/>
      <c r="I11" s="177"/>
      <c r="J11" s="177"/>
      <c r="K11" s="178"/>
    </row>
    <row r="12" spans="1:11" x14ac:dyDescent="0.25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</row>
  </sheetData>
  <mergeCells count="13">
    <mergeCell ref="E9:K9"/>
    <mergeCell ref="E11:K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9"/>
  <sheetViews>
    <sheetView tabSelected="1" zoomScaleNormal="100" workbookViewId="0">
      <selection activeCell="G11" sqref="G11"/>
    </sheetView>
  </sheetViews>
  <sheetFormatPr defaultRowHeight="15" x14ac:dyDescent="0.25"/>
  <cols>
    <col min="2" max="2" width="37.42578125" customWidth="1"/>
    <col min="3" max="3" width="21.28515625" customWidth="1"/>
    <col min="4" max="7" width="12.7109375" customWidth="1"/>
    <col min="8" max="8" width="22.5703125" customWidth="1"/>
  </cols>
  <sheetData>
    <row r="1" spans="1:8" x14ac:dyDescent="0.25">
      <c r="H1" s="94" t="s">
        <v>48</v>
      </c>
    </row>
    <row r="2" spans="1:8" ht="15" customHeight="1" x14ac:dyDescent="0.25">
      <c r="A2" s="181" t="s">
        <v>36</v>
      </c>
      <c r="B2" s="181"/>
      <c r="C2" s="181"/>
      <c r="D2" s="181"/>
      <c r="E2" s="181"/>
      <c r="F2" s="181"/>
      <c r="G2" s="181"/>
      <c r="H2" s="181"/>
    </row>
    <row r="3" spans="1:8" x14ac:dyDescent="0.25">
      <c r="A3" s="181"/>
      <c r="B3" s="181"/>
      <c r="C3" s="181"/>
      <c r="D3" s="181"/>
      <c r="E3" s="181"/>
      <c r="F3" s="181"/>
      <c r="G3" s="181"/>
      <c r="H3" s="181"/>
    </row>
    <row r="4" spans="1:8" x14ac:dyDescent="0.25">
      <c r="B4" s="13"/>
    </row>
    <row r="5" spans="1:8" x14ac:dyDescent="0.25">
      <c r="A5" s="180" t="s">
        <v>32</v>
      </c>
      <c r="B5" s="180" t="s">
        <v>33</v>
      </c>
      <c r="C5" s="180" t="s">
        <v>34</v>
      </c>
      <c r="D5" s="180"/>
      <c r="E5" s="180"/>
      <c r="F5" s="180"/>
      <c r="G5" s="180"/>
      <c r="H5" s="180" t="s">
        <v>35</v>
      </c>
    </row>
    <row r="6" spans="1:8" ht="62.25" customHeight="1" x14ac:dyDescent="0.25">
      <c r="A6" s="180"/>
      <c r="B6" s="180"/>
      <c r="C6" s="180"/>
      <c r="D6" s="10" t="s">
        <v>37</v>
      </c>
      <c r="E6" s="10" t="s">
        <v>38</v>
      </c>
      <c r="F6" s="10" t="s">
        <v>89</v>
      </c>
      <c r="G6" s="10" t="s">
        <v>90</v>
      </c>
      <c r="H6" s="180"/>
    </row>
    <row r="7" spans="1:8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1">
        <v>7</v>
      </c>
      <c r="H7" s="12">
        <v>8</v>
      </c>
    </row>
    <row r="8" spans="1:8" ht="86.25" customHeight="1" x14ac:dyDescent="0.25">
      <c r="A8" s="87">
        <v>1</v>
      </c>
      <c r="B8" s="88" t="s">
        <v>41</v>
      </c>
      <c r="C8" s="89">
        <v>0.95</v>
      </c>
      <c r="D8" s="90">
        <v>0.95</v>
      </c>
      <c r="E8" s="90">
        <v>0.95</v>
      </c>
      <c r="F8" s="90">
        <v>0.95</v>
      </c>
      <c r="G8" s="90">
        <v>0.95</v>
      </c>
      <c r="H8" s="89">
        <v>0.95</v>
      </c>
    </row>
    <row r="9" spans="1:8" ht="66" customHeight="1" x14ac:dyDescent="0.25">
      <c r="A9" s="87">
        <v>2</v>
      </c>
      <c r="B9" s="88" t="s">
        <v>94</v>
      </c>
      <c r="C9" s="89">
        <v>0.99</v>
      </c>
      <c r="D9" s="89">
        <v>0.99</v>
      </c>
      <c r="E9" s="89">
        <v>0.99</v>
      </c>
      <c r="F9" s="89">
        <v>0.99</v>
      </c>
      <c r="G9" s="89">
        <v>0.99</v>
      </c>
      <c r="H9" s="89">
        <v>0.99</v>
      </c>
    </row>
  </sheetData>
  <mergeCells count="6">
    <mergeCell ref="D5:G5"/>
    <mergeCell ref="A2:H3"/>
    <mergeCell ref="H5:H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2022-10-28T06:15:07Z</cp:lastPrinted>
  <dcterms:created xsi:type="dcterms:W3CDTF">2021-11-15T12:04:53Z</dcterms:created>
  <dcterms:modified xsi:type="dcterms:W3CDTF">2022-10-28T06:15:26Z</dcterms:modified>
</cp:coreProperties>
</file>