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4\О назначении ПУБЛИЧНЫХ СЛУШАНИЙ по проекту на 2025-2027гг\"/>
    </mc:Choice>
  </mc:AlternateContent>
  <xr:revisionPtr revIDLastSave="0" documentId="13_ncr:1_{378EBD91-994F-4D9E-86CE-4F2951A684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ведения" sheetId="4" r:id="rId1"/>
  </sheets>
  <definedNames>
    <definedName name="_xlnm.Print_Titles" localSheetId="0">Сведения!$5:$5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4" l="1"/>
  <c r="G50" i="4"/>
  <c r="H50" i="4"/>
  <c r="F50" i="4"/>
  <c r="E50" i="4"/>
  <c r="D56" i="4"/>
  <c r="E6" i="4" l="1"/>
  <c r="G27" i="4" l="1"/>
  <c r="D6" i="4" l="1"/>
  <c r="E46" i="4" l="1"/>
  <c r="D46" i="4"/>
  <c r="E41" i="4"/>
  <c r="D41" i="4"/>
  <c r="E34" i="4"/>
  <c r="D34" i="4"/>
  <c r="E32" i="4"/>
  <c r="D32" i="4"/>
  <c r="E27" i="4"/>
  <c r="D27" i="4"/>
  <c r="E21" i="4"/>
  <c r="D21" i="4"/>
  <c r="E16" i="4"/>
  <c r="D16" i="4"/>
  <c r="F16" i="4"/>
  <c r="G16" i="4"/>
  <c r="H16" i="4"/>
  <c r="E58" i="4"/>
  <c r="D58" i="4"/>
  <c r="H56" i="4" l="1"/>
  <c r="G56" i="4"/>
  <c r="F56" i="4"/>
  <c r="F6" i="4" l="1"/>
  <c r="G6" i="4"/>
  <c r="H6" i="4"/>
  <c r="D14" i="4"/>
  <c r="E14" i="4"/>
  <c r="F14" i="4"/>
  <c r="G14" i="4"/>
  <c r="H14" i="4"/>
  <c r="F21" i="4"/>
  <c r="G21" i="4"/>
  <c r="H21" i="4"/>
  <c r="F27" i="4"/>
  <c r="H27" i="4"/>
  <c r="F32" i="4"/>
  <c r="G32" i="4"/>
  <c r="H32" i="4"/>
  <c r="F34" i="4"/>
  <c r="G34" i="4"/>
  <c r="H34" i="4"/>
  <c r="F41" i="4"/>
  <c r="G41" i="4"/>
  <c r="H41" i="4"/>
  <c r="D44" i="4"/>
  <c r="E44" i="4"/>
  <c r="F44" i="4"/>
  <c r="G44" i="4"/>
  <c r="H44" i="4"/>
  <c r="F46" i="4"/>
  <c r="G46" i="4"/>
  <c r="H46" i="4"/>
  <c r="D54" i="4"/>
  <c r="E54" i="4"/>
  <c r="F54" i="4"/>
  <c r="G54" i="4"/>
  <c r="H54" i="4"/>
  <c r="E56" i="4"/>
  <c r="F58" i="4"/>
  <c r="G58" i="4"/>
  <c r="H58" i="4"/>
  <c r="E5" i="4" l="1"/>
  <c r="D5" i="4"/>
  <c r="H5" i="4"/>
  <c r="G5" i="4"/>
  <c r="F5" i="4"/>
</calcChain>
</file>

<file path=xl/sharedStrings.xml><?xml version="1.0" encoding="utf-8"?>
<sst xmlns="http://schemas.openxmlformats.org/spreadsheetml/2006/main" count="81" uniqueCount="67">
  <si>
    <t/>
  </si>
  <si>
    <t>Прочие межбюджетные трансферты 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</si>
  <si>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</si>
  <si>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</si>
  <si>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внутреннего государственного и муниципального долга</t>
  </si>
  <si>
    <t>Обслуживание государственного и  муниципального долга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</si>
  <si>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</si>
  <si>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</si>
  <si>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</si>
  <si>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</si>
  <si>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</si>
  <si>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</si>
  <si>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</si>
  <si>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</si>
  <si>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</si>
  <si>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</si>
  <si>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</si>
  <si>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</si>
  <si>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</si>
  <si>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</si>
  <si>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</si>
  <si>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</si>
  <si>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</si>
  <si>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</si>
  <si>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</si>
  <si>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</si>
  <si>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</si>
  <si>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</si>
  <si>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</si>
  <si>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</si>
  <si>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</si>
  <si>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</si>
  <si>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</si>
  <si>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</si>
  <si>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</si>
  <si>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</si>
  <si>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</si>
  <si>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</si>
  <si>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</si>
  <si>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</si>
  <si>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</si>
  <si>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</si>
  <si>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</si>
  <si>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</si>
  <si>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</si>
  <si>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</si>
  <si>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</si>
  <si>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</si>
  <si>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Пз</t>
  </si>
  <si>
    <t>Рз</t>
  </si>
  <si>
    <t>Наименование</t>
  </si>
  <si>
    <t>ВСЕГО</t>
  </si>
  <si>
    <t>Судебная система</t>
  </si>
  <si>
    <t>Массовый спорт</t>
  </si>
  <si>
    <t>Благоустройство</t>
  </si>
  <si>
    <t>Здравоохранение</t>
  </si>
  <si>
    <t>Другие вопросы в области здравоохранения</t>
  </si>
  <si>
    <t>(тыс. 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</si>
  <si>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</si>
  <si>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</si>
  <si>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2025 год проект</t>
  </si>
  <si>
    <t>2026 год проект</t>
  </si>
  <si>
    <t>Спорт высших достижений</t>
  </si>
  <si>
    <t>Исполнено за 2023 год</t>
  </si>
  <si>
    <t>Ожидаемое исполнение за 2024 год</t>
  </si>
  <si>
    <t>2027 год проект</t>
  </si>
  <si>
    <t>Сведения о расходах бюджета Нефтеюганского района по разделам и подразделам классификации расходов на 2025 год и плановый период 2026 и 2027 годов в сравнении с ожидаемым исполнением за 2024 год и отчетом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</si>
</sst>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0"/>
    <numFmt numFmtId="166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2"/>
    <xf numFmtId="0" fontId="2" fillId="0" borderId="0" xfId="2" applyAlignment="1">
      <alignment wrapText="1"/>
    </xf>
    <xf numFmtId="0" fontId="2" fillId="0" borderId="0" xfId="2" applyBorder="1"/>
    <xf numFmtId="0" fontId="4" fillId="0" borderId="0" xfId="2" applyFont="1"/>
    <xf numFmtId="0" fontId="5" fillId="0" borderId="0" xfId="2" applyFont="1"/>
    <xf numFmtId="0" fontId="7" fillId="0" borderId="0" xfId="2" applyFont="1"/>
    <xf numFmtId="0" fontId="6" fillId="0" borderId="0" xfId="2" applyFont="1" applyBorder="1" applyAlignment="1">
      <alignment horizontal="center" vertical="center"/>
    </xf>
    <xf numFmtId="0" fontId="5" fillId="0" borderId="0" xfId="2" applyFont="1" applyFill="1" applyBorder="1"/>
    <xf numFmtId="0" fontId="7" fillId="0" borderId="0" xfId="2" applyFont="1" applyFill="1" applyBorder="1"/>
    <xf numFmtId="0" fontId="6" fillId="0" borderId="0" xfId="2" applyNumberFormat="1" applyFont="1" applyFill="1" applyBorder="1" applyAlignment="1" applyProtection="1">
      <alignment horizontal="right" vertical="center"/>
      <protection hidden="1"/>
    </xf>
    <xf numFmtId="0" fontId="9" fillId="0" borderId="0" xfId="2" applyFont="1" applyFill="1" applyBorder="1" applyProtection="1">
      <protection hidden="1"/>
    </xf>
    <xf numFmtId="0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0" fillId="0" borderId="0" xfId="2" applyNumberFormat="1" applyFont="1"/>
    <xf numFmtId="166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0" xfId="2" applyNumberFormat="1" applyFont="1" applyFill="1" applyBorder="1" applyAlignment="1" applyProtection="1">
      <alignment horizontal="center"/>
      <protection hidden="1"/>
    </xf>
    <xf numFmtId="4" fontId="12" fillId="0" borderId="0" xfId="0" applyNumberFormat="1" applyFont="1" applyProtection="1">
      <protection hidden="1"/>
    </xf>
    <xf numFmtId="0" fontId="13" fillId="0" borderId="0" xfId="0" applyFont="1" applyProtection="1">
      <protection hidden="1"/>
    </xf>
    <xf numFmtId="166" fontId="4" fillId="0" borderId="0" xfId="2" applyNumberFormat="1" applyFont="1"/>
    <xf numFmtId="166" fontId="11" fillId="0" borderId="2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2" applyNumberFormat="1" applyFont="1" applyFill="1" applyBorder="1" applyAlignment="1" applyProtection="1">
      <alignment horizontal="center" vertical="center" wrapText="1"/>
      <protection hidden="1"/>
    </xf>
    <xf numFmtId="166" fontId="11" fillId="0" borderId="2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 applyProtection="1">
      <alignment horizontal="center" vertical="center"/>
      <protection hidden="1"/>
    </xf>
    <xf numFmtId="166" fontId="11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 applyProtection="1">
      <alignment horizontal="center" vertical="center"/>
      <protection hidden="1"/>
    </xf>
    <xf numFmtId="166" fontId="14" fillId="0" borderId="1" xfId="1" applyNumberFormat="1" applyFont="1" applyFill="1" applyBorder="1" applyAlignment="1" applyProtection="1">
      <alignment horizontal="center" vertical="center"/>
      <protection hidden="1"/>
    </xf>
    <xf numFmtId="166" fontId="1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Normal" xfId="4" xr:uid="{00000000-0005-0000-0000-000000000000}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Финансовый" xfId="1" builtinId="3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0"/>
  <sheetViews>
    <sheetView showGridLines="0" tabSelected="1" zoomScaleNormal="100" zoomScaleSheetLayoutView="75" workbookViewId="0">
      <selection activeCell="I69" sqref="I69"/>
    </sheetView>
  </sheetViews>
  <sheetFormatPr defaultColWidth="9.140625" defaultRowHeight="15.75" x14ac:dyDescent="0.2"/>
  <cols>
    <col min="1" max="1" width="69" style="2" customWidth="1"/>
    <col min="2" max="3" width="5" style="1" customWidth="1"/>
    <col min="4" max="4" width="21.7109375" style="4" customWidth="1"/>
    <col min="5" max="5" width="23.5703125" style="4" customWidth="1"/>
    <col min="6" max="6" width="24.28515625" style="5" customWidth="1"/>
    <col min="7" max="7" width="25.28515625" style="6" customWidth="1"/>
    <col min="8" max="8" width="29.140625" style="7" customWidth="1"/>
    <col min="9" max="232" width="9.140625" style="1" customWidth="1"/>
    <col min="233" max="16384" width="9.140625" style="1"/>
  </cols>
  <sheetData>
    <row r="1" spans="1:8" s="3" customFormat="1" ht="37.5" customHeight="1" x14ac:dyDescent="0.2">
      <c r="A1" s="30" t="s">
        <v>66</v>
      </c>
      <c r="B1" s="30"/>
      <c r="C1" s="30"/>
      <c r="D1" s="30"/>
      <c r="E1" s="30"/>
      <c r="F1" s="30"/>
      <c r="G1" s="30"/>
      <c r="H1" s="30"/>
    </row>
    <row r="2" spans="1:8" s="3" customFormat="1" ht="15" customHeight="1" x14ac:dyDescent="0.3">
      <c r="A2" s="25"/>
      <c r="B2" s="11"/>
      <c r="C2" s="11"/>
      <c r="D2" s="24"/>
      <c r="E2" s="23"/>
      <c r="F2" s="8"/>
      <c r="G2" s="9"/>
      <c r="H2" s="10" t="s">
        <v>57</v>
      </c>
    </row>
    <row r="3" spans="1:8" ht="50.25" customHeight="1" x14ac:dyDescent="0.2">
      <c r="A3" s="22" t="s">
        <v>50</v>
      </c>
      <c r="B3" s="22" t="s">
        <v>49</v>
      </c>
      <c r="C3" s="22" t="s">
        <v>48</v>
      </c>
      <c r="D3" s="22" t="s">
        <v>63</v>
      </c>
      <c r="E3" s="22" t="s">
        <v>64</v>
      </c>
      <c r="F3" s="22" t="s">
        <v>60</v>
      </c>
      <c r="G3" s="22" t="s">
        <v>61</v>
      </c>
      <c r="H3" s="22" t="s">
        <v>65</v>
      </c>
    </row>
    <row r="4" spans="1:8" ht="14.45" customHeight="1" x14ac:dyDescent="0.2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>
        <v>6</v>
      </c>
      <c r="G4" s="16">
        <v>7</v>
      </c>
      <c r="H4" s="16">
        <v>8</v>
      </c>
    </row>
    <row r="5" spans="1:8" ht="20.45" customHeight="1" x14ac:dyDescent="0.2">
      <c r="A5" s="12" t="s">
        <v>51</v>
      </c>
      <c r="B5" s="13" t="s">
        <v>0</v>
      </c>
      <c r="C5" s="13" t="s">
        <v>0</v>
      </c>
      <c r="D5" s="20">
        <f>D6+D14+D16+D21+D27+D32+D34+D41+D46+D50+D54+D56+D58+D44</f>
        <v>7588475.700000003</v>
      </c>
      <c r="E5" s="18">
        <f>E6+E14+E16+E21+E27+E32+E34+E41+E44+E46+E50+E54+E56+E58</f>
        <v>7854007.2000000002</v>
      </c>
      <c r="F5" s="36">
        <f>F6+F14+F16+F21+F27+F32+F34+F41+F44+F46+F50+F54+F56+F58</f>
        <v>7915772.4000000004</v>
      </c>
      <c r="G5" s="36">
        <f>G6+G14+G16+G21+G27+G32+G34+G41+G44+G46+G50+G54+G56+G58</f>
        <v>6671151.1000000006</v>
      </c>
      <c r="H5" s="37">
        <f>H6+H14+H16+H21+H27+H32+H34+H41+H44+H46+H50+H54+H56+H58</f>
        <v>6896859.7999999989</v>
      </c>
    </row>
    <row r="6" spans="1:8" x14ac:dyDescent="0.2">
      <c r="A6" s="12" t="s">
        <v>47</v>
      </c>
      <c r="B6" s="13">
        <v>1</v>
      </c>
      <c r="C6" s="13" t="s">
        <v>0</v>
      </c>
      <c r="D6" s="20">
        <f>D7+D8+D9+D10+D11+D13</f>
        <v>680071.10000000009</v>
      </c>
      <c r="E6" s="18">
        <f>E7+E8+E9+E10+E11+E12+E13</f>
        <v>686237.89999999991</v>
      </c>
      <c r="F6" s="36">
        <f>SUM(F7:F13)</f>
        <v>677912.8</v>
      </c>
      <c r="G6" s="36">
        <f>SUM(G7:G13)</f>
        <v>756109.40000000014</v>
      </c>
      <c r="H6" s="37">
        <f>SUM(H7:H13)</f>
        <v>877473.3</v>
      </c>
    </row>
    <row r="7" spans="1:8" ht="31.5" x14ac:dyDescent="0.2">
      <c r="A7" s="14" t="s">
        <v>46</v>
      </c>
      <c r="B7" s="15">
        <v>1</v>
      </c>
      <c r="C7" s="15">
        <v>2</v>
      </c>
      <c r="D7" s="28">
        <v>7989.5</v>
      </c>
      <c r="E7" s="19">
        <v>6755.3</v>
      </c>
      <c r="F7" s="31">
        <v>7711.2</v>
      </c>
      <c r="G7" s="31">
        <v>7666.2</v>
      </c>
      <c r="H7" s="32">
        <v>7711.2</v>
      </c>
    </row>
    <row r="8" spans="1:8" ht="47.25" x14ac:dyDescent="0.2">
      <c r="A8" s="14" t="s">
        <v>45</v>
      </c>
      <c r="B8" s="15">
        <v>1</v>
      </c>
      <c r="C8" s="15">
        <v>3</v>
      </c>
      <c r="D8" s="28">
        <v>11577.9</v>
      </c>
      <c r="E8" s="19">
        <v>8566.1</v>
      </c>
      <c r="F8" s="31">
        <v>9376.4</v>
      </c>
      <c r="G8" s="31">
        <v>9353</v>
      </c>
      <c r="H8" s="32">
        <v>10453</v>
      </c>
    </row>
    <row r="9" spans="1:8" ht="47.25" x14ac:dyDescent="0.2">
      <c r="A9" s="14" t="s">
        <v>44</v>
      </c>
      <c r="B9" s="15">
        <v>1</v>
      </c>
      <c r="C9" s="15">
        <v>4</v>
      </c>
      <c r="D9" s="29">
        <v>250303.2</v>
      </c>
      <c r="E9" s="19">
        <v>197280.4</v>
      </c>
      <c r="F9" s="31">
        <v>247537.6</v>
      </c>
      <c r="G9" s="31">
        <v>237676.2</v>
      </c>
      <c r="H9" s="33">
        <v>239614</v>
      </c>
    </row>
    <row r="10" spans="1:8" ht="30" customHeight="1" x14ac:dyDescent="0.2">
      <c r="A10" s="14" t="s">
        <v>52</v>
      </c>
      <c r="B10" s="15">
        <v>1</v>
      </c>
      <c r="C10" s="15">
        <v>5</v>
      </c>
      <c r="D10" s="28">
        <v>0</v>
      </c>
      <c r="E10" s="19">
        <v>1.4</v>
      </c>
      <c r="F10" s="31">
        <v>2.2000000000000002</v>
      </c>
      <c r="G10" s="31">
        <v>23.2</v>
      </c>
      <c r="H10" s="34">
        <v>3.7</v>
      </c>
    </row>
    <row r="11" spans="1:8" ht="31.5" x14ac:dyDescent="0.2">
      <c r="A11" s="14" t="s">
        <v>43</v>
      </c>
      <c r="B11" s="15">
        <v>1</v>
      </c>
      <c r="C11" s="15">
        <v>6</v>
      </c>
      <c r="D11" s="28">
        <v>76537</v>
      </c>
      <c r="E11" s="27">
        <v>65610.399999999994</v>
      </c>
      <c r="F11" s="35">
        <v>68756.5</v>
      </c>
      <c r="G11" s="27">
        <v>67801.600000000006</v>
      </c>
      <c r="H11" s="34">
        <v>70864.600000000006</v>
      </c>
    </row>
    <row r="12" spans="1:8" ht="28.5" customHeight="1" x14ac:dyDescent="0.2">
      <c r="A12" s="14" t="s">
        <v>42</v>
      </c>
      <c r="B12" s="15">
        <v>1</v>
      </c>
      <c r="C12" s="15">
        <v>11</v>
      </c>
      <c r="D12" s="28">
        <v>0</v>
      </c>
      <c r="E12" s="19">
        <v>11324.3</v>
      </c>
      <c r="F12" s="31">
        <v>15000</v>
      </c>
      <c r="G12" s="27">
        <v>15000</v>
      </c>
      <c r="H12" s="34">
        <v>15000</v>
      </c>
    </row>
    <row r="13" spans="1:8" ht="30.75" customHeight="1" x14ac:dyDescent="0.2">
      <c r="A13" s="14" t="s">
        <v>41</v>
      </c>
      <c r="B13" s="15">
        <v>1</v>
      </c>
      <c r="C13" s="15">
        <v>13</v>
      </c>
      <c r="D13" s="28">
        <v>333663.5</v>
      </c>
      <c r="E13" s="19">
        <v>396700</v>
      </c>
      <c r="F13" s="31">
        <v>329528.90000000002</v>
      </c>
      <c r="G13" s="27">
        <v>418589.2</v>
      </c>
      <c r="H13" s="33">
        <v>533826.80000000005</v>
      </c>
    </row>
    <row r="14" spans="1:8" x14ac:dyDescent="0.2">
      <c r="A14" s="12" t="s">
        <v>40</v>
      </c>
      <c r="B14" s="13">
        <v>2</v>
      </c>
      <c r="C14" s="13" t="s">
        <v>0</v>
      </c>
      <c r="D14" s="20">
        <f>D15</f>
        <v>5352.1</v>
      </c>
      <c r="E14" s="18">
        <f>E15</f>
        <v>6304.1</v>
      </c>
      <c r="F14" s="36">
        <f>F15</f>
        <v>7038.6</v>
      </c>
      <c r="G14" s="36">
        <f t="shared" ref="G14:H14" si="0">G15</f>
        <v>7752.3</v>
      </c>
      <c r="H14" s="37">
        <f t="shared" si="0"/>
        <v>8047.3</v>
      </c>
    </row>
    <row r="15" spans="1:8" ht="24.75" customHeight="1" x14ac:dyDescent="0.2">
      <c r="A15" s="14" t="s">
        <v>39</v>
      </c>
      <c r="B15" s="15">
        <v>2</v>
      </c>
      <c r="C15" s="15">
        <v>3</v>
      </c>
      <c r="D15" s="28">
        <v>5352.1</v>
      </c>
      <c r="E15" s="19">
        <v>6304.1</v>
      </c>
      <c r="F15" s="27">
        <v>7038.6</v>
      </c>
      <c r="G15" s="27">
        <v>7752.3</v>
      </c>
      <c r="H15" s="34">
        <v>8047.3</v>
      </c>
    </row>
    <row r="16" spans="1:8" ht="14.45" customHeight="1" x14ac:dyDescent="0.2">
      <c r="A16" s="12" t="s">
        <v>38</v>
      </c>
      <c r="B16" s="13">
        <v>3</v>
      </c>
      <c r="C16" s="13" t="s">
        <v>0</v>
      </c>
      <c r="D16" s="20">
        <f t="shared" ref="D16" si="1">D17+D18+D19+D20</f>
        <v>35123.799999999996</v>
      </c>
      <c r="E16" s="20">
        <f t="shared" ref="E16" si="2">E17+E18+E19+E20</f>
        <v>35970.6</v>
      </c>
      <c r="F16" s="39">
        <f t="shared" ref="F16:H16" si="3">F17+F18+F19+F20</f>
        <v>30213.9</v>
      </c>
      <c r="G16" s="39">
        <f t="shared" si="3"/>
        <v>30437.300000000003</v>
      </c>
      <c r="H16" s="39">
        <f t="shared" si="3"/>
        <v>30437.200000000001</v>
      </c>
    </row>
    <row r="17" spans="1:8" x14ac:dyDescent="0.2">
      <c r="A17" s="14" t="s">
        <v>37</v>
      </c>
      <c r="B17" s="15">
        <v>3</v>
      </c>
      <c r="C17" s="15">
        <v>4</v>
      </c>
      <c r="D17" s="28">
        <v>7710.1</v>
      </c>
      <c r="E17" s="19">
        <v>8014.4</v>
      </c>
      <c r="F17" s="27">
        <v>2414.1999999999998</v>
      </c>
      <c r="G17" s="27">
        <v>2637.6</v>
      </c>
      <c r="H17" s="34">
        <v>2637.6</v>
      </c>
    </row>
    <row r="18" spans="1:8" ht="30" customHeight="1" x14ac:dyDescent="0.2">
      <c r="A18" s="14" t="s">
        <v>59</v>
      </c>
      <c r="B18" s="15">
        <v>3</v>
      </c>
      <c r="C18" s="15">
        <v>9</v>
      </c>
      <c r="D18" s="28">
        <v>7059.7</v>
      </c>
      <c r="E18" s="19">
        <v>8143.1</v>
      </c>
      <c r="F18" s="31">
        <v>9669.1</v>
      </c>
      <c r="G18" s="31">
        <v>9669.1</v>
      </c>
      <c r="H18" s="32">
        <v>9669.1</v>
      </c>
    </row>
    <row r="19" spans="1:8" ht="30" customHeight="1" x14ac:dyDescent="0.2">
      <c r="A19" s="14" t="s">
        <v>58</v>
      </c>
      <c r="B19" s="15">
        <v>3</v>
      </c>
      <c r="C19" s="15">
        <v>10</v>
      </c>
      <c r="D19" s="28">
        <v>19912.900000000001</v>
      </c>
      <c r="E19" s="19">
        <v>19388.099999999999</v>
      </c>
      <c r="F19" s="31">
        <v>17682.400000000001</v>
      </c>
      <c r="G19" s="31">
        <v>17682.400000000001</v>
      </c>
      <c r="H19" s="32">
        <v>17682.3</v>
      </c>
    </row>
    <row r="20" spans="1:8" ht="31.5" x14ac:dyDescent="0.2">
      <c r="A20" s="14" t="s">
        <v>36</v>
      </c>
      <c r="B20" s="15">
        <v>3</v>
      </c>
      <c r="C20" s="15">
        <v>14</v>
      </c>
      <c r="D20" s="28">
        <v>441.1</v>
      </c>
      <c r="E20" s="19">
        <v>425</v>
      </c>
      <c r="F20" s="31">
        <v>448.2</v>
      </c>
      <c r="G20" s="31">
        <v>448.2</v>
      </c>
      <c r="H20" s="32">
        <v>448.2</v>
      </c>
    </row>
    <row r="21" spans="1:8" x14ac:dyDescent="0.2">
      <c r="A21" s="12" t="s">
        <v>35</v>
      </c>
      <c r="B21" s="13">
        <v>4</v>
      </c>
      <c r="C21" s="13" t="s">
        <v>0</v>
      </c>
      <c r="D21" s="18">
        <f>SUM(D22:D26)</f>
        <v>372127.2</v>
      </c>
      <c r="E21" s="18">
        <f>SUM(E22:E26)</f>
        <v>485575</v>
      </c>
      <c r="F21" s="36">
        <f>SUM(F22:F26)</f>
        <v>432726.3</v>
      </c>
      <c r="G21" s="36">
        <f>SUM(G22:G26)</f>
        <v>432354.10000000009</v>
      </c>
      <c r="H21" s="37">
        <f>SUM(H22:H26)</f>
        <v>395748.60000000003</v>
      </c>
    </row>
    <row r="22" spans="1:8" ht="33.75" customHeight="1" x14ac:dyDescent="0.2">
      <c r="A22" s="14" t="s">
        <v>34</v>
      </c>
      <c r="B22" s="15">
        <v>4</v>
      </c>
      <c r="C22" s="15">
        <v>1</v>
      </c>
      <c r="D22" s="28">
        <v>2697.9</v>
      </c>
      <c r="E22" s="19">
        <v>2850</v>
      </c>
      <c r="F22" s="31">
        <v>1365.6</v>
      </c>
      <c r="G22" s="31">
        <v>1500</v>
      </c>
      <c r="H22" s="32">
        <v>1512.5</v>
      </c>
    </row>
    <row r="23" spans="1:8" ht="47.25" customHeight="1" x14ac:dyDescent="0.2">
      <c r="A23" s="14" t="s">
        <v>33</v>
      </c>
      <c r="B23" s="15">
        <v>4</v>
      </c>
      <c r="C23" s="15">
        <v>5</v>
      </c>
      <c r="D23" s="28">
        <v>131250.70000000001</v>
      </c>
      <c r="E23" s="19">
        <v>130327.2</v>
      </c>
      <c r="F23" s="31">
        <v>133068.70000000001</v>
      </c>
      <c r="G23" s="31">
        <v>130927.2</v>
      </c>
      <c r="H23" s="32">
        <v>130927.2</v>
      </c>
    </row>
    <row r="24" spans="1:8" ht="30" customHeight="1" x14ac:dyDescent="0.2">
      <c r="A24" s="14" t="s">
        <v>32</v>
      </c>
      <c r="B24" s="15">
        <v>4</v>
      </c>
      <c r="C24" s="15">
        <v>9</v>
      </c>
      <c r="D24" s="28">
        <v>27311.1</v>
      </c>
      <c r="E24" s="27">
        <v>208235.9</v>
      </c>
      <c r="F24" s="31">
        <v>157360.29999999999</v>
      </c>
      <c r="G24" s="31">
        <v>213459.6</v>
      </c>
      <c r="H24" s="32">
        <v>199196.7</v>
      </c>
    </row>
    <row r="25" spans="1:8" ht="27.75" customHeight="1" x14ac:dyDescent="0.2">
      <c r="A25" s="14" t="s">
        <v>31</v>
      </c>
      <c r="B25" s="15">
        <v>4</v>
      </c>
      <c r="C25" s="15">
        <v>10</v>
      </c>
      <c r="D25" s="28">
        <v>31289.9</v>
      </c>
      <c r="E25" s="19">
        <v>28785.9</v>
      </c>
      <c r="F25" s="31">
        <v>35433.4</v>
      </c>
      <c r="G25" s="31">
        <v>29521.4</v>
      </c>
      <c r="H25" s="32">
        <v>29521.4</v>
      </c>
    </row>
    <row r="26" spans="1:8" ht="31.5" customHeight="1" x14ac:dyDescent="0.2">
      <c r="A26" s="14" t="s">
        <v>30</v>
      </c>
      <c r="B26" s="15">
        <v>4</v>
      </c>
      <c r="C26" s="15">
        <v>12</v>
      </c>
      <c r="D26" s="28">
        <v>179577.60000000001</v>
      </c>
      <c r="E26" s="19">
        <v>115376</v>
      </c>
      <c r="F26" s="31">
        <v>105498.3</v>
      </c>
      <c r="G26" s="31">
        <v>56945.9</v>
      </c>
      <c r="H26" s="32">
        <v>34590.800000000003</v>
      </c>
    </row>
    <row r="27" spans="1:8" x14ac:dyDescent="0.2">
      <c r="A27" s="12" t="s">
        <v>29</v>
      </c>
      <c r="B27" s="13">
        <v>5</v>
      </c>
      <c r="C27" s="13" t="s">
        <v>0</v>
      </c>
      <c r="D27" s="18">
        <f t="shared" ref="D27:E27" si="4">SUM(D28:D31)</f>
        <v>2237280.6</v>
      </c>
      <c r="E27" s="18">
        <f t="shared" si="4"/>
        <v>1146237.7</v>
      </c>
      <c r="F27" s="36">
        <f>SUM(F28:F31)</f>
        <v>2211371.8000000003</v>
      </c>
      <c r="G27" s="36">
        <f>SUM(G28:G31)</f>
        <v>845184.4</v>
      </c>
      <c r="H27" s="37">
        <f t="shared" ref="H27" si="5">SUM(H28:H31)</f>
        <v>1282138.5999999999</v>
      </c>
    </row>
    <row r="28" spans="1:8" ht="34.5" customHeight="1" x14ac:dyDescent="0.2">
      <c r="A28" s="14" t="s">
        <v>28</v>
      </c>
      <c r="B28" s="15">
        <v>5</v>
      </c>
      <c r="C28" s="15">
        <v>1</v>
      </c>
      <c r="D28" s="28">
        <v>1369958.3</v>
      </c>
      <c r="E28" s="19">
        <v>276258.7</v>
      </c>
      <c r="F28" s="31">
        <v>1841385.1</v>
      </c>
      <c r="G28" s="31">
        <v>566185.69999999995</v>
      </c>
      <c r="H28" s="32">
        <v>1042030.3</v>
      </c>
    </row>
    <row r="29" spans="1:8" ht="31.5" customHeight="1" x14ac:dyDescent="0.2">
      <c r="A29" s="14" t="s">
        <v>27</v>
      </c>
      <c r="B29" s="15">
        <v>5</v>
      </c>
      <c r="C29" s="15">
        <v>2</v>
      </c>
      <c r="D29" s="28">
        <v>826610.5</v>
      </c>
      <c r="E29" s="19">
        <v>840804.3</v>
      </c>
      <c r="F29" s="31">
        <v>363584.2</v>
      </c>
      <c r="G29" s="31">
        <v>278996.8</v>
      </c>
      <c r="H29" s="32">
        <v>240106.4</v>
      </c>
    </row>
    <row r="30" spans="1:8" ht="25.5" customHeight="1" x14ac:dyDescent="0.2">
      <c r="A30" s="14" t="s">
        <v>54</v>
      </c>
      <c r="B30" s="15">
        <v>5</v>
      </c>
      <c r="C30" s="15">
        <v>3</v>
      </c>
      <c r="D30" s="28">
        <v>40709.699999999997</v>
      </c>
      <c r="E30" s="19">
        <v>29172.5</v>
      </c>
      <c r="F30" s="31">
        <v>6400.6</v>
      </c>
      <c r="G30" s="31">
        <v>0</v>
      </c>
      <c r="H30" s="32">
        <v>0</v>
      </c>
    </row>
    <row r="31" spans="1:8" ht="27.75" customHeight="1" x14ac:dyDescent="0.2">
      <c r="A31" s="14" t="s">
        <v>26</v>
      </c>
      <c r="B31" s="15">
        <v>5</v>
      </c>
      <c r="C31" s="15">
        <v>5</v>
      </c>
      <c r="D31" s="28">
        <v>2.1</v>
      </c>
      <c r="E31" s="19">
        <v>2.2000000000000002</v>
      </c>
      <c r="F31" s="31">
        <v>1.9</v>
      </c>
      <c r="G31" s="31">
        <v>1.9</v>
      </c>
      <c r="H31" s="32">
        <v>1.9</v>
      </c>
    </row>
    <row r="32" spans="1:8" x14ac:dyDescent="0.2">
      <c r="A32" s="12" t="s">
        <v>25</v>
      </c>
      <c r="B32" s="13">
        <v>6</v>
      </c>
      <c r="C32" s="13" t="s">
        <v>0</v>
      </c>
      <c r="D32" s="18">
        <f t="shared" ref="D32:E32" si="6">D33</f>
        <v>234830.2</v>
      </c>
      <c r="E32" s="18">
        <f t="shared" si="6"/>
        <v>1601115.7</v>
      </c>
      <c r="F32" s="36">
        <f>F33</f>
        <v>48910.2</v>
      </c>
      <c r="G32" s="36">
        <f t="shared" ref="G32:H32" si="7">G33</f>
        <v>48913.8</v>
      </c>
      <c r="H32" s="37">
        <f t="shared" si="7"/>
        <v>48913.8</v>
      </c>
    </row>
    <row r="33" spans="1:8" ht="19.5" customHeight="1" x14ac:dyDescent="0.2">
      <c r="A33" s="14" t="s">
        <v>24</v>
      </c>
      <c r="B33" s="15">
        <v>6</v>
      </c>
      <c r="C33" s="15">
        <v>5</v>
      </c>
      <c r="D33" s="28">
        <v>234830.2</v>
      </c>
      <c r="E33" s="19">
        <v>1601115.7</v>
      </c>
      <c r="F33" s="35">
        <v>48910.2</v>
      </c>
      <c r="G33" s="27">
        <v>48913.8</v>
      </c>
      <c r="H33" s="34">
        <v>48913.8</v>
      </c>
    </row>
    <row r="34" spans="1:8" x14ac:dyDescent="0.2">
      <c r="A34" s="12" t="s">
        <v>23</v>
      </c>
      <c r="B34" s="13">
        <v>7</v>
      </c>
      <c r="C34" s="13" t="s">
        <v>0</v>
      </c>
      <c r="D34" s="18">
        <f t="shared" ref="D34:E34" si="8">SUM(D35:D40)</f>
        <v>2549579.1000000006</v>
      </c>
      <c r="E34" s="18">
        <f t="shared" si="8"/>
        <v>2451748.1</v>
      </c>
      <c r="F34" s="36">
        <f>SUM(F35:F40)</f>
        <v>2680818.2999999998</v>
      </c>
      <c r="G34" s="36">
        <f>SUM(G35:G40)</f>
        <v>2636155.9</v>
      </c>
      <c r="H34" s="37">
        <f t="shared" ref="H34" si="9">SUM(H35:H40)</f>
        <v>2674428.1999999997</v>
      </c>
    </row>
    <row r="35" spans="1:8" x14ac:dyDescent="0.2">
      <c r="A35" s="14" t="s">
        <v>22</v>
      </c>
      <c r="B35" s="15">
        <v>7</v>
      </c>
      <c r="C35" s="15">
        <v>1</v>
      </c>
      <c r="D35" s="28">
        <v>702900.3</v>
      </c>
      <c r="E35" s="19">
        <v>579815.5</v>
      </c>
      <c r="F35" s="31">
        <v>617651</v>
      </c>
      <c r="G35" s="31">
        <v>610730.80000000005</v>
      </c>
      <c r="H35" s="32">
        <v>617718.80000000005</v>
      </c>
    </row>
    <row r="36" spans="1:8" ht="34.5" customHeight="1" x14ac:dyDescent="0.2">
      <c r="A36" s="14" t="s">
        <v>21</v>
      </c>
      <c r="B36" s="15">
        <v>7</v>
      </c>
      <c r="C36" s="15">
        <v>2</v>
      </c>
      <c r="D36" s="28">
        <v>1484134.3999999999</v>
      </c>
      <c r="E36" s="19">
        <v>1555739.7</v>
      </c>
      <c r="F36" s="31">
        <v>1739575.8</v>
      </c>
      <c r="G36" s="31">
        <v>1722198.8</v>
      </c>
      <c r="H36" s="32">
        <v>1734204.4</v>
      </c>
    </row>
    <row r="37" spans="1:8" ht="33" customHeight="1" x14ac:dyDescent="0.2">
      <c r="A37" s="14" t="s">
        <v>20</v>
      </c>
      <c r="B37" s="15">
        <v>7</v>
      </c>
      <c r="C37" s="15">
        <v>3</v>
      </c>
      <c r="D37" s="28">
        <v>195286.7</v>
      </c>
      <c r="E37" s="19">
        <v>200541.9</v>
      </c>
      <c r="F37" s="31">
        <v>199732.1</v>
      </c>
      <c r="G37" s="31">
        <v>200974</v>
      </c>
      <c r="H37" s="32">
        <v>220013.3</v>
      </c>
    </row>
    <row r="38" spans="1:8" ht="31.5" x14ac:dyDescent="0.2">
      <c r="A38" s="14" t="s">
        <v>19</v>
      </c>
      <c r="B38" s="15">
        <v>7</v>
      </c>
      <c r="C38" s="15">
        <v>5</v>
      </c>
      <c r="D38" s="28">
        <v>2145.6</v>
      </c>
      <c r="E38" s="19">
        <v>2652</v>
      </c>
      <c r="F38" s="31">
        <v>1692.9</v>
      </c>
      <c r="G38" s="31">
        <v>1671.1</v>
      </c>
      <c r="H38" s="32">
        <v>1633.9</v>
      </c>
    </row>
    <row r="39" spans="1:8" ht="42" customHeight="1" x14ac:dyDescent="0.2">
      <c r="A39" s="14" t="s">
        <v>18</v>
      </c>
      <c r="B39" s="15">
        <v>7</v>
      </c>
      <c r="C39" s="15">
        <v>7</v>
      </c>
      <c r="D39" s="28">
        <v>47836.5</v>
      </c>
      <c r="E39" s="19">
        <v>48093.5</v>
      </c>
      <c r="F39" s="31">
        <v>43154.6</v>
      </c>
      <c r="G39" s="31">
        <v>21510.3</v>
      </c>
      <c r="H39" s="32">
        <v>21776.9</v>
      </c>
    </row>
    <row r="40" spans="1:8" ht="27.75" customHeight="1" x14ac:dyDescent="0.2">
      <c r="A40" s="14" t="s">
        <v>17</v>
      </c>
      <c r="B40" s="15">
        <v>7</v>
      </c>
      <c r="C40" s="15">
        <v>9</v>
      </c>
      <c r="D40" s="28">
        <v>117275.6</v>
      </c>
      <c r="E40" s="19">
        <v>64905.5</v>
      </c>
      <c r="F40" s="31">
        <v>79011.899999999994</v>
      </c>
      <c r="G40" s="31">
        <v>79070.899999999994</v>
      </c>
      <c r="H40" s="32">
        <v>79080.899999999994</v>
      </c>
    </row>
    <row r="41" spans="1:8" x14ac:dyDescent="0.2">
      <c r="A41" s="12" t="s">
        <v>16</v>
      </c>
      <c r="B41" s="13">
        <v>8</v>
      </c>
      <c r="C41" s="13" t="s">
        <v>0</v>
      </c>
      <c r="D41" s="18">
        <f t="shared" ref="D41:E41" si="10">SUM(D42:D43)</f>
        <v>436383.2</v>
      </c>
      <c r="E41" s="18">
        <f t="shared" si="10"/>
        <v>440264.7</v>
      </c>
      <c r="F41" s="36">
        <f>SUM(F42:F43)</f>
        <v>422408.9</v>
      </c>
      <c r="G41" s="36">
        <f t="shared" ref="G41:H41" si="11">SUM(G42:G43)</f>
        <v>357857.8</v>
      </c>
      <c r="H41" s="37">
        <f t="shared" si="11"/>
        <v>121725.3</v>
      </c>
    </row>
    <row r="42" spans="1:8" ht="27.75" customHeight="1" x14ac:dyDescent="0.2">
      <c r="A42" s="14" t="s">
        <v>15</v>
      </c>
      <c r="B42" s="15">
        <v>8</v>
      </c>
      <c r="C42" s="15">
        <v>1</v>
      </c>
      <c r="D42" s="28">
        <v>290574.5</v>
      </c>
      <c r="E42" s="19">
        <v>406372.4</v>
      </c>
      <c r="F42" s="31">
        <v>389542.40000000002</v>
      </c>
      <c r="G42" s="31">
        <v>326857.09999999998</v>
      </c>
      <c r="H42" s="32">
        <v>90698.3</v>
      </c>
    </row>
    <row r="43" spans="1:8" ht="27.75" customHeight="1" x14ac:dyDescent="0.2">
      <c r="A43" s="14" t="s">
        <v>14</v>
      </c>
      <c r="B43" s="15">
        <v>8</v>
      </c>
      <c r="C43" s="15">
        <v>4</v>
      </c>
      <c r="D43" s="28">
        <v>145808.70000000001</v>
      </c>
      <c r="E43" s="19">
        <v>33892.300000000003</v>
      </c>
      <c r="F43" s="31">
        <v>32866.5</v>
      </c>
      <c r="G43" s="31">
        <v>31000.7</v>
      </c>
      <c r="H43" s="32">
        <v>31027</v>
      </c>
    </row>
    <row r="44" spans="1:8" x14ac:dyDescent="0.2">
      <c r="A44" s="12" t="s">
        <v>55</v>
      </c>
      <c r="B44" s="13">
        <v>9</v>
      </c>
      <c r="C44" s="13"/>
      <c r="D44" s="20">
        <f t="shared" ref="D44:G44" si="12">D45</f>
        <v>3975.7</v>
      </c>
      <c r="E44" s="21">
        <f t="shared" si="12"/>
        <v>7975.5</v>
      </c>
      <c r="F44" s="38">
        <f t="shared" si="12"/>
        <v>7975.5</v>
      </c>
      <c r="G44" s="38">
        <f t="shared" si="12"/>
        <v>7975.5</v>
      </c>
      <c r="H44" s="39">
        <f t="shared" ref="H44" si="13">H45</f>
        <v>7975.5</v>
      </c>
    </row>
    <row r="45" spans="1:8" ht="27" customHeight="1" x14ac:dyDescent="0.2">
      <c r="A45" s="14" t="s">
        <v>56</v>
      </c>
      <c r="B45" s="15">
        <v>9</v>
      </c>
      <c r="C45" s="15">
        <v>9</v>
      </c>
      <c r="D45" s="28">
        <v>3975.7</v>
      </c>
      <c r="E45" s="19">
        <v>7975.5</v>
      </c>
      <c r="F45" s="27">
        <v>7975.5</v>
      </c>
      <c r="G45" s="27">
        <v>7975.5</v>
      </c>
      <c r="H45" s="34">
        <v>7975.5</v>
      </c>
    </row>
    <row r="46" spans="1:8" x14ac:dyDescent="0.2">
      <c r="A46" s="12" t="s">
        <v>13</v>
      </c>
      <c r="B46" s="13">
        <v>10</v>
      </c>
      <c r="C46" s="13" t="s">
        <v>0</v>
      </c>
      <c r="D46" s="18">
        <f>SUM(D47:D49)</f>
        <v>296438.90000000002</v>
      </c>
      <c r="E46" s="18">
        <f>SUM(E47:E49)</f>
        <v>100657.00000000001</v>
      </c>
      <c r="F46" s="36">
        <f>SUM(F47:F49)</f>
        <v>284766.2</v>
      </c>
      <c r="G46" s="36">
        <f>SUM(G47:G49)</f>
        <v>328107.89999999997</v>
      </c>
      <c r="H46" s="37">
        <f>SUM(H47:H49)</f>
        <v>356710.6</v>
      </c>
    </row>
    <row r="47" spans="1:8" ht="25.5" customHeight="1" x14ac:dyDescent="0.2">
      <c r="A47" s="14" t="s">
        <v>12</v>
      </c>
      <c r="B47" s="15">
        <v>10</v>
      </c>
      <c r="C47" s="15">
        <v>1</v>
      </c>
      <c r="D47" s="28">
        <v>19825.400000000001</v>
      </c>
      <c r="E47" s="19">
        <v>19669.400000000001</v>
      </c>
      <c r="F47" s="31">
        <v>17337</v>
      </c>
      <c r="G47" s="31">
        <v>20587.3</v>
      </c>
      <c r="H47" s="32">
        <v>20587.2</v>
      </c>
    </row>
    <row r="48" spans="1:8" ht="22.5" customHeight="1" x14ac:dyDescent="0.2">
      <c r="A48" s="14" t="s">
        <v>11</v>
      </c>
      <c r="B48" s="15">
        <v>10</v>
      </c>
      <c r="C48" s="15">
        <v>3</v>
      </c>
      <c r="D48" s="28">
        <v>258302.2</v>
      </c>
      <c r="E48" s="19">
        <v>62125.3</v>
      </c>
      <c r="F48" s="31">
        <v>242804.9</v>
      </c>
      <c r="G48" s="31">
        <v>282672.8</v>
      </c>
      <c r="H48" s="32">
        <v>311275.59999999998</v>
      </c>
    </row>
    <row r="49" spans="1:8" ht="21" customHeight="1" x14ac:dyDescent="0.2">
      <c r="A49" s="14" t="s">
        <v>10</v>
      </c>
      <c r="B49" s="15">
        <v>10</v>
      </c>
      <c r="C49" s="15">
        <v>4</v>
      </c>
      <c r="D49" s="28">
        <v>18311.3</v>
      </c>
      <c r="E49" s="19">
        <v>18862.3</v>
      </c>
      <c r="F49" s="31">
        <v>24624.3</v>
      </c>
      <c r="G49" s="31">
        <v>24847.8</v>
      </c>
      <c r="H49" s="32">
        <v>24847.8</v>
      </c>
    </row>
    <row r="50" spans="1:8" x14ac:dyDescent="0.2">
      <c r="A50" s="12" t="s">
        <v>9</v>
      </c>
      <c r="B50" s="13">
        <v>11</v>
      </c>
      <c r="C50" s="13" t="s">
        <v>0</v>
      </c>
      <c r="D50" s="20">
        <f>D51+D52+D53</f>
        <v>208917.9</v>
      </c>
      <c r="E50" s="18">
        <f>E51+E52+E53</f>
        <v>186960.5</v>
      </c>
      <c r="F50" s="36">
        <f>SUM(F51:F53)</f>
        <v>193884.5</v>
      </c>
      <c r="G50" s="36">
        <f t="shared" ref="G50:H50" si="14">SUM(G51:G53)</f>
        <v>179287.4</v>
      </c>
      <c r="H50" s="36">
        <f t="shared" si="14"/>
        <v>143854.19999999998</v>
      </c>
    </row>
    <row r="51" spans="1:8" ht="27" customHeight="1" x14ac:dyDescent="0.2">
      <c r="A51" s="14" t="s">
        <v>8</v>
      </c>
      <c r="B51" s="15">
        <v>11</v>
      </c>
      <c r="C51" s="15">
        <v>1</v>
      </c>
      <c r="D51" s="28">
        <v>204152.9</v>
      </c>
      <c r="E51" s="19">
        <v>175510.6</v>
      </c>
      <c r="F51" s="31">
        <v>184532.1</v>
      </c>
      <c r="G51" s="31">
        <v>169935</v>
      </c>
      <c r="H51" s="32">
        <v>134501.79999999999</v>
      </c>
    </row>
    <row r="52" spans="1:8" ht="30" customHeight="1" x14ac:dyDescent="0.2">
      <c r="A52" s="14" t="s">
        <v>53</v>
      </c>
      <c r="B52" s="15">
        <v>11</v>
      </c>
      <c r="C52" s="15">
        <v>2</v>
      </c>
      <c r="D52" s="28">
        <v>0</v>
      </c>
      <c r="E52" s="19">
        <v>3900</v>
      </c>
      <c r="F52" s="31">
        <v>0</v>
      </c>
      <c r="G52" s="31">
        <v>0</v>
      </c>
      <c r="H52" s="32">
        <v>0</v>
      </c>
    </row>
    <row r="53" spans="1:8" ht="30" customHeight="1" x14ac:dyDescent="0.2">
      <c r="A53" s="14" t="s">
        <v>62</v>
      </c>
      <c r="B53" s="15">
        <v>11</v>
      </c>
      <c r="C53" s="15">
        <v>3</v>
      </c>
      <c r="D53" s="28">
        <v>4765</v>
      </c>
      <c r="E53" s="19">
        <v>7549.9</v>
      </c>
      <c r="F53" s="31">
        <v>9352.4</v>
      </c>
      <c r="G53" s="31">
        <v>9352.4</v>
      </c>
      <c r="H53" s="32">
        <v>9352.4</v>
      </c>
    </row>
    <row r="54" spans="1:8" x14ac:dyDescent="0.2">
      <c r="A54" s="12" t="s">
        <v>7</v>
      </c>
      <c r="B54" s="13">
        <v>12</v>
      </c>
      <c r="C54" s="13" t="s">
        <v>0</v>
      </c>
      <c r="D54" s="20">
        <f>D55</f>
        <v>11601.2</v>
      </c>
      <c r="E54" s="18">
        <f>E55</f>
        <v>13883.9</v>
      </c>
      <c r="F54" s="36">
        <f>F55</f>
        <v>14798.6</v>
      </c>
      <c r="G54" s="36">
        <f t="shared" ref="G54:H54" si="15">G55</f>
        <v>14798.6</v>
      </c>
      <c r="H54" s="37">
        <f t="shared" si="15"/>
        <v>14798.6</v>
      </c>
    </row>
    <row r="55" spans="1:8" ht="30" customHeight="1" x14ac:dyDescent="0.2">
      <c r="A55" s="14" t="s">
        <v>6</v>
      </c>
      <c r="B55" s="15">
        <v>12</v>
      </c>
      <c r="C55" s="15">
        <v>2</v>
      </c>
      <c r="D55" s="28">
        <v>11601.2</v>
      </c>
      <c r="E55" s="19">
        <v>13883.9</v>
      </c>
      <c r="F55" s="35">
        <v>14798.6</v>
      </c>
      <c r="G55" s="35">
        <v>14798.6</v>
      </c>
      <c r="H55" s="33">
        <v>14798.6</v>
      </c>
    </row>
    <row r="56" spans="1:8" ht="18.600000000000001" customHeight="1" x14ac:dyDescent="0.2">
      <c r="A56" s="12" t="s">
        <v>5</v>
      </c>
      <c r="B56" s="13">
        <v>13</v>
      </c>
      <c r="C56" s="13" t="s">
        <v>0</v>
      </c>
      <c r="D56" s="20">
        <f>D57</f>
        <v>210.5</v>
      </c>
      <c r="E56" s="18">
        <f>E57</f>
        <v>500</v>
      </c>
      <c r="F56" s="36">
        <f>F57</f>
        <v>500</v>
      </c>
      <c r="G56" s="36">
        <f>G57</f>
        <v>500</v>
      </c>
      <c r="H56" s="37">
        <f>H57</f>
        <v>500</v>
      </c>
    </row>
    <row r="57" spans="1:8" ht="42.75" customHeight="1" x14ac:dyDescent="0.2">
      <c r="A57" s="14" t="s">
        <v>4</v>
      </c>
      <c r="B57" s="15">
        <v>13</v>
      </c>
      <c r="C57" s="15">
        <v>1</v>
      </c>
      <c r="D57" s="28">
        <v>210.5</v>
      </c>
      <c r="E57" s="19">
        <v>500</v>
      </c>
      <c r="F57" s="27">
        <v>500</v>
      </c>
      <c r="G57" s="27">
        <v>500</v>
      </c>
      <c r="H57" s="34">
        <v>500</v>
      </c>
    </row>
    <row r="58" spans="1:8" ht="32.450000000000003" customHeight="1" x14ac:dyDescent="0.2">
      <c r="A58" s="12" t="s">
        <v>3</v>
      </c>
      <c r="B58" s="13">
        <v>14</v>
      </c>
      <c r="C58" s="13" t="s">
        <v>0</v>
      </c>
      <c r="D58" s="20">
        <f>D59+D60</f>
        <v>516584.19999999995</v>
      </c>
      <c r="E58" s="20">
        <f>E59+E60</f>
        <v>690576.5</v>
      </c>
      <c r="F58" s="36">
        <f>SUM(F59:F60)</f>
        <v>902446.8</v>
      </c>
      <c r="G58" s="36">
        <f>SUM(G59:G60)</f>
        <v>1025716.7</v>
      </c>
      <c r="H58" s="37">
        <f>SUM(H59:H60)</f>
        <v>934108.6</v>
      </c>
    </row>
    <row r="59" spans="1:8" ht="33.6" customHeight="1" x14ac:dyDescent="0.2">
      <c r="A59" s="14" t="s">
        <v>2</v>
      </c>
      <c r="B59" s="15">
        <v>14</v>
      </c>
      <c r="C59" s="15">
        <v>1</v>
      </c>
      <c r="D59" s="28">
        <v>318151.3</v>
      </c>
      <c r="E59" s="19">
        <v>329051.8</v>
      </c>
      <c r="F59" s="31">
        <v>321492.5</v>
      </c>
      <c r="G59" s="31">
        <v>321519.5</v>
      </c>
      <c r="H59" s="32">
        <v>312655.59999999998</v>
      </c>
    </row>
    <row r="60" spans="1:8" ht="31.5" customHeight="1" x14ac:dyDescent="0.2">
      <c r="A60" s="14" t="s">
        <v>1</v>
      </c>
      <c r="B60" s="15">
        <v>14</v>
      </c>
      <c r="C60" s="15">
        <v>3</v>
      </c>
      <c r="D60" s="28">
        <v>198432.9</v>
      </c>
      <c r="E60" s="19">
        <v>361524.7</v>
      </c>
      <c r="F60" s="31">
        <v>580954.30000000005</v>
      </c>
      <c r="G60" s="31">
        <v>704197.2</v>
      </c>
      <c r="H60" s="32">
        <v>621453</v>
      </c>
    </row>
    <row r="61" spans="1:8" ht="12.75" x14ac:dyDescent="0.2">
      <c r="A61" s="1"/>
      <c r="D61" s="26"/>
      <c r="E61" s="26"/>
      <c r="F61" s="26"/>
      <c r="G61" s="26"/>
      <c r="H61" s="26"/>
    </row>
    <row r="62" spans="1:8" ht="16.5" customHeight="1" x14ac:dyDescent="0.2"/>
    <row r="63" spans="1:8" ht="29.25" customHeight="1" x14ac:dyDescent="0.2">
      <c r="F63" s="17"/>
      <c r="G63" s="17"/>
      <c r="H63" s="17"/>
    </row>
    <row r="64" spans="1:8" ht="16.5" customHeight="1" x14ac:dyDescent="0.2"/>
    <row r="65" ht="57.75" customHeight="1" x14ac:dyDescent="0.2"/>
    <row r="66" ht="16.5" customHeight="1" x14ac:dyDescent="0.2"/>
    <row r="67" ht="16.5" customHeight="1" x14ac:dyDescent="0.2"/>
    <row r="68" ht="16.5" customHeight="1" x14ac:dyDescent="0.2"/>
    <row r="69" ht="29.25" customHeight="1" x14ac:dyDescent="0.2"/>
    <row r="70" ht="29.25" customHeight="1" x14ac:dyDescent="0.2"/>
    <row r="71" ht="43.5" customHeight="1" x14ac:dyDescent="0.2"/>
    <row r="72" ht="16.5" customHeight="1" x14ac:dyDescent="0.2"/>
    <row r="73" ht="29.25" customHeight="1" x14ac:dyDescent="0.2"/>
    <row r="74" ht="16.5" customHeight="1" x14ac:dyDescent="0.2"/>
    <row r="75" ht="16.5" customHeight="1" x14ac:dyDescent="0.2"/>
    <row r="76" ht="29.25" customHeight="1" x14ac:dyDescent="0.2"/>
    <row r="77" ht="43.5" customHeight="1" x14ac:dyDescent="0.2"/>
    <row r="78" ht="29.25" customHeight="1" x14ac:dyDescent="0.2"/>
    <row r="79" ht="29.25" customHeight="1" x14ac:dyDescent="0.2"/>
    <row r="80" ht="16.5" customHeight="1" x14ac:dyDescent="0.2"/>
    <row r="81" ht="16.5" customHeight="1" x14ac:dyDescent="0.2"/>
    <row r="82" ht="16.5" customHeight="1" x14ac:dyDescent="0.2"/>
    <row r="83" ht="29.25" customHeight="1" x14ac:dyDescent="0.2"/>
    <row r="84" ht="29.25" customHeight="1" x14ac:dyDescent="0.2"/>
    <row r="85" ht="43.5" customHeight="1" x14ac:dyDescent="0.2"/>
    <row r="86" ht="29.25" customHeight="1" x14ac:dyDescent="0.2"/>
    <row r="87" ht="57.75" customHeight="1" x14ac:dyDescent="0.2"/>
    <row r="88" ht="29.25" customHeight="1" x14ac:dyDescent="0.2"/>
    <row r="89" ht="16.5" customHeight="1" x14ac:dyDescent="0.2"/>
    <row r="90" ht="16.5" customHeight="1" x14ac:dyDescent="0.2"/>
    <row r="91" ht="16.5" customHeight="1" x14ac:dyDescent="0.2"/>
    <row r="92" ht="43.5" customHeight="1" x14ac:dyDescent="0.2"/>
    <row r="93" ht="29.25" customHeight="1" x14ac:dyDescent="0.2"/>
    <row r="94" ht="57.75" customHeight="1" x14ac:dyDescent="0.2"/>
    <row r="95" ht="29.25" customHeight="1" x14ac:dyDescent="0.2"/>
    <row r="96" ht="16.5" customHeight="1" x14ac:dyDescent="0.2"/>
    <row r="97" ht="16.5" customHeight="1" x14ac:dyDescent="0.2"/>
    <row r="98" ht="29.25" customHeight="1" x14ac:dyDescent="0.2"/>
    <row r="99" ht="43.5" customHeight="1" x14ac:dyDescent="0.2"/>
    <row r="100" ht="16.5" customHeight="1" x14ac:dyDescent="0.2"/>
    <row r="101" ht="16.5" customHeight="1" x14ac:dyDescent="0.2"/>
    <row r="102" ht="16.5" customHeight="1" x14ac:dyDescent="0.2"/>
    <row r="103" ht="43.5" customHeight="1" x14ac:dyDescent="0.2"/>
    <row r="104" ht="29.25" customHeight="1" x14ac:dyDescent="0.2"/>
    <row r="105" ht="57.75" customHeight="1" x14ac:dyDescent="0.2"/>
    <row r="106" ht="29.25" customHeight="1" x14ac:dyDescent="0.2"/>
    <row r="107" ht="16.5" customHeight="1" x14ac:dyDescent="0.2"/>
    <row r="108" ht="16.5" customHeight="1" x14ac:dyDescent="0.2"/>
    <row r="109" ht="16.5" customHeight="1" x14ac:dyDescent="0.2"/>
    <row r="110" ht="409.6" hidden="1" customHeight="1" x14ac:dyDescent="0.2"/>
  </sheetData>
  <mergeCells count="1">
    <mergeCell ref="A1:H1"/>
  </mergeCells>
  <pageMargins left="0.74803149606299213" right="0.74803149606299213" top="0.98425196850393704" bottom="0.98425196850393704" header="0.51181102362204722" footer="0.51181102362204722"/>
  <pageSetup paperSize="9" scale="42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</vt:lpstr>
      <vt:lpstr>Сведения!Заголовки_для_печати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Вашуркина Алена Юрьевна</dc:creator>
  <cp:lastModifiedBy>Шикунова Лина Вадимовна</cp:lastModifiedBy>
  <cp:lastPrinted>2021-10-14T06:37:06Z</cp:lastPrinted>
  <dcterms:created xsi:type="dcterms:W3CDTF">2016-11-16T11:11:44Z</dcterms:created>
  <dcterms:modified xsi:type="dcterms:W3CDTF">2024-10-21T04:49:47Z</dcterms:modified>
</cp:coreProperties>
</file>