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873\"/>
    </mc:Choice>
  </mc:AlternateContent>
  <xr:revisionPtr revIDLastSave="0" documentId="13_ncr:1_{BAF7228C-A02A-46D0-9EA9-B8C73228ADC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2" sheetId="7" r:id="rId1"/>
    <sheet name="таблица 3" sheetId="6" r:id="rId2"/>
  </sheets>
  <definedNames>
    <definedName name="_Hlk67922527" localSheetId="0">'таблица 2'!$D$29</definedName>
    <definedName name="_Hlk67925744" localSheetId="0">'таблица 2'!$D$30</definedName>
    <definedName name="_Hlk68618498" localSheetId="0">'таблица 2'!#REF!</definedName>
    <definedName name="_Hlk69889099" localSheetId="0">'таблица 2'!#REF!</definedName>
    <definedName name="_Hlk69889156" localSheetId="0">'таблица 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7" l="1"/>
  <c r="F59" i="7"/>
  <c r="F66" i="7"/>
  <c r="H35" i="7"/>
  <c r="I35" i="7"/>
  <c r="H38" i="7"/>
  <c r="I38" i="7"/>
  <c r="G35" i="7"/>
  <c r="F28" i="7"/>
  <c r="F42" i="7"/>
  <c r="F35" i="7" s="1"/>
  <c r="F14" i="7"/>
  <c r="F77" i="7" l="1"/>
  <c r="G38" i="7"/>
  <c r="I44" i="7"/>
  <c r="I79" i="7" s="1"/>
  <c r="I43" i="7"/>
  <c r="I78" i="7" s="1"/>
  <c r="H44" i="7"/>
  <c r="H43" i="7"/>
  <c r="H86" i="7" s="1"/>
  <c r="G44" i="7"/>
  <c r="G87" i="7" s="1"/>
  <c r="G43" i="7"/>
  <c r="G86" i="7" s="1"/>
  <c r="F44" i="7"/>
  <c r="F87" i="7" s="1"/>
  <c r="F43" i="7"/>
  <c r="F86" i="7" s="1"/>
  <c r="F41" i="7"/>
  <c r="F76" i="7" s="1"/>
  <c r="F40" i="7"/>
  <c r="F83" i="7" s="1"/>
  <c r="G41" i="7"/>
  <c r="G84" i="7" s="1"/>
  <c r="G40" i="7"/>
  <c r="G83" i="7" s="1"/>
  <c r="H40" i="7"/>
  <c r="H83" i="7" s="1"/>
  <c r="H41" i="7"/>
  <c r="H76" i="7" s="1"/>
  <c r="I41" i="7"/>
  <c r="I76" i="7" s="1"/>
  <c r="I40" i="7"/>
  <c r="I75" i="7" s="1"/>
  <c r="G80" i="7"/>
  <c r="H75" i="7"/>
  <c r="H77" i="7"/>
  <c r="H78" i="7"/>
  <c r="H79" i="7"/>
  <c r="H80" i="7"/>
  <c r="H87" i="7"/>
  <c r="H92" i="7"/>
  <c r="I77" i="7"/>
  <c r="I92" i="7"/>
  <c r="I88" i="7"/>
  <c r="I84" i="7"/>
  <c r="I80" i="7"/>
  <c r="I83" i="7" l="1"/>
  <c r="G75" i="7"/>
  <c r="F78" i="7"/>
  <c r="G79" i="7"/>
  <c r="G78" i="7"/>
  <c r="I86" i="7"/>
  <c r="H84" i="7"/>
  <c r="I87" i="7"/>
  <c r="G76" i="7"/>
  <c r="F79" i="7"/>
  <c r="F84" i="7"/>
  <c r="F75" i="7"/>
  <c r="J88" i="7"/>
  <c r="J40" i="7"/>
  <c r="J75" i="7" s="1"/>
  <c r="J41" i="7"/>
  <c r="J84" i="7" s="1"/>
  <c r="J43" i="7"/>
  <c r="J86" i="7" s="1"/>
  <c r="J44" i="7"/>
  <c r="J87" i="7" s="1"/>
  <c r="J80" i="7"/>
  <c r="J79" i="7"/>
  <c r="J78" i="7"/>
  <c r="J76" i="7" l="1"/>
  <c r="J83" i="7"/>
  <c r="F67" i="7"/>
  <c r="G67" i="7"/>
  <c r="H67" i="7"/>
  <c r="I67" i="7"/>
  <c r="J67" i="7"/>
  <c r="E68" i="7"/>
  <c r="E69" i="7"/>
  <c r="E70" i="7"/>
  <c r="E71" i="7"/>
  <c r="E72" i="7"/>
  <c r="E73" i="7"/>
  <c r="E67" i="7" l="1"/>
  <c r="F115" i="7" l="1"/>
  <c r="H11" i="7" l="1"/>
  <c r="J42" i="7" l="1"/>
  <c r="E45" i="7"/>
  <c r="E42" i="7" l="1"/>
  <c r="J35" i="7"/>
  <c r="H39" i="7"/>
  <c r="I39" i="7"/>
  <c r="E40" i="7"/>
  <c r="E43" i="7"/>
  <c r="E44" i="7"/>
  <c r="J39" i="7"/>
  <c r="E41" i="7"/>
  <c r="G39" i="7"/>
  <c r="F39" i="7"/>
  <c r="F61" i="7"/>
  <c r="E61" i="7" s="1"/>
  <c r="F62" i="7"/>
  <c r="E62" i="7" s="1"/>
  <c r="F63" i="7"/>
  <c r="E63" i="7" s="1"/>
  <c r="F64" i="7"/>
  <c r="E64" i="7" s="1"/>
  <c r="F65" i="7"/>
  <c r="E65" i="7" s="1"/>
  <c r="E66" i="7"/>
  <c r="E138" i="7"/>
  <c r="E137" i="7"/>
  <c r="E136" i="7"/>
  <c r="E135" i="7"/>
  <c r="E134" i="7"/>
  <c r="J133" i="7"/>
  <c r="I133" i="7"/>
  <c r="H133" i="7"/>
  <c r="G133" i="7"/>
  <c r="F133" i="7"/>
  <c r="F60" i="7" s="1"/>
  <c r="E60" i="7" s="1"/>
  <c r="E139" i="7"/>
  <c r="E39" i="7" l="1"/>
  <c r="E133" i="7"/>
  <c r="J53" i="7"/>
  <c r="I53" i="7"/>
  <c r="H53" i="7"/>
  <c r="G53" i="7"/>
  <c r="F54" i="7"/>
  <c r="E54" i="7" s="1"/>
  <c r="F55" i="7"/>
  <c r="E55" i="7" s="1"/>
  <c r="F56" i="7"/>
  <c r="E56" i="7" s="1"/>
  <c r="F57" i="7"/>
  <c r="E57" i="7" s="1"/>
  <c r="F58" i="7"/>
  <c r="E58" i="7" s="1"/>
  <c r="J119" i="7"/>
  <c r="G119" i="7"/>
  <c r="H119" i="7"/>
  <c r="I119" i="7"/>
  <c r="J126" i="7"/>
  <c r="I126" i="7"/>
  <c r="H126" i="7"/>
  <c r="G126" i="7"/>
  <c r="F126" i="7"/>
  <c r="E127" i="7"/>
  <c r="E128" i="7"/>
  <c r="E129" i="7"/>
  <c r="E130" i="7"/>
  <c r="E131" i="7"/>
  <c r="E132" i="7"/>
  <c r="F32" i="7" l="1"/>
  <c r="E126" i="7"/>
  <c r="F53" i="7"/>
  <c r="E53" i="7" s="1"/>
  <c r="E59" i="7"/>
  <c r="F120" i="7"/>
  <c r="E120" i="7" s="1"/>
  <c r="F121" i="7"/>
  <c r="E121" i="7" s="1"/>
  <c r="F122" i="7"/>
  <c r="F123" i="7"/>
  <c r="E123" i="7" s="1"/>
  <c r="F124" i="7"/>
  <c r="E124" i="7" s="1"/>
  <c r="F125" i="7"/>
  <c r="F80" i="7" s="1"/>
  <c r="J46" i="7"/>
  <c r="I46" i="7"/>
  <c r="H46" i="7"/>
  <c r="G46" i="7"/>
  <c r="F46" i="7"/>
  <c r="F119" i="7" s="1"/>
  <c r="E119" i="7" s="1"/>
  <c r="E47" i="7"/>
  <c r="E48" i="7"/>
  <c r="E50" i="7"/>
  <c r="E51" i="7"/>
  <c r="E52" i="7"/>
  <c r="E49" i="7"/>
  <c r="E122" i="7" l="1"/>
  <c r="F107" i="7"/>
  <c r="F92" i="7"/>
  <c r="E38" i="7"/>
  <c r="E125" i="7"/>
  <c r="F110" i="7"/>
  <c r="E46" i="7"/>
  <c r="H115" i="7"/>
  <c r="I115" i="7"/>
  <c r="J28" i="7"/>
  <c r="J21" i="7"/>
  <c r="E141" i="7"/>
  <c r="E142" i="7"/>
  <c r="E144" i="7"/>
  <c r="E145" i="7"/>
  <c r="E146" i="7"/>
  <c r="F143" i="7"/>
  <c r="F140" i="7" s="1"/>
  <c r="F118" i="7"/>
  <c r="F97" i="7"/>
  <c r="F117" i="7"/>
  <c r="F25" i="7"/>
  <c r="F18" i="7"/>
  <c r="F11" i="7"/>
  <c r="E14" i="7"/>
  <c r="G92" i="7" l="1"/>
  <c r="G77" i="7"/>
  <c r="J92" i="7"/>
  <c r="J77" i="7"/>
  <c r="H88" i="7"/>
  <c r="G88" i="7" s="1"/>
  <c r="F88" i="7" s="1"/>
  <c r="E88" i="7" s="1"/>
  <c r="J115" i="7"/>
  <c r="E21" i="7"/>
  <c r="F105" i="7"/>
  <c r="F109" i="7"/>
  <c r="F106" i="7"/>
  <c r="G115" i="7"/>
  <c r="F113" i="7"/>
  <c r="F114" i="7"/>
  <c r="F116" i="7"/>
  <c r="E28" i="7"/>
  <c r="F95" i="7" l="1"/>
  <c r="F91" i="7"/>
  <c r="F94" i="7"/>
  <c r="F82" i="7"/>
  <c r="F112" i="7"/>
  <c r="F108" i="7"/>
  <c r="F104" i="7" s="1"/>
  <c r="F93" i="7"/>
  <c r="F90" i="7"/>
  <c r="F74" i="7"/>
  <c r="J32" i="7"/>
  <c r="I32" i="7"/>
  <c r="H32" i="7"/>
  <c r="G32" i="7"/>
  <c r="E32" i="7" l="1"/>
  <c r="F89" i="7"/>
  <c r="J143" i="7"/>
  <c r="J140" i="7" s="1"/>
  <c r="I143" i="7"/>
  <c r="I140" i="7" s="1"/>
  <c r="H143" i="7"/>
  <c r="H140" i="7" s="1"/>
  <c r="G143" i="7"/>
  <c r="G140" i="7" l="1"/>
  <c r="E140" i="7" s="1"/>
  <c r="E143" i="7"/>
  <c r="E115" i="7"/>
  <c r="G118" i="7" l="1"/>
  <c r="H118" i="7"/>
  <c r="I118" i="7"/>
  <c r="J118" i="7"/>
  <c r="G97" i="7"/>
  <c r="H97" i="7"/>
  <c r="I97" i="7"/>
  <c r="J97" i="7"/>
  <c r="H110" i="7"/>
  <c r="I110" i="7"/>
  <c r="G107" i="7"/>
  <c r="J107" i="7"/>
  <c r="E118" i="7" l="1"/>
  <c r="E35" i="7"/>
  <c r="I107" i="7"/>
  <c r="G110" i="7"/>
  <c r="H107" i="7"/>
  <c r="J110" i="7"/>
  <c r="G95" i="7" l="1"/>
  <c r="H95" i="7"/>
  <c r="I95" i="7"/>
  <c r="J95" i="7"/>
  <c r="E97" i="7" l="1"/>
  <c r="E98" i="7"/>
  <c r="E101" i="7"/>
  <c r="E102" i="7"/>
  <c r="E99" i="7"/>
  <c r="E100" i="7" l="1"/>
  <c r="G18" i="7"/>
  <c r="E31" i="7"/>
  <c r="E30" i="7"/>
  <c r="E29" i="7"/>
  <c r="E27" i="7"/>
  <c r="E26" i="7"/>
  <c r="E24" i="7"/>
  <c r="E23" i="7"/>
  <c r="E22" i="7"/>
  <c r="E19" i="7"/>
  <c r="E17" i="7"/>
  <c r="E16" i="7"/>
  <c r="E15" i="7"/>
  <c r="E13" i="7"/>
  <c r="J25" i="7"/>
  <c r="I25" i="7"/>
  <c r="H25" i="7"/>
  <c r="G25" i="7"/>
  <c r="J18" i="7"/>
  <c r="I18" i="7"/>
  <c r="H18" i="7"/>
  <c r="J11" i="7"/>
  <c r="I11" i="7"/>
  <c r="G11" i="7"/>
  <c r="E11" i="7" l="1"/>
  <c r="H113" i="7"/>
  <c r="G117" i="7"/>
  <c r="G116" i="7"/>
  <c r="G114" i="7"/>
  <c r="G113" i="7"/>
  <c r="J117" i="7"/>
  <c r="J116" i="7"/>
  <c r="J114" i="7"/>
  <c r="J113" i="7"/>
  <c r="I117" i="7"/>
  <c r="I116" i="7"/>
  <c r="I114" i="7"/>
  <c r="I113" i="7"/>
  <c r="H117" i="7"/>
  <c r="H116" i="7"/>
  <c r="H114" i="7"/>
  <c r="E18" i="7"/>
  <c r="E25" i="7"/>
  <c r="E95" i="7"/>
  <c r="E107" i="7"/>
  <c r="E92" i="7"/>
  <c r="E77" i="7"/>
  <c r="E117" i="7" l="1"/>
  <c r="E116" i="7"/>
  <c r="E75" i="7"/>
  <c r="I112" i="7"/>
  <c r="J112" i="7"/>
  <c r="I74" i="7"/>
  <c r="J82" i="7"/>
  <c r="J74" i="7"/>
  <c r="H74" i="7"/>
  <c r="E78" i="7"/>
  <c r="H94" i="7"/>
  <c r="H109" i="7"/>
  <c r="G82" i="7"/>
  <c r="E83" i="7"/>
  <c r="E84" i="7"/>
  <c r="E86" i="7"/>
  <c r="E87" i="7"/>
  <c r="H82" i="7"/>
  <c r="I90" i="7"/>
  <c r="I105" i="7"/>
  <c r="I91" i="7"/>
  <c r="I106" i="7"/>
  <c r="I93" i="7"/>
  <c r="I108" i="7"/>
  <c r="J105" i="7"/>
  <c r="J90" i="7"/>
  <c r="J91" i="7"/>
  <c r="J106" i="7"/>
  <c r="J93" i="7"/>
  <c r="J108" i="7"/>
  <c r="J109" i="7"/>
  <c r="J94" i="7"/>
  <c r="G90" i="7"/>
  <c r="G105" i="7"/>
  <c r="E114" i="7"/>
  <c r="G108" i="7"/>
  <c r="G93" i="7"/>
  <c r="G109" i="7"/>
  <c r="G94" i="7"/>
  <c r="H90" i="7"/>
  <c r="H105" i="7"/>
  <c r="H106" i="7"/>
  <c r="H91" i="7"/>
  <c r="E76" i="7"/>
  <c r="I94" i="7"/>
  <c r="I109" i="7"/>
  <c r="G112" i="7"/>
  <c r="E113" i="7"/>
  <c r="H112" i="7"/>
  <c r="H108" i="7"/>
  <c r="H93" i="7"/>
  <c r="E79" i="7"/>
  <c r="I82" i="7"/>
  <c r="G91" i="7"/>
  <c r="G106" i="7"/>
  <c r="E103" i="7"/>
  <c r="E108" i="7" l="1"/>
  <c r="E109" i="7"/>
  <c r="E82" i="7"/>
  <c r="E93" i="7"/>
  <c r="E106" i="7"/>
  <c r="H89" i="7"/>
  <c r="G89" i="7"/>
  <c r="E91" i="7"/>
  <c r="J89" i="7"/>
  <c r="E90" i="7"/>
  <c r="E112" i="7"/>
  <c r="E94" i="7"/>
  <c r="I89" i="7"/>
  <c r="I104" i="7"/>
  <c r="H104" i="7"/>
  <c r="E105" i="7"/>
  <c r="J104" i="7"/>
  <c r="E80" i="7"/>
  <c r="G74" i="7"/>
  <c r="E74" i="7" s="1"/>
  <c r="E89" i="7" l="1"/>
  <c r="G104" i="7"/>
  <c r="E104" i="7" s="1"/>
  <c r="E110" i="7"/>
</calcChain>
</file>

<file path=xl/sharedStrings.xml><?xml version="1.0" encoding="utf-8"?>
<sst xmlns="http://schemas.openxmlformats.org/spreadsheetml/2006/main" count="212" uniqueCount="70">
  <si>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</si>
  <si>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</si>
  <si>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</si>
  <si>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</si>
  <si>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</si>
  <si>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</si>
  <si>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 xml:space="preserve"> 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</si>
  <si>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</si>
  <si>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</si>
  <si>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</si>
  <si>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</si>
  <si>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</si>
  <si>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</si>
  <si>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Таблица 2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</si>
  <si>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</si>
  <si>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</si>
  <si>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</si>
  <si>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</si>
  <si>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</si>
  <si>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</si>
  <si>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2023 год</t>
  </si>
  <si>
    <t>2024 год</t>
  </si>
  <si>
    <t>Распределение финансовых ресурсов муниципальной программы</t>
  </si>
  <si>
    <t>Основное мероприятие: "Обеспечение защиты информации и персональных данных"</t>
  </si>
  <si>
    <t>Цель: "Обеспечение доступа к информационным ресурсам, развитие цифрового контента, повышение эффективности муниципального управления в Нефтеюганском районе на основе применения информационно-коммуникационных технологий"</t>
  </si>
  <si>
    <t xml:space="preserve">Основное мероприятие: "Приобретение и сопровождение информационных систем" </t>
  </si>
  <si>
    <t>Основное мероприятие: "Развитие инфраструктуры информационной сети"</t>
  </si>
  <si>
    <t>1. Обеспечение функционирования и развития корпоративной сети органов местного самоуправления района. 
2. Создание, внедрение и сопровождение компьютерных сетей и распределенных систем обработки информации.
3. Текущий ремонт, модернизация существующей локально-вычислительной сети района.</t>
  </si>
  <si>
    <t>Основное мероприятие: "Приобретение оборудования для функционирования и развития информационной сети. Замена устаревшего оборудования"</t>
  </si>
  <si>
    <t>1. Замена устаревшего и вышедшего из строя оборудования.
2. Приобретение серверов, рабочих станций, оргтехники и коммутационного оборудования для функционирования информационной сети района.</t>
  </si>
  <si>
    <t>1. Обеспечение безопасности информации, размещаемой в корпоративной сети органов местного самоуправления района.
2. Построение защищенной от внешних угроз инфраструктуры корпоративной сети органов местного самоуправления района, обеспечивающей информационную безопасность и защиту информационных систем, функционирующих в ее составе.
3. Приобретение рабочих станций и оргтехники, прошедших специальную проверку по требованиям безопасности информации.
4. Приобретение технических средств, сертифицированных согласно требованиям ФСТЭК России и ФСБ России.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</si>
  <si>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</si>
  <si>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</si>
  <si>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</si>
  <si>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 xml:space="preserve">Основное мероприятие: "Приобретение и сопровождение информационных систем"  (показатель 1 таблицы 1)
</t>
  </si>
  <si>
    <t>Основное мероприятие: "Обеспечение защиты информации и персональных данных" 
(показатель 2 таблицы 1)</t>
  </si>
  <si>
    <t xml:space="preserve">средства по Соглашениям по передаче полномочий </t>
  </si>
  <si>
    <t>средства поселений</t>
  </si>
  <si>
    <t>средства по Соглашениям по передаче полномочий</t>
  </si>
  <si>
    <t xml:space="preserve">средства поселений </t>
  </si>
  <si>
    <t>1.</t>
  </si>
  <si>
    <t>2.</t>
  </si>
  <si>
    <t>3.</t>
  </si>
  <si>
    <t>4.</t>
  </si>
  <si>
    <t>1. Внедрение и сопровождение системного и прикладного программного обеспечения программно-технических комплексов и информационных систем; развитие и сопровождение системы электронного документооборота в органах местного самоуправления  района.
 2. Организация электронного межведомственного и внутриведомственного взаимодействия. 
3. Организация предоставления государственных и муниципальных услуг в электронном виде с использованием Единого портала государственных и муниципальных услуг (функций). 
4. Обеспечение соблюдения единой политики в области выбора, создания и использования информационных систем в органах местного самоуправления района. 
5. Формирование ключевых инфраструктур электронного муниципалитета. 
6. Оказание содействия развитию сервисов взаимодействия граждан с органами местного самоуправления района. 
7. Обеспечение открытости органов местного самоуправления района.</t>
  </si>
  <si>
    <t>2025 год</t>
  </si>
  <si>
    <t>2026 год</t>
  </si>
  <si>
    <t>2027-2030 годы</t>
  </si>
  <si>
    <t>Задача 2. Развитие единой информационной среды с использованием современных информационно-коммуникационных технологий.</t>
  </si>
  <si>
    <t>Задача 3. Обеспечение необходимого уровня защиты информации и персональных данных, в том числе на основе отечественных разработок при передаче, обработке и хранении данных.</t>
  </si>
  <si>
    <t>1</t>
  </si>
  <si>
    <t>2</t>
  </si>
  <si>
    <t xml:space="preserve">Администрация Нефтеюганского района - управление информационных технологий и административного реформирования </t>
  </si>
  <si>
    <t>Ответственный исполнитель (Администрация Нефтеюганского района - управление информационных технологий и административного реформирования)</t>
  </si>
  <si>
    <t>Соисполнитель 1 (Департамент культуры и спорта Нефтеюганского района)</t>
  </si>
  <si>
    <t>Соисполнитель 2 (Департамент строительства и жилищно-коммунального комплекса Нефтеюганского района)</t>
  </si>
  <si>
    <t>Задача 1. Развитие и сопровождение инфраструктуры электронного муниципалитета и информационных систем.
Задача 4. Внедрение цифровых технологий и платформенных решений в сферах управления и оказания государственных и муниципальных услуг.</t>
  </si>
  <si>
    <t>Задача 2. Развитие единой информационной среды с использованием современных информационно-коммуникационных технологий.
Задача 4. Внедрение цифровых технологий и платформенных решений в сферах управления и оказания государственных и муниципальных услуг.</t>
  </si>
  <si>
    <t>Соисполнитель 4 (Администрации городского и сельских поселений Нефтеюганского района)</t>
  </si>
  <si>
    <t>Администрации городского и сельских поселений Нефтеюганского района</t>
  </si>
  <si>
    <t>Департамент культуры и спорта Нефтеюганского района</t>
  </si>
  <si>
    <t>Департамент строительства и жилищно-коммунального комплекса Нефтеюганского района</t>
  </si>
  <si>
    <t>Основное мероприятие: "Развитие инфраструктуры информационной сети" 
(показатель 1 таблицы 1)</t>
  </si>
  <si>
    <t>Основное мероприятие: "Приобретение оборудования для функционирования и развития информационной сети. Замена устаревшего оборудования" 
(показатели 1 таблицы 1)</t>
  </si>
  <si>
    <t>4</t>
  </si>
  <si>
    <t>».</t>
  </si>
  <si>
    <t>Департамент образования Нефтеюганского района</t>
  </si>
  <si>
    <t>Соисполнитель 3 (Департамент образования Нефтеюганского района)</t>
  </si>
  <si>
    <t>Администрация Нефтеюганского района - управление информационных технологий и административного реформирования,
Департамент культуры и спорта Нефтеюганского района, Департамент строительства и жилищно-коммунального комплекса Нефтеюганского  района, Департамент образования Нефтеюганского района, Администрации городского и сельских поселений Нефтеюганского района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</si>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</sst>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00\ _₽_-;\-* #,##0.00000\ _₽_-;_-* &quot;-&quot;??\ _₽_-;_-@_-"/>
    <numFmt numFmtId="167" formatCode="_-* #,##0.00000_р_._-;\-* #,##0.00000_р_._-;_-* &quot;-&quot;?????_р_._-;_-@_-"/>
    <numFmt numFmtId="168" formatCode="_-* #,##0.00000\ _₽_-;\-* #,##0.00000\ _₽_-;_-* &quot;-&quot;???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/>
    <xf numFmtId="166" fontId="11" fillId="0" borderId="1" xfId="1" applyNumberFormat="1" applyFont="1" applyBorder="1" applyAlignment="1">
      <alignment horizontal="justify" vertical="center"/>
    </xf>
    <xf numFmtId="166" fontId="6" fillId="0" borderId="1" xfId="1" applyNumberFormat="1" applyFont="1" applyBorder="1" applyAlignment="1">
      <alignment horizontal="justify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66" fontId="6" fillId="0" borderId="1" xfId="1" applyNumberFormat="1" applyFont="1" applyBorder="1" applyAlignment="1">
      <alignment horizontal="justify" vertical="center" wrapText="1"/>
    </xf>
    <xf numFmtId="166" fontId="6" fillId="0" borderId="1" xfId="1" applyNumberFormat="1" applyFont="1" applyBorder="1" applyAlignment="1">
      <alignment horizontal="left" vertical="center" wrapText="1"/>
    </xf>
    <xf numFmtId="166" fontId="11" fillId="0" borderId="1" xfId="1" applyNumberFormat="1" applyFont="1" applyBorder="1" applyAlignment="1">
      <alignment horizontal="justify" vertical="center" wrapText="1"/>
    </xf>
    <xf numFmtId="166" fontId="6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167" fontId="6" fillId="0" borderId="1" xfId="0" applyNumberFormat="1" applyFont="1" applyBorder="1" applyAlignment="1">
      <alignment horizontal="justify" vertical="center" wrapText="1"/>
    </xf>
    <xf numFmtId="166" fontId="11" fillId="2" borderId="1" xfId="1" applyNumberFormat="1" applyFont="1" applyFill="1" applyBorder="1" applyAlignment="1">
      <alignment horizontal="justify" vertical="center" wrapText="1"/>
    </xf>
    <xf numFmtId="166" fontId="6" fillId="2" borderId="1" xfId="1" applyNumberFormat="1" applyFont="1" applyFill="1" applyBorder="1" applyAlignment="1">
      <alignment horizontal="justify" vertical="center" wrapText="1"/>
    </xf>
    <xf numFmtId="166" fontId="11" fillId="2" borderId="1" xfId="1" applyNumberFormat="1" applyFont="1" applyFill="1" applyBorder="1" applyAlignment="1">
      <alignment horizontal="justify" vertical="center"/>
    </xf>
    <xf numFmtId="166" fontId="6" fillId="2" borderId="1" xfId="1" applyNumberFormat="1" applyFont="1" applyFill="1" applyBorder="1" applyAlignment="1">
      <alignment horizontal="justify" vertical="center"/>
    </xf>
    <xf numFmtId="0" fontId="1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67" fontId="6" fillId="2" borderId="1" xfId="0" applyNumberFormat="1" applyFont="1" applyFill="1" applyBorder="1" applyAlignment="1">
      <alignment horizontal="justify" vertical="center" wrapText="1"/>
    </xf>
    <xf numFmtId="166" fontId="6" fillId="0" borderId="14" xfId="1" applyNumberFormat="1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166" fontId="15" fillId="0" borderId="1" xfId="1" applyNumberFormat="1" applyFont="1" applyBorder="1" applyAlignment="1">
      <alignment horizontal="justify" vertical="center"/>
    </xf>
    <xf numFmtId="49" fontId="6" fillId="0" borderId="1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168" fontId="2" fillId="0" borderId="0" xfId="0" applyNumberFormat="1" applyFont="1"/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left" vertical="top" wrapText="1"/>
    </xf>
    <xf numFmtId="49" fontId="0" fillId="0" borderId="15" xfId="0" applyNumberFormat="1" applyBorder="1" applyAlignment="1">
      <alignment horizontal="left" wrapText="1"/>
    </xf>
    <xf numFmtId="49" fontId="0" fillId="0" borderId="5" xfId="0" applyNumberFormat="1" applyBorder="1" applyAlignment="1">
      <alignment horizontal="left" wrapText="1"/>
    </xf>
    <xf numFmtId="0" fontId="6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49" fontId="6" fillId="0" borderId="15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left" vertical="top" wrapText="1"/>
    </xf>
  </cellXfs>
  <cellStyles count="12">
    <cellStyle name="Обычный" xfId="0" builtinId="0"/>
    <cellStyle name="Обычный 2" xfId="3" xr:uid="{00000000-0005-0000-0000-000001000000}"/>
    <cellStyle name="Обычный 2 2" xfId="5" xr:uid="{00000000-0005-0000-0000-000002000000}"/>
    <cellStyle name="Обычный 3" xfId="4" xr:uid="{00000000-0005-0000-0000-000003000000}"/>
    <cellStyle name="Обычный 4" xfId="2" xr:uid="{00000000-0005-0000-0000-000004000000}"/>
    <cellStyle name="Финансовый" xfId="1" builtinId="3"/>
    <cellStyle name="Финансовый 2" xfId="8" xr:uid="{00000000-0005-0000-0000-000006000000}"/>
    <cellStyle name="Финансовый 2 2" xfId="6" xr:uid="{00000000-0005-0000-0000-000007000000}"/>
    <cellStyle name="Финансовый 2 2 2" xfId="7" xr:uid="{00000000-0005-0000-0000-000008000000}"/>
    <cellStyle name="Финансовый 2 2 3" xfId="9" xr:uid="{00000000-0005-0000-0000-000009000000}"/>
    <cellStyle name="Финансовый 3" xfId="10" xr:uid="{00000000-0005-0000-0000-00000A000000}"/>
    <cellStyle name="Финансовый 4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0"/>
  <sheetViews>
    <sheetView view="pageBreakPreview" topLeftCell="A136" zoomScale="85" zoomScaleNormal="140" zoomScaleSheetLayoutView="85" zoomScalePageLayoutView="70" workbookViewId="0">
      <selection activeCell="A147" sqref="A147"/>
    </sheetView>
  </sheetViews>
  <sheetFormatPr defaultRowHeight="15" x14ac:dyDescent="0.25"/>
  <cols>
    <col min="1" max="1" width="16.140625" style="18" customWidth="1"/>
    <col min="2" max="2" width="22.28515625" style="20" customWidth="1"/>
    <col min="3" max="3" width="36.7109375" customWidth="1"/>
    <col min="4" max="4" width="25.7109375" customWidth="1"/>
    <col min="5" max="5" width="19" bestFit="1" customWidth="1"/>
    <col min="6" max="7" width="15.5703125" customWidth="1"/>
    <col min="8" max="8" width="18.140625" bestFit="1" customWidth="1"/>
    <col min="9" max="9" width="14.42578125" customWidth="1"/>
    <col min="10" max="10" width="15.7109375" customWidth="1"/>
    <col min="12" max="12" width="15.140625" bestFit="1" customWidth="1"/>
  </cols>
  <sheetData>
    <row r="1" spans="1:10" ht="15.75" x14ac:dyDescent="0.25">
      <c r="J1" s="13"/>
    </row>
    <row r="2" spans="1:10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</row>
    <row r="3" spans="1:10" ht="15.75" x14ac:dyDescent="0.25">
      <c r="A3" s="19"/>
    </row>
    <row r="4" spans="1:10" ht="15.75" x14ac:dyDescent="0.25">
      <c r="A4" s="19"/>
      <c r="H4" s="52" t="s">
        <v>13</v>
      </c>
      <c r="I4" s="52"/>
      <c r="J4" s="52"/>
    </row>
    <row r="5" spans="1:10" ht="15.75" x14ac:dyDescent="0.25">
      <c r="A5" s="19"/>
      <c r="B5" s="53" t="s">
        <v>22</v>
      </c>
      <c r="C5" s="53"/>
      <c r="D5" s="53"/>
      <c r="E5" s="53"/>
      <c r="F5" s="53"/>
      <c r="G5" s="53"/>
      <c r="H5" s="53"/>
    </row>
    <row r="6" spans="1:10" ht="15.75" x14ac:dyDescent="0.25">
      <c r="A6" s="19"/>
    </row>
    <row r="7" spans="1:10" ht="35.25" customHeight="1" x14ac:dyDescent="0.25">
      <c r="A7" s="45" t="s">
        <v>10</v>
      </c>
      <c r="B7" s="45" t="s">
        <v>31</v>
      </c>
      <c r="C7" s="45" t="s">
        <v>32</v>
      </c>
      <c r="D7" s="45" t="s">
        <v>0</v>
      </c>
      <c r="E7" s="45" t="s">
        <v>33</v>
      </c>
      <c r="F7" s="45"/>
      <c r="G7" s="45"/>
      <c r="H7" s="45"/>
      <c r="I7" s="45"/>
      <c r="J7" s="45"/>
    </row>
    <row r="8" spans="1:10" x14ac:dyDescent="0.25">
      <c r="A8" s="45"/>
      <c r="B8" s="45"/>
      <c r="C8" s="45"/>
      <c r="D8" s="45"/>
      <c r="E8" s="45" t="s">
        <v>7</v>
      </c>
      <c r="F8" s="45"/>
      <c r="G8" s="45"/>
      <c r="H8" s="45"/>
      <c r="I8" s="45"/>
      <c r="J8" s="45"/>
    </row>
    <row r="9" spans="1:10" ht="29.25" customHeight="1" x14ac:dyDescent="0.25">
      <c r="A9" s="45"/>
      <c r="B9" s="45"/>
      <c r="C9" s="45"/>
      <c r="D9" s="45"/>
      <c r="E9" s="4" t="s">
        <v>1</v>
      </c>
      <c r="F9" s="4" t="s">
        <v>20</v>
      </c>
      <c r="G9" s="4" t="s">
        <v>21</v>
      </c>
      <c r="H9" s="4" t="s">
        <v>45</v>
      </c>
      <c r="I9" s="4" t="s">
        <v>46</v>
      </c>
      <c r="J9" s="4" t="s">
        <v>47</v>
      </c>
    </row>
    <row r="10" spans="1:10" s="15" customFormat="1" ht="12" x14ac:dyDescent="0.2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</row>
    <row r="11" spans="1:10" ht="15" customHeight="1" x14ac:dyDescent="0.25">
      <c r="A11" s="49" t="s">
        <v>40</v>
      </c>
      <c r="B11" s="50" t="s">
        <v>34</v>
      </c>
      <c r="C11" s="51" t="s">
        <v>52</v>
      </c>
      <c r="D11" s="8" t="s">
        <v>1</v>
      </c>
      <c r="E11" s="30">
        <f>SUM(F11:J11)</f>
        <v>34650.748310000003</v>
      </c>
      <c r="F11" s="16">
        <f>SUM(F12:F17)</f>
        <v>2749.1579900000002</v>
      </c>
      <c r="G11" s="16">
        <f>SUM(G12:G17)</f>
        <v>3181.7503200000001</v>
      </c>
      <c r="H11" s="16">
        <f>SUM(H12:H17)</f>
        <v>3719.92</v>
      </c>
      <c r="I11" s="16">
        <f>SUM(I12:I17)</f>
        <v>3719.92</v>
      </c>
      <c r="J11" s="16">
        <f>SUM(J12:J17)</f>
        <v>21280</v>
      </c>
    </row>
    <row r="12" spans="1:10" x14ac:dyDescent="0.25">
      <c r="A12" s="49"/>
      <c r="B12" s="50"/>
      <c r="C12" s="51"/>
      <c r="D12" s="8" t="s">
        <v>2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</row>
    <row r="13" spans="1:10" ht="30.75" customHeight="1" x14ac:dyDescent="0.25">
      <c r="A13" s="49"/>
      <c r="B13" s="50"/>
      <c r="C13" s="51"/>
      <c r="D13" s="8" t="s">
        <v>3</v>
      </c>
      <c r="E13" s="17">
        <f>SUM(F13:J13)</f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</row>
    <row r="14" spans="1:10" x14ac:dyDescent="0.25">
      <c r="A14" s="49"/>
      <c r="B14" s="50"/>
      <c r="C14" s="51"/>
      <c r="D14" s="8" t="s">
        <v>4</v>
      </c>
      <c r="E14" s="35">
        <f>F14+G14+H14+I14+J14</f>
        <v>34650.748310000003</v>
      </c>
      <c r="F14" s="31">
        <f>3699.163-718.524-70-161.48101</f>
        <v>2749.1579900000002</v>
      </c>
      <c r="G14" s="31">
        <f>3481.75032-300</f>
        <v>3181.7503200000001</v>
      </c>
      <c r="H14" s="31">
        <v>3719.92</v>
      </c>
      <c r="I14" s="31">
        <v>3719.92</v>
      </c>
      <c r="J14" s="17">
        <v>21280</v>
      </c>
    </row>
    <row r="15" spans="1:10" ht="30" x14ac:dyDescent="0.25">
      <c r="A15" s="49"/>
      <c r="B15" s="50"/>
      <c r="C15" s="51"/>
      <c r="D15" s="10" t="s">
        <v>36</v>
      </c>
      <c r="E15" s="17">
        <f>SUM(F15:J15)</f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</row>
    <row r="16" spans="1:10" x14ac:dyDescent="0.25">
      <c r="A16" s="49"/>
      <c r="B16" s="50"/>
      <c r="C16" s="51"/>
      <c r="D16" s="10" t="s">
        <v>37</v>
      </c>
      <c r="E16" s="17">
        <f>SUM(F16:J16)</f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</row>
    <row r="17" spans="1:10" ht="18.75" customHeight="1" x14ac:dyDescent="0.25">
      <c r="A17" s="49"/>
      <c r="B17" s="50"/>
      <c r="C17" s="51"/>
      <c r="D17" s="8" t="s">
        <v>5</v>
      </c>
      <c r="E17" s="17">
        <f>SUM(F17:J17)</f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</row>
    <row r="18" spans="1:10" ht="15" customHeight="1" x14ac:dyDescent="0.25">
      <c r="A18" s="49" t="s">
        <v>41</v>
      </c>
      <c r="B18" s="50" t="s">
        <v>62</v>
      </c>
      <c r="C18" s="51" t="s">
        <v>52</v>
      </c>
      <c r="D18" s="8" t="s">
        <v>1</v>
      </c>
      <c r="E18" s="16">
        <f>SUM(F18:J18)</f>
        <v>1490</v>
      </c>
      <c r="F18" s="16">
        <f>SUM(F19:F24)</f>
        <v>170</v>
      </c>
      <c r="G18" s="16">
        <f>SUM(G19:G24)</f>
        <v>300</v>
      </c>
      <c r="H18" s="16">
        <f>SUM(H19:H24)</f>
        <v>170</v>
      </c>
      <c r="I18" s="16">
        <f>SUM(I19:I24)</f>
        <v>170</v>
      </c>
      <c r="J18" s="16">
        <f>SUM(J19:J24)</f>
        <v>680</v>
      </c>
    </row>
    <row r="19" spans="1:10" x14ac:dyDescent="0.25">
      <c r="A19" s="49"/>
      <c r="B19" s="50"/>
      <c r="C19" s="51"/>
      <c r="D19" s="8" t="s">
        <v>2</v>
      </c>
      <c r="E19" s="17">
        <f>SUM(F19:J19)</f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</row>
    <row r="20" spans="1:10" ht="31.5" customHeight="1" x14ac:dyDescent="0.25">
      <c r="A20" s="49"/>
      <c r="B20" s="50"/>
      <c r="C20" s="51"/>
      <c r="D20" s="8" t="s">
        <v>3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</row>
    <row r="21" spans="1:10" x14ac:dyDescent="0.25">
      <c r="A21" s="49"/>
      <c r="B21" s="50"/>
      <c r="C21" s="51"/>
      <c r="D21" s="8" t="s">
        <v>4</v>
      </c>
      <c r="E21" s="40">
        <f>F21+G21+H21+I21+J21</f>
        <v>1490</v>
      </c>
      <c r="F21" s="31">
        <v>170</v>
      </c>
      <c r="G21" s="31">
        <v>300</v>
      </c>
      <c r="H21" s="31">
        <v>170</v>
      </c>
      <c r="I21" s="31">
        <v>170</v>
      </c>
      <c r="J21" s="17">
        <f>680</f>
        <v>680</v>
      </c>
    </row>
    <row r="22" spans="1:10" ht="30" x14ac:dyDescent="0.25">
      <c r="A22" s="49"/>
      <c r="B22" s="50"/>
      <c r="C22" s="51"/>
      <c r="D22" s="10" t="s">
        <v>38</v>
      </c>
      <c r="E22" s="17">
        <f t="shared" ref="E22:E27" si="0">SUM(F22:J22)</f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</row>
    <row r="23" spans="1:10" x14ac:dyDescent="0.25">
      <c r="A23" s="49"/>
      <c r="B23" s="50"/>
      <c r="C23" s="51"/>
      <c r="D23" s="10" t="s">
        <v>37</v>
      </c>
      <c r="E23" s="17">
        <f t="shared" si="0"/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</row>
    <row r="24" spans="1:10" ht="18" customHeight="1" x14ac:dyDescent="0.25">
      <c r="A24" s="49"/>
      <c r="B24" s="50"/>
      <c r="C24" s="51"/>
      <c r="D24" s="8" t="s">
        <v>5</v>
      </c>
      <c r="E24" s="17">
        <f t="shared" si="0"/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</row>
    <row r="25" spans="1:10" ht="15" customHeight="1" x14ac:dyDescent="0.25">
      <c r="A25" s="56" t="s">
        <v>42</v>
      </c>
      <c r="B25" s="54" t="s">
        <v>63</v>
      </c>
      <c r="C25" s="51" t="s">
        <v>52</v>
      </c>
      <c r="D25" s="8" t="s">
        <v>1</v>
      </c>
      <c r="E25" s="16">
        <f t="shared" si="0"/>
        <v>8422</v>
      </c>
      <c r="F25" s="16">
        <f>SUM(F26:F31)</f>
        <v>415</v>
      </c>
      <c r="G25" s="16">
        <f>SUM(G26:G31)</f>
        <v>407</v>
      </c>
      <c r="H25" s="16">
        <f>SUM(H26:H31)</f>
        <v>0</v>
      </c>
      <c r="I25" s="16">
        <f>SUM(I26:I31)</f>
        <v>0</v>
      </c>
      <c r="J25" s="16">
        <f>SUM(J26:J31)</f>
        <v>7600</v>
      </c>
    </row>
    <row r="26" spans="1:10" x14ac:dyDescent="0.25">
      <c r="A26" s="57"/>
      <c r="B26" s="55"/>
      <c r="C26" s="51"/>
      <c r="D26" s="8" t="s">
        <v>2</v>
      </c>
      <c r="E26" s="17">
        <f t="shared" si="0"/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</row>
    <row r="27" spans="1:10" ht="30" x14ac:dyDescent="0.25">
      <c r="A27" s="57"/>
      <c r="B27" s="55"/>
      <c r="C27" s="51"/>
      <c r="D27" s="8" t="s">
        <v>3</v>
      </c>
      <c r="E27" s="17">
        <f t="shared" si="0"/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</row>
    <row r="28" spans="1:10" x14ac:dyDescent="0.25">
      <c r="A28" s="57"/>
      <c r="B28" s="55"/>
      <c r="C28" s="51"/>
      <c r="D28" s="8" t="s">
        <v>4</v>
      </c>
      <c r="E28" s="17">
        <f>F28+G28+H28+I28+J28</f>
        <v>8422</v>
      </c>
      <c r="F28" s="31">
        <f>485-70</f>
        <v>415</v>
      </c>
      <c r="G28" s="31">
        <v>407</v>
      </c>
      <c r="H28" s="31">
        <v>0</v>
      </c>
      <c r="I28" s="31">
        <v>0</v>
      </c>
      <c r="J28" s="17">
        <f>1900*4</f>
        <v>7600</v>
      </c>
    </row>
    <row r="29" spans="1:10" ht="30" x14ac:dyDescent="0.25">
      <c r="A29" s="57"/>
      <c r="B29" s="55"/>
      <c r="C29" s="51"/>
      <c r="D29" s="10" t="s">
        <v>38</v>
      </c>
      <c r="E29" s="17">
        <f>SUM(F29:J29)</f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</row>
    <row r="30" spans="1:10" x14ac:dyDescent="0.25">
      <c r="A30" s="57"/>
      <c r="B30" s="55"/>
      <c r="C30" s="51"/>
      <c r="D30" s="10" t="s">
        <v>37</v>
      </c>
      <c r="E30" s="17">
        <f>SUM(F30:J30)</f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</row>
    <row r="31" spans="1:10" ht="36.75" customHeight="1" x14ac:dyDescent="0.25">
      <c r="A31" s="57"/>
      <c r="B31" s="55"/>
      <c r="C31" s="51"/>
      <c r="D31" s="8" t="s">
        <v>5</v>
      </c>
      <c r="E31" s="17">
        <f>SUM(F31:J31)</f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</row>
    <row r="32" spans="1:10" ht="21.75" customHeight="1" x14ac:dyDescent="0.25">
      <c r="A32" s="56" t="s">
        <v>43</v>
      </c>
      <c r="B32" s="54" t="s">
        <v>35</v>
      </c>
      <c r="C32" s="82" t="s">
        <v>68</v>
      </c>
      <c r="D32" s="8" t="s">
        <v>1</v>
      </c>
      <c r="E32" s="16">
        <f>SUM(F32:J32)</f>
        <v>30376.48762</v>
      </c>
      <c r="F32" s="16">
        <f>SUM(F33:F38)</f>
        <v>3991.2929399999998</v>
      </c>
      <c r="G32" s="16">
        <f>SUM(G33:G38)</f>
        <v>6765.0346799999998</v>
      </c>
      <c r="H32" s="16">
        <f>SUM(H33:H38)</f>
        <v>2110.08</v>
      </c>
      <c r="I32" s="16">
        <f>SUM(I33:I38)</f>
        <v>2110.08</v>
      </c>
      <c r="J32" s="16">
        <f>SUM(J33:J38)</f>
        <v>15400</v>
      </c>
    </row>
    <row r="33" spans="1:10" ht="15.75" customHeight="1" x14ac:dyDescent="0.25">
      <c r="A33" s="57"/>
      <c r="B33" s="55"/>
      <c r="C33" s="83"/>
      <c r="D33" s="8" t="s">
        <v>2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0" ht="31.5" customHeight="1" x14ac:dyDescent="0.25">
      <c r="A34" s="57"/>
      <c r="B34" s="55"/>
      <c r="C34" s="83"/>
      <c r="D34" s="8" t="s">
        <v>3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</row>
    <row r="35" spans="1:10" ht="16.5" customHeight="1" x14ac:dyDescent="0.25">
      <c r="A35" s="57"/>
      <c r="B35" s="55"/>
      <c r="C35" s="83"/>
      <c r="D35" s="8" t="s">
        <v>4</v>
      </c>
      <c r="E35" s="17">
        <f>SUM(F35:J35)</f>
        <v>30376.48762</v>
      </c>
      <c r="F35" s="17">
        <f>F42+F70+F49</f>
        <v>3991.2929399999998</v>
      </c>
      <c r="G35" s="17">
        <f>G42+G70+G49</f>
        <v>6765.0346799999998</v>
      </c>
      <c r="H35" s="17">
        <f t="shared" ref="H35:I35" si="1">H42+H70+H49</f>
        <v>2110.08</v>
      </c>
      <c r="I35" s="17">
        <f t="shared" si="1"/>
        <v>2110.08</v>
      </c>
      <c r="J35" s="17">
        <f>J42+J70</f>
        <v>15400</v>
      </c>
    </row>
    <row r="36" spans="1:10" ht="30" customHeight="1" x14ac:dyDescent="0.25">
      <c r="A36" s="57"/>
      <c r="B36" s="55"/>
      <c r="C36" s="83"/>
      <c r="D36" s="10" t="s">
        <v>38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0" ht="22.5" customHeight="1" x14ac:dyDescent="0.25">
      <c r="A37" s="57"/>
      <c r="B37" s="55"/>
      <c r="C37" s="83"/>
      <c r="D37" s="10" t="s">
        <v>37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</row>
    <row r="38" spans="1:10" ht="133.5" customHeight="1" x14ac:dyDescent="0.25">
      <c r="A38" s="57"/>
      <c r="B38" s="55"/>
      <c r="C38" s="83"/>
      <c r="D38" s="8" t="s">
        <v>5</v>
      </c>
      <c r="E38" s="17">
        <f>F38+G38+H38+I38+J38</f>
        <v>0</v>
      </c>
      <c r="F38" s="17">
        <v>0</v>
      </c>
      <c r="G38" s="17">
        <f>G52+G59+G66+G73+G45</f>
        <v>0</v>
      </c>
      <c r="H38" s="17">
        <f t="shared" ref="H38:I38" si="2">H52+H59+H66+H73+H45</f>
        <v>0</v>
      </c>
      <c r="I38" s="17">
        <f t="shared" si="2"/>
        <v>0</v>
      </c>
      <c r="J38" s="17">
        <v>0</v>
      </c>
    </row>
    <row r="39" spans="1:10" s="1" customFormat="1" ht="15" customHeight="1" x14ac:dyDescent="0.25">
      <c r="A39" s="57"/>
      <c r="B39" s="55"/>
      <c r="C39" s="46" t="s">
        <v>52</v>
      </c>
      <c r="D39" s="8" t="s">
        <v>1</v>
      </c>
      <c r="E39" s="30">
        <f t="shared" ref="E39:E73" si="3">SUM(F39:J39)</f>
        <v>30376.48762</v>
      </c>
      <c r="F39" s="16">
        <f>SUM(F40:F45)</f>
        <v>3991.2929399999998</v>
      </c>
      <c r="G39" s="16">
        <f>SUM(G40:G45)</f>
        <v>6765.0346799999998</v>
      </c>
      <c r="H39" s="16">
        <f>SUM(H40:H45)</f>
        <v>2110.08</v>
      </c>
      <c r="I39" s="16">
        <f>SUM(I40:I45)</f>
        <v>2110.08</v>
      </c>
      <c r="J39" s="16">
        <f>SUM(J40:J45)</f>
        <v>15400</v>
      </c>
    </row>
    <row r="40" spans="1:10" x14ac:dyDescent="0.25">
      <c r="A40" s="57"/>
      <c r="B40" s="55"/>
      <c r="C40" s="47"/>
      <c r="D40" s="8" t="s">
        <v>2</v>
      </c>
      <c r="E40" s="17">
        <f t="shared" si="3"/>
        <v>0</v>
      </c>
      <c r="F40" s="17">
        <f t="shared" ref="F40:J41" si="4">F68</f>
        <v>0</v>
      </c>
      <c r="G40" s="17">
        <f t="shared" si="4"/>
        <v>0</v>
      </c>
      <c r="H40" s="17">
        <f t="shared" si="4"/>
        <v>0</v>
      </c>
      <c r="I40" s="17">
        <f t="shared" si="4"/>
        <v>0</v>
      </c>
      <c r="J40" s="16">
        <f t="shared" si="4"/>
        <v>0</v>
      </c>
    </row>
    <row r="41" spans="1:10" ht="32.25" customHeight="1" x14ac:dyDescent="0.25">
      <c r="A41" s="57"/>
      <c r="B41" s="55"/>
      <c r="C41" s="47"/>
      <c r="D41" s="8" t="s">
        <v>3</v>
      </c>
      <c r="E41" s="17">
        <f t="shared" si="3"/>
        <v>0</v>
      </c>
      <c r="F41" s="17">
        <f t="shared" si="4"/>
        <v>0</v>
      </c>
      <c r="G41" s="17">
        <f t="shared" si="4"/>
        <v>0</v>
      </c>
      <c r="H41" s="17">
        <f t="shared" si="4"/>
        <v>0</v>
      </c>
      <c r="I41" s="17">
        <f t="shared" si="4"/>
        <v>0</v>
      </c>
      <c r="J41" s="16">
        <f t="shared" si="4"/>
        <v>0</v>
      </c>
    </row>
    <row r="42" spans="1:10" x14ac:dyDescent="0.25">
      <c r="A42" s="57"/>
      <c r="B42" s="55"/>
      <c r="C42" s="47"/>
      <c r="D42" s="8" t="s">
        <v>4</v>
      </c>
      <c r="E42" s="35">
        <f t="shared" si="3"/>
        <v>30376.48762</v>
      </c>
      <c r="F42" s="31">
        <f>1846.215+218.404+1930-2.22673-1.09933</f>
        <v>3991.2929399999998</v>
      </c>
      <c r="G42" s="31">
        <v>6765.0346799999998</v>
      </c>
      <c r="H42" s="31">
        <v>2110.08</v>
      </c>
      <c r="I42" s="31">
        <v>2110.08</v>
      </c>
      <c r="J42" s="17">
        <f>5600+5600+2100+2100</f>
        <v>15400</v>
      </c>
    </row>
    <row r="43" spans="1:10" ht="30" x14ac:dyDescent="0.25">
      <c r="A43" s="57"/>
      <c r="B43" s="55"/>
      <c r="C43" s="47"/>
      <c r="D43" s="10" t="s">
        <v>38</v>
      </c>
      <c r="E43" s="17">
        <f t="shared" si="3"/>
        <v>0</v>
      </c>
      <c r="F43" s="17">
        <f t="shared" ref="F43:J44" si="5">F71</f>
        <v>0</v>
      </c>
      <c r="G43" s="17">
        <f t="shared" si="5"/>
        <v>0</v>
      </c>
      <c r="H43" s="17">
        <f t="shared" si="5"/>
        <v>0</v>
      </c>
      <c r="I43" s="17">
        <f t="shared" si="5"/>
        <v>0</v>
      </c>
      <c r="J43" s="16">
        <f t="shared" si="5"/>
        <v>0</v>
      </c>
    </row>
    <row r="44" spans="1:10" ht="14.25" customHeight="1" x14ac:dyDescent="0.25">
      <c r="A44" s="57"/>
      <c r="B44" s="55"/>
      <c r="C44" s="47"/>
      <c r="D44" s="10" t="s">
        <v>37</v>
      </c>
      <c r="E44" s="17">
        <f t="shared" si="3"/>
        <v>0</v>
      </c>
      <c r="F44" s="17">
        <f t="shared" si="5"/>
        <v>0</v>
      </c>
      <c r="G44" s="17">
        <f t="shared" si="5"/>
        <v>0</v>
      </c>
      <c r="H44" s="17">
        <f t="shared" si="5"/>
        <v>0</v>
      </c>
      <c r="I44" s="17">
        <f t="shared" si="5"/>
        <v>0</v>
      </c>
      <c r="J44" s="16">
        <f t="shared" si="5"/>
        <v>0</v>
      </c>
    </row>
    <row r="45" spans="1:10" ht="12.75" customHeight="1" x14ac:dyDescent="0.25">
      <c r="A45" s="57"/>
      <c r="B45" s="55"/>
      <c r="C45" s="48"/>
      <c r="D45" s="8" t="s">
        <v>5</v>
      </c>
      <c r="E45" s="17">
        <f t="shared" si="3"/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</row>
    <row r="46" spans="1:10" ht="20.25" customHeight="1" x14ac:dyDescent="0.25">
      <c r="A46" s="57"/>
      <c r="B46" s="55"/>
      <c r="C46" s="46" t="s">
        <v>60</v>
      </c>
      <c r="D46" s="8" t="s">
        <v>1</v>
      </c>
      <c r="E46" s="16">
        <f>E52+E51+E50+E49+E48</f>
        <v>0</v>
      </c>
      <c r="F46" s="16">
        <f>F52+F51+F50+F49+F48+F47</f>
        <v>0</v>
      </c>
      <c r="G46" s="17">
        <f>G47+G48+G49+G50+G51+G52</f>
        <v>0</v>
      </c>
      <c r="H46" s="17">
        <f>H47+H48+H49+H50+H51+H52</f>
        <v>0</v>
      </c>
      <c r="I46" s="17">
        <f>I47+I48+I49+I50+I51+I52</f>
        <v>0</v>
      </c>
      <c r="J46" s="17">
        <f>J47+J48+J49+J50+J51+J52</f>
        <v>0</v>
      </c>
    </row>
    <row r="47" spans="1:10" ht="24" customHeight="1" x14ac:dyDescent="0.25">
      <c r="A47" s="57"/>
      <c r="B47" s="55"/>
      <c r="C47" s="47"/>
      <c r="D47" s="8" t="s">
        <v>2</v>
      </c>
      <c r="E47" s="17">
        <f t="shared" ref="E47:E52" si="6">F47+G47+H47+I47+J47</f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</row>
    <row r="48" spans="1:10" ht="30.75" customHeight="1" x14ac:dyDescent="0.25">
      <c r="A48" s="57"/>
      <c r="B48" s="55"/>
      <c r="C48" s="47"/>
      <c r="D48" s="8" t="s">
        <v>3</v>
      </c>
      <c r="E48" s="17">
        <f t="shared" si="6"/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</row>
    <row r="49" spans="1:10" ht="22.5" customHeight="1" x14ac:dyDescent="0.25">
      <c r="A49" s="57"/>
      <c r="B49" s="55"/>
      <c r="C49" s="47"/>
      <c r="D49" s="8" t="s">
        <v>4</v>
      </c>
      <c r="E49" s="17">
        <f t="shared" si="6"/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</row>
    <row r="50" spans="1:10" ht="32.25" customHeight="1" x14ac:dyDescent="0.25">
      <c r="A50" s="57"/>
      <c r="B50" s="55"/>
      <c r="C50" s="47"/>
      <c r="D50" s="10" t="s">
        <v>38</v>
      </c>
      <c r="E50" s="17">
        <f t="shared" si="6"/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</row>
    <row r="51" spans="1:10" ht="18.75" customHeight="1" x14ac:dyDescent="0.25">
      <c r="A51" s="57"/>
      <c r="B51" s="55"/>
      <c r="C51" s="47"/>
      <c r="D51" s="10" t="s">
        <v>37</v>
      </c>
      <c r="E51" s="17">
        <f t="shared" si="6"/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</row>
    <row r="52" spans="1:10" ht="15.75" customHeight="1" x14ac:dyDescent="0.25">
      <c r="A52" s="57"/>
      <c r="B52" s="55"/>
      <c r="C52" s="48"/>
      <c r="D52" s="8" t="s">
        <v>5</v>
      </c>
      <c r="E52" s="17">
        <f t="shared" si="6"/>
        <v>0</v>
      </c>
      <c r="F52" s="17">
        <v>0</v>
      </c>
      <c r="G52" s="17">
        <v>0</v>
      </c>
      <c r="H52" s="17">
        <v>0</v>
      </c>
      <c r="I52" s="17"/>
      <c r="J52" s="17">
        <v>0</v>
      </c>
    </row>
    <row r="53" spans="1:10" ht="18.75" customHeight="1" x14ac:dyDescent="0.25">
      <c r="A53" s="57"/>
      <c r="B53" s="55"/>
      <c r="C53" s="46" t="s">
        <v>61</v>
      </c>
      <c r="D53" s="8" t="s">
        <v>1</v>
      </c>
      <c r="E53" s="16">
        <f t="shared" ref="E53:E59" si="7">F53+G53+H53+I53+J53</f>
        <v>0</v>
      </c>
      <c r="F53" s="16">
        <f>F54+F55+F56+F57+F58+F59</f>
        <v>0</v>
      </c>
      <c r="G53" s="17">
        <f>G54+G55+G56+G57+G58+G59</f>
        <v>0</v>
      </c>
      <c r="H53" s="17">
        <f>H54+H55+H56+H57+H58+H59</f>
        <v>0</v>
      </c>
      <c r="I53" s="17">
        <f>I54+I55+I56+I57+I58+I59</f>
        <v>0</v>
      </c>
      <c r="J53" s="17">
        <f>J54+J55+J56+J57+J58+J59</f>
        <v>0</v>
      </c>
    </row>
    <row r="54" spans="1:10" ht="18" customHeight="1" x14ac:dyDescent="0.25">
      <c r="A54" s="57"/>
      <c r="B54" s="55"/>
      <c r="C54" s="47"/>
      <c r="D54" s="8" t="s">
        <v>2</v>
      </c>
      <c r="E54" s="17">
        <f t="shared" si="7"/>
        <v>0</v>
      </c>
      <c r="F54" s="17">
        <f t="shared" ref="F54:F59" si="8">F127</f>
        <v>0</v>
      </c>
      <c r="G54" s="17">
        <v>0</v>
      </c>
      <c r="H54" s="17">
        <v>0</v>
      </c>
      <c r="I54" s="17">
        <v>0</v>
      </c>
      <c r="J54" s="17">
        <v>0</v>
      </c>
    </row>
    <row r="55" spans="1:10" ht="33.75" customHeight="1" x14ac:dyDescent="0.25">
      <c r="A55" s="57"/>
      <c r="B55" s="55"/>
      <c r="C55" s="47"/>
      <c r="D55" s="8" t="s">
        <v>3</v>
      </c>
      <c r="E55" s="17">
        <f t="shared" si="7"/>
        <v>0</v>
      </c>
      <c r="F55" s="17">
        <f t="shared" si="8"/>
        <v>0</v>
      </c>
      <c r="G55" s="17">
        <v>0</v>
      </c>
      <c r="H55" s="17">
        <v>0</v>
      </c>
      <c r="I55" s="17">
        <v>0</v>
      </c>
      <c r="J55" s="17">
        <v>0</v>
      </c>
    </row>
    <row r="56" spans="1:10" ht="17.25" customHeight="1" x14ac:dyDescent="0.25">
      <c r="A56" s="57"/>
      <c r="B56" s="55"/>
      <c r="C56" s="47"/>
      <c r="D56" s="8" t="s">
        <v>4</v>
      </c>
      <c r="E56" s="17">
        <f t="shared" si="7"/>
        <v>0</v>
      </c>
      <c r="F56" s="17">
        <f t="shared" si="8"/>
        <v>0</v>
      </c>
      <c r="G56" s="17">
        <v>0</v>
      </c>
      <c r="H56" s="17">
        <v>0</v>
      </c>
      <c r="I56" s="17">
        <v>0</v>
      </c>
      <c r="J56" s="17">
        <v>0</v>
      </c>
    </row>
    <row r="57" spans="1:10" ht="29.25" customHeight="1" x14ac:dyDescent="0.25">
      <c r="A57" s="57"/>
      <c r="B57" s="55"/>
      <c r="C57" s="47"/>
      <c r="D57" s="10" t="s">
        <v>38</v>
      </c>
      <c r="E57" s="17">
        <f t="shared" si="7"/>
        <v>0</v>
      </c>
      <c r="F57" s="17">
        <f t="shared" si="8"/>
        <v>0</v>
      </c>
      <c r="G57" s="17">
        <v>0</v>
      </c>
      <c r="H57" s="17">
        <v>0</v>
      </c>
      <c r="I57" s="17">
        <v>0</v>
      </c>
      <c r="J57" s="17">
        <v>0</v>
      </c>
    </row>
    <row r="58" spans="1:10" ht="18" customHeight="1" x14ac:dyDescent="0.25">
      <c r="A58" s="57"/>
      <c r="B58" s="55"/>
      <c r="C58" s="47"/>
      <c r="D58" s="10" t="s">
        <v>37</v>
      </c>
      <c r="E58" s="17">
        <f t="shared" si="7"/>
        <v>0</v>
      </c>
      <c r="F58" s="17">
        <f t="shared" si="8"/>
        <v>0</v>
      </c>
      <c r="G58" s="17">
        <v>0</v>
      </c>
      <c r="H58" s="17">
        <v>0</v>
      </c>
      <c r="I58" s="17">
        <v>0</v>
      </c>
      <c r="J58" s="17">
        <v>0</v>
      </c>
    </row>
    <row r="59" spans="1:10" ht="15" customHeight="1" x14ac:dyDescent="0.25">
      <c r="A59" s="57"/>
      <c r="B59" s="55"/>
      <c r="C59" s="48"/>
      <c r="D59" s="8" t="s">
        <v>5</v>
      </c>
      <c r="E59" s="17">
        <f t="shared" si="7"/>
        <v>0</v>
      </c>
      <c r="F59" s="17">
        <f t="shared" si="8"/>
        <v>0</v>
      </c>
      <c r="G59" s="17">
        <v>0</v>
      </c>
      <c r="H59" s="17">
        <v>0</v>
      </c>
      <c r="I59" s="17">
        <v>0</v>
      </c>
      <c r="J59" s="17">
        <v>0</v>
      </c>
    </row>
    <row r="60" spans="1:10" ht="15" customHeight="1" x14ac:dyDescent="0.25">
      <c r="A60" s="57"/>
      <c r="B60" s="55"/>
      <c r="C60" s="46" t="s">
        <v>66</v>
      </c>
      <c r="D60" s="8" t="s">
        <v>1</v>
      </c>
      <c r="E60" s="16">
        <f t="shared" ref="E60:E66" si="9">F60+G60+H60+I60+J60</f>
        <v>0</v>
      </c>
      <c r="F60" s="16">
        <f t="shared" ref="F60:F66" si="10">F133</f>
        <v>0</v>
      </c>
      <c r="G60" s="17">
        <v>0</v>
      </c>
      <c r="H60" s="17">
        <v>0</v>
      </c>
      <c r="I60" s="17">
        <v>0</v>
      </c>
      <c r="J60" s="17">
        <v>0</v>
      </c>
    </row>
    <row r="61" spans="1:10" ht="15" customHeight="1" x14ac:dyDescent="0.25">
      <c r="A61" s="57"/>
      <c r="B61" s="55"/>
      <c r="C61" s="47"/>
      <c r="D61" s="8" t="s">
        <v>2</v>
      </c>
      <c r="E61" s="17">
        <f t="shared" si="9"/>
        <v>0</v>
      </c>
      <c r="F61" s="17">
        <f t="shared" si="10"/>
        <v>0</v>
      </c>
      <c r="G61" s="17">
        <v>0</v>
      </c>
      <c r="H61" s="17">
        <v>0</v>
      </c>
      <c r="I61" s="17">
        <v>0</v>
      </c>
      <c r="J61" s="17">
        <v>0</v>
      </c>
    </row>
    <row r="62" spans="1:10" ht="32.25" customHeight="1" x14ac:dyDescent="0.25">
      <c r="A62" s="57"/>
      <c r="B62" s="55"/>
      <c r="C62" s="47"/>
      <c r="D62" s="8" t="s">
        <v>3</v>
      </c>
      <c r="E62" s="17">
        <f t="shared" si="9"/>
        <v>0</v>
      </c>
      <c r="F62" s="17">
        <f t="shared" si="10"/>
        <v>0</v>
      </c>
      <c r="G62" s="17">
        <v>0</v>
      </c>
      <c r="H62" s="17">
        <v>0</v>
      </c>
      <c r="I62" s="17">
        <v>0</v>
      </c>
      <c r="J62" s="17">
        <v>0</v>
      </c>
    </row>
    <row r="63" spans="1:10" ht="15" customHeight="1" x14ac:dyDescent="0.25">
      <c r="A63" s="57"/>
      <c r="B63" s="55"/>
      <c r="C63" s="47"/>
      <c r="D63" s="8" t="s">
        <v>4</v>
      </c>
      <c r="E63" s="17">
        <f t="shared" si="9"/>
        <v>0</v>
      </c>
      <c r="F63" s="17">
        <f t="shared" si="10"/>
        <v>0</v>
      </c>
      <c r="G63" s="17">
        <v>0</v>
      </c>
      <c r="H63" s="17">
        <v>0</v>
      </c>
      <c r="I63" s="17">
        <v>0</v>
      </c>
      <c r="J63" s="17">
        <v>0</v>
      </c>
    </row>
    <row r="64" spans="1:10" ht="34.5" customHeight="1" x14ac:dyDescent="0.25">
      <c r="A64" s="57"/>
      <c r="B64" s="55"/>
      <c r="C64" s="47"/>
      <c r="D64" s="10" t="s">
        <v>38</v>
      </c>
      <c r="E64" s="17">
        <f t="shared" si="9"/>
        <v>0</v>
      </c>
      <c r="F64" s="17">
        <f t="shared" si="10"/>
        <v>0</v>
      </c>
      <c r="G64" s="17">
        <v>0</v>
      </c>
      <c r="H64" s="17">
        <v>0</v>
      </c>
      <c r="I64" s="17">
        <v>0</v>
      </c>
      <c r="J64" s="17">
        <v>0</v>
      </c>
    </row>
    <row r="65" spans="1:12" ht="15" customHeight="1" x14ac:dyDescent="0.25">
      <c r="A65" s="57"/>
      <c r="B65" s="55"/>
      <c r="C65" s="47"/>
      <c r="D65" s="10" t="s">
        <v>37</v>
      </c>
      <c r="E65" s="17">
        <f t="shared" si="9"/>
        <v>0</v>
      </c>
      <c r="F65" s="17">
        <f t="shared" si="10"/>
        <v>0</v>
      </c>
      <c r="G65" s="17">
        <v>0</v>
      </c>
      <c r="H65" s="17">
        <v>0</v>
      </c>
      <c r="I65" s="17">
        <v>0</v>
      </c>
      <c r="J65" s="17">
        <v>0</v>
      </c>
    </row>
    <row r="66" spans="1:12" ht="15" customHeight="1" x14ac:dyDescent="0.25">
      <c r="A66" s="57"/>
      <c r="B66" s="55"/>
      <c r="C66" s="48"/>
      <c r="D66" s="8" t="s">
        <v>5</v>
      </c>
      <c r="E66" s="17">
        <f t="shared" si="9"/>
        <v>0</v>
      </c>
      <c r="F66" s="17">
        <f t="shared" si="10"/>
        <v>0</v>
      </c>
      <c r="G66" s="17">
        <v>0</v>
      </c>
      <c r="H66" s="17">
        <v>0</v>
      </c>
      <c r="I66" s="17">
        <v>0</v>
      </c>
      <c r="J66" s="17">
        <v>0</v>
      </c>
    </row>
    <row r="67" spans="1:12" s="1" customFormat="1" ht="15" customHeight="1" x14ac:dyDescent="0.25">
      <c r="A67" s="57"/>
      <c r="B67" s="55"/>
      <c r="C67" s="46" t="s">
        <v>59</v>
      </c>
      <c r="D67" s="8" t="s">
        <v>1</v>
      </c>
      <c r="E67" s="30">
        <f t="shared" si="3"/>
        <v>0</v>
      </c>
      <c r="F67" s="16">
        <f>SUM(F68:F73)</f>
        <v>0</v>
      </c>
      <c r="G67" s="16">
        <f>SUM(G68:G73)</f>
        <v>0</v>
      </c>
      <c r="H67" s="16">
        <f>SUM(H68:H73)</f>
        <v>0</v>
      </c>
      <c r="I67" s="16">
        <f>SUM(I68:I73)</f>
        <v>0</v>
      </c>
      <c r="J67" s="16">
        <f>SUM(J68:J73)</f>
        <v>0</v>
      </c>
    </row>
    <row r="68" spans="1:12" x14ac:dyDescent="0.25">
      <c r="A68" s="57"/>
      <c r="B68" s="55"/>
      <c r="C68" s="47"/>
      <c r="D68" s="8" t="s">
        <v>2</v>
      </c>
      <c r="E68" s="17">
        <f t="shared" si="3"/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</row>
    <row r="69" spans="1:12" ht="30" customHeight="1" x14ac:dyDescent="0.25">
      <c r="A69" s="57"/>
      <c r="B69" s="55"/>
      <c r="C69" s="47"/>
      <c r="D69" s="8" t="s">
        <v>3</v>
      </c>
      <c r="E69" s="17">
        <f t="shared" si="3"/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</row>
    <row r="70" spans="1:12" x14ac:dyDescent="0.25">
      <c r="A70" s="57"/>
      <c r="B70" s="55"/>
      <c r="C70" s="47"/>
      <c r="D70" s="8" t="s">
        <v>4</v>
      </c>
      <c r="E70" s="35">
        <f t="shared" si="3"/>
        <v>0</v>
      </c>
      <c r="F70" s="17">
        <v>0</v>
      </c>
      <c r="G70" s="17">
        <v>0</v>
      </c>
      <c r="H70" s="17">
        <v>0</v>
      </c>
      <c r="I70" s="16">
        <v>0</v>
      </c>
      <c r="J70" s="16">
        <v>0</v>
      </c>
    </row>
    <row r="71" spans="1:12" ht="30" x14ac:dyDescent="0.25">
      <c r="A71" s="57"/>
      <c r="B71" s="55"/>
      <c r="C71" s="47"/>
      <c r="D71" s="10" t="s">
        <v>38</v>
      </c>
      <c r="E71" s="17">
        <f t="shared" si="3"/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</row>
    <row r="72" spans="1:12" x14ac:dyDescent="0.25">
      <c r="A72" s="57"/>
      <c r="B72" s="55"/>
      <c r="C72" s="47"/>
      <c r="D72" s="10" t="s">
        <v>37</v>
      </c>
      <c r="E72" s="17">
        <f t="shared" si="3"/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</row>
    <row r="73" spans="1:12" x14ac:dyDescent="0.25">
      <c r="A73" s="57"/>
      <c r="B73" s="55"/>
      <c r="C73" s="48"/>
      <c r="D73" s="8" t="s">
        <v>5</v>
      </c>
      <c r="E73" s="17">
        <f t="shared" si="3"/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</row>
    <row r="74" spans="1:12" s="1" customFormat="1" ht="15" customHeight="1" x14ac:dyDescent="0.25">
      <c r="A74" s="67" t="s">
        <v>14</v>
      </c>
      <c r="B74" s="68"/>
      <c r="C74" s="69"/>
      <c r="D74" s="32" t="s">
        <v>1</v>
      </c>
      <c r="E74" s="30">
        <f t="shared" ref="E74:E80" si="11">SUM(F74:J74)</f>
        <v>74939.235929999995</v>
      </c>
      <c r="F74" s="30">
        <f>SUM(F75:F80)</f>
        <v>7325.45093</v>
      </c>
      <c r="G74" s="30">
        <f>SUM(G75:G80)</f>
        <v>10653.785</v>
      </c>
      <c r="H74" s="30">
        <f>SUM(H75:H80)</f>
        <v>6000</v>
      </c>
      <c r="I74" s="30">
        <f>SUM(I75:I80)</f>
        <v>6000</v>
      </c>
      <c r="J74" s="30">
        <f>SUM(J75:J80)</f>
        <v>44960</v>
      </c>
      <c r="L74" s="43"/>
    </row>
    <row r="75" spans="1:12" s="1" customFormat="1" x14ac:dyDescent="0.25">
      <c r="A75" s="70"/>
      <c r="B75" s="71"/>
      <c r="C75" s="72"/>
      <c r="D75" s="32" t="s">
        <v>2</v>
      </c>
      <c r="E75" s="30">
        <f t="shared" si="11"/>
        <v>0</v>
      </c>
      <c r="F75" s="30">
        <f>F12+F19+F26+F40+F68</f>
        <v>0</v>
      </c>
      <c r="G75" s="30">
        <f>G12+G19+G26+G40+G68</f>
        <v>0</v>
      </c>
      <c r="H75" s="30">
        <f>H12+H19+H26+H33</f>
        <v>0</v>
      </c>
      <c r="I75" s="30">
        <f t="shared" ref="I75:I80" si="12">I12+I19+I26+I40+I68</f>
        <v>0</v>
      </c>
      <c r="J75" s="30">
        <f t="shared" ref="J75:J80" si="13">J12+J19+J26+J40+J68</f>
        <v>0</v>
      </c>
    </row>
    <row r="76" spans="1:12" s="1" customFormat="1" ht="28.5" x14ac:dyDescent="0.25">
      <c r="A76" s="70"/>
      <c r="B76" s="71"/>
      <c r="C76" s="72"/>
      <c r="D76" s="32" t="s">
        <v>3</v>
      </c>
      <c r="E76" s="30">
        <f t="shared" si="11"/>
        <v>0</v>
      </c>
      <c r="F76" s="30">
        <f>F13+F20+F27+F41+F69</f>
        <v>0</v>
      </c>
      <c r="G76" s="30">
        <f>G13+G20+G27+G41+G69</f>
        <v>0</v>
      </c>
      <c r="H76" s="30">
        <f>H13+H20+H27+H41+H69</f>
        <v>0</v>
      </c>
      <c r="I76" s="30">
        <f t="shared" si="12"/>
        <v>0</v>
      </c>
      <c r="J76" s="30">
        <f t="shared" si="13"/>
        <v>0</v>
      </c>
    </row>
    <row r="77" spans="1:12" s="1" customFormat="1" x14ac:dyDescent="0.25">
      <c r="A77" s="70"/>
      <c r="B77" s="71"/>
      <c r="C77" s="72"/>
      <c r="D77" s="32" t="s">
        <v>4</v>
      </c>
      <c r="E77" s="30">
        <f t="shared" si="11"/>
        <v>74939.235929999995</v>
      </c>
      <c r="F77" s="30">
        <f>F14+F21+F28+F42+F49+F70</f>
        <v>7325.45093</v>
      </c>
      <c r="G77" s="30">
        <f>G14+G21+G28+G42+G70</f>
        <v>10653.785</v>
      </c>
      <c r="H77" s="30">
        <f>H14+H21+H28+H42+H70</f>
        <v>6000</v>
      </c>
      <c r="I77" s="30">
        <f t="shared" si="12"/>
        <v>6000</v>
      </c>
      <c r="J77" s="30">
        <f t="shared" si="13"/>
        <v>44960</v>
      </c>
    </row>
    <row r="78" spans="1:12" s="1" customFormat="1" ht="42.75" x14ac:dyDescent="0.25">
      <c r="A78" s="70"/>
      <c r="B78" s="71"/>
      <c r="C78" s="72"/>
      <c r="D78" s="33" t="s">
        <v>38</v>
      </c>
      <c r="E78" s="30">
        <f t="shared" si="11"/>
        <v>0</v>
      </c>
      <c r="F78" s="30">
        <f>F15+F22+F29+F43+F71</f>
        <v>0</v>
      </c>
      <c r="G78" s="30">
        <f>G15+G22+G29+G43+G71</f>
        <v>0</v>
      </c>
      <c r="H78" s="30">
        <f>H15+H22+H29+H43+H71</f>
        <v>0</v>
      </c>
      <c r="I78" s="30">
        <f t="shared" si="12"/>
        <v>0</v>
      </c>
      <c r="J78" s="30">
        <f t="shared" si="13"/>
        <v>0</v>
      </c>
    </row>
    <row r="79" spans="1:12" s="1" customFormat="1" x14ac:dyDescent="0.25">
      <c r="A79" s="70"/>
      <c r="B79" s="71"/>
      <c r="C79" s="72"/>
      <c r="D79" s="33" t="s">
        <v>37</v>
      </c>
      <c r="E79" s="30">
        <f t="shared" si="11"/>
        <v>0</v>
      </c>
      <c r="F79" s="30">
        <f>F16+F23+F30+F44+F72</f>
        <v>0</v>
      </c>
      <c r="G79" s="30">
        <f>G16+G23+G30+G44+G72</f>
        <v>0</v>
      </c>
      <c r="H79" s="30">
        <f>H16+H23+H30+H44+H72</f>
        <v>0</v>
      </c>
      <c r="I79" s="30">
        <f t="shared" si="12"/>
        <v>0</v>
      </c>
      <c r="J79" s="30">
        <f t="shared" si="13"/>
        <v>0</v>
      </c>
    </row>
    <row r="80" spans="1:12" s="1" customFormat="1" x14ac:dyDescent="0.25">
      <c r="A80" s="73"/>
      <c r="B80" s="74"/>
      <c r="C80" s="75"/>
      <c r="D80" s="32" t="s">
        <v>5</v>
      </c>
      <c r="E80" s="30">
        <f t="shared" si="11"/>
        <v>0</v>
      </c>
      <c r="F80" s="30">
        <f>F17+F24+F31+F45+F73+F125+F132+F66</f>
        <v>0</v>
      </c>
      <c r="G80" s="30">
        <f>G17+G24+G31+G45+G73</f>
        <v>0</v>
      </c>
      <c r="H80" s="30">
        <f>H17+H24+H31+H45+H73</f>
        <v>0</v>
      </c>
      <c r="I80" s="30">
        <f t="shared" si="12"/>
        <v>0</v>
      </c>
      <c r="J80" s="30">
        <f t="shared" si="13"/>
        <v>0</v>
      </c>
    </row>
    <row r="81" spans="1:10" s="1" customFormat="1" ht="15" customHeight="1" x14ac:dyDescent="0.25">
      <c r="A81" s="76" t="s">
        <v>15</v>
      </c>
      <c r="B81" s="77"/>
      <c r="C81" s="78"/>
      <c r="D81" s="8" t="s">
        <v>6</v>
      </c>
      <c r="E81" s="9" t="s">
        <v>6</v>
      </c>
      <c r="F81" s="9" t="s">
        <v>6</v>
      </c>
      <c r="G81" s="9" t="s">
        <v>6</v>
      </c>
      <c r="H81" s="9" t="s">
        <v>6</v>
      </c>
      <c r="I81" s="9"/>
      <c r="J81" s="9" t="s">
        <v>6</v>
      </c>
    </row>
    <row r="82" spans="1:10" ht="15" customHeight="1" x14ac:dyDescent="0.25">
      <c r="A82" s="58" t="s">
        <v>16</v>
      </c>
      <c r="B82" s="59"/>
      <c r="C82" s="60"/>
      <c r="D82" s="12" t="s">
        <v>1</v>
      </c>
      <c r="E82" s="28">
        <f>SUM(F82:J82)</f>
        <v>0</v>
      </c>
      <c r="F82" s="28">
        <f>SUM(F83:F88)</f>
        <v>0</v>
      </c>
      <c r="G82" s="28">
        <f>SUM(G83:G88)</f>
        <v>0</v>
      </c>
      <c r="H82" s="28">
        <f>SUM(H83:H88)</f>
        <v>0</v>
      </c>
      <c r="I82" s="28">
        <f>SUM(I83:I88)</f>
        <v>0</v>
      </c>
      <c r="J82" s="28">
        <f>SUM(J83:J88)</f>
        <v>0</v>
      </c>
    </row>
    <row r="83" spans="1:10" x14ac:dyDescent="0.25">
      <c r="A83" s="61"/>
      <c r="B83" s="62"/>
      <c r="C83" s="63"/>
      <c r="D83" s="8" t="s">
        <v>2</v>
      </c>
      <c r="E83" s="28">
        <f>SUM(F83:J83)</f>
        <v>0</v>
      </c>
      <c r="F83" s="29">
        <f>F12+F19+F26++F40+F68</f>
        <v>0</v>
      </c>
      <c r="G83" s="29">
        <f>G12+G19+G26++G40+G68</f>
        <v>0</v>
      </c>
      <c r="H83" s="29">
        <f>H12+H19+H26++H40+H68</f>
        <v>0</v>
      </c>
      <c r="I83" s="29">
        <f>I12+I19+I26++I40+I68</f>
        <v>0</v>
      </c>
      <c r="J83" s="29">
        <f>J12+J19+J26++J40+J68</f>
        <v>0</v>
      </c>
    </row>
    <row r="84" spans="1:10" ht="30" x14ac:dyDescent="0.25">
      <c r="A84" s="61"/>
      <c r="B84" s="62"/>
      <c r="C84" s="63"/>
      <c r="D84" s="8" t="s">
        <v>3</v>
      </c>
      <c r="E84" s="28">
        <f>SUM(F84:J84)</f>
        <v>0</v>
      </c>
      <c r="F84" s="29">
        <f>F13+F20+F27+F41+F69</f>
        <v>0</v>
      </c>
      <c r="G84" s="29">
        <f>G13+G20+G27+G41+G69</f>
        <v>0</v>
      </c>
      <c r="H84" s="29">
        <f>H13+H20+H27+H41+H69</f>
        <v>0</v>
      </c>
      <c r="I84" s="29">
        <f>I13+I20+I27+I41+I69</f>
        <v>0</v>
      </c>
      <c r="J84" s="29">
        <f>J13+J20+J27+J41+J69</f>
        <v>0</v>
      </c>
    </row>
    <row r="85" spans="1:10" x14ac:dyDescent="0.25">
      <c r="A85" s="61"/>
      <c r="B85" s="62"/>
      <c r="C85" s="63"/>
      <c r="D85" s="8" t="s">
        <v>4</v>
      </c>
      <c r="E85" s="28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</row>
    <row r="86" spans="1:10" ht="30" x14ac:dyDescent="0.25">
      <c r="A86" s="61"/>
      <c r="B86" s="62"/>
      <c r="C86" s="63"/>
      <c r="D86" s="10" t="s">
        <v>38</v>
      </c>
      <c r="E86" s="28">
        <f t="shared" ref="E86:E95" si="14">SUM(F86:J86)</f>
        <v>0</v>
      </c>
      <c r="F86" s="29">
        <f t="shared" ref="F86:J87" si="15">F15+F22+F29+F43+F71</f>
        <v>0</v>
      </c>
      <c r="G86" s="29">
        <f t="shared" si="15"/>
        <v>0</v>
      </c>
      <c r="H86" s="29">
        <f t="shared" si="15"/>
        <v>0</v>
      </c>
      <c r="I86" s="29">
        <f t="shared" si="15"/>
        <v>0</v>
      </c>
      <c r="J86" s="29">
        <f t="shared" si="15"/>
        <v>0</v>
      </c>
    </row>
    <row r="87" spans="1:10" x14ac:dyDescent="0.25">
      <c r="A87" s="61"/>
      <c r="B87" s="62"/>
      <c r="C87" s="63"/>
      <c r="D87" s="10" t="s">
        <v>37</v>
      </c>
      <c r="E87" s="28">
        <f t="shared" si="14"/>
        <v>0</v>
      </c>
      <c r="F87" s="29">
        <f t="shared" si="15"/>
        <v>0</v>
      </c>
      <c r="G87" s="29">
        <f t="shared" si="15"/>
        <v>0</v>
      </c>
      <c r="H87" s="29">
        <f t="shared" si="15"/>
        <v>0</v>
      </c>
      <c r="I87" s="29">
        <f t="shared" si="15"/>
        <v>0</v>
      </c>
      <c r="J87" s="29">
        <f t="shared" si="15"/>
        <v>0</v>
      </c>
    </row>
    <row r="88" spans="1:10" x14ac:dyDescent="0.25">
      <c r="A88" s="64"/>
      <c r="B88" s="65"/>
      <c r="C88" s="66"/>
      <c r="D88" s="8" t="s">
        <v>5</v>
      </c>
      <c r="E88" s="28">
        <f t="shared" ref="E88" si="16">SUM(F88:J88)</f>
        <v>0</v>
      </c>
      <c r="F88" s="28">
        <f t="shared" ref="F88" si="17">SUM(G88:K88)</f>
        <v>0</v>
      </c>
      <c r="G88" s="28">
        <f t="shared" ref="G88" si="18">SUM(H88:L88)</f>
        <v>0</v>
      </c>
      <c r="H88" s="28">
        <f t="shared" ref="H88" si="19">SUM(I88:M88)</f>
        <v>0</v>
      </c>
      <c r="I88" s="29">
        <f>I17+I24+I31+I45+I73</f>
        <v>0</v>
      </c>
      <c r="J88" s="29">
        <f>J17+J24+J31+J45+J73</f>
        <v>0</v>
      </c>
    </row>
    <row r="89" spans="1:10" ht="15" customHeight="1" x14ac:dyDescent="0.25">
      <c r="A89" s="58" t="s">
        <v>17</v>
      </c>
      <c r="B89" s="59"/>
      <c r="C89" s="60"/>
      <c r="D89" s="12" t="s">
        <v>1</v>
      </c>
      <c r="E89" s="28">
        <f t="shared" si="14"/>
        <v>74939.235929999995</v>
      </c>
      <c r="F89" s="28">
        <f>SUM(F90:F95)</f>
        <v>7325.45093</v>
      </c>
      <c r="G89" s="28">
        <f>SUM(G90:G95)</f>
        <v>10653.785</v>
      </c>
      <c r="H89" s="28">
        <f>SUM(H90:H95)</f>
        <v>6000</v>
      </c>
      <c r="I89" s="28">
        <f>SUM(I90:I95)</f>
        <v>6000</v>
      </c>
      <c r="J89" s="28">
        <f>SUM(J90:J95)</f>
        <v>44960</v>
      </c>
    </row>
    <row r="90" spans="1:10" x14ac:dyDescent="0.25">
      <c r="A90" s="61"/>
      <c r="B90" s="62"/>
      <c r="C90" s="63"/>
      <c r="D90" s="8" t="s">
        <v>2</v>
      </c>
      <c r="E90" s="28">
        <f t="shared" si="14"/>
        <v>0</v>
      </c>
      <c r="F90" s="29">
        <f>F75-F83</f>
        <v>0</v>
      </c>
      <c r="G90" s="29">
        <f>G75-G83</f>
        <v>0</v>
      </c>
      <c r="H90" s="29">
        <f>H75-H83</f>
        <v>0</v>
      </c>
      <c r="I90" s="29">
        <f>I75-I83</f>
        <v>0</v>
      </c>
      <c r="J90" s="29">
        <f>J75-J83</f>
        <v>0</v>
      </c>
    </row>
    <row r="91" spans="1:10" ht="30" x14ac:dyDescent="0.25">
      <c r="A91" s="61"/>
      <c r="B91" s="62"/>
      <c r="C91" s="63"/>
      <c r="D91" s="8" t="s">
        <v>3</v>
      </c>
      <c r="E91" s="28">
        <f t="shared" si="14"/>
        <v>0</v>
      </c>
      <c r="F91" s="29">
        <f>F76-F84</f>
        <v>0</v>
      </c>
      <c r="G91" s="29">
        <f t="shared" ref="G91:J95" si="20">G76-G84</f>
        <v>0</v>
      </c>
      <c r="H91" s="29">
        <f t="shared" si="20"/>
        <v>0</v>
      </c>
      <c r="I91" s="29">
        <f t="shared" si="20"/>
        <v>0</v>
      </c>
      <c r="J91" s="29">
        <f t="shared" si="20"/>
        <v>0</v>
      </c>
    </row>
    <row r="92" spans="1:10" x14ac:dyDescent="0.25">
      <c r="A92" s="61"/>
      <c r="B92" s="62"/>
      <c r="C92" s="63"/>
      <c r="D92" s="8" t="s">
        <v>4</v>
      </c>
      <c r="E92" s="29">
        <f t="shared" si="14"/>
        <v>74939.235929999995</v>
      </c>
      <c r="F92" s="29">
        <f>F14+F21+F28+F42+F70+F122</f>
        <v>7325.45093</v>
      </c>
      <c r="G92" s="29">
        <f>G14+G21+G28+G42+G70</f>
        <v>10653.785</v>
      </c>
      <c r="H92" s="29">
        <f>H14+H21+H28+H42+H70</f>
        <v>6000</v>
      </c>
      <c r="I92" s="29">
        <f>I14+I21+I28+I42+I70</f>
        <v>6000</v>
      </c>
      <c r="J92" s="29">
        <f>J14+J21+J28+J42+J70</f>
        <v>44960</v>
      </c>
    </row>
    <row r="93" spans="1:10" ht="30" x14ac:dyDescent="0.25">
      <c r="A93" s="61"/>
      <c r="B93" s="62"/>
      <c r="C93" s="63"/>
      <c r="D93" s="10" t="s">
        <v>38</v>
      </c>
      <c r="E93" s="28">
        <f t="shared" si="14"/>
        <v>0</v>
      </c>
      <c r="F93" s="29">
        <f>F78-F86</f>
        <v>0</v>
      </c>
      <c r="G93" s="29">
        <f t="shared" si="20"/>
        <v>0</v>
      </c>
      <c r="H93" s="29">
        <f t="shared" si="20"/>
        <v>0</v>
      </c>
      <c r="I93" s="29">
        <f t="shared" si="20"/>
        <v>0</v>
      </c>
      <c r="J93" s="29">
        <f t="shared" si="20"/>
        <v>0</v>
      </c>
    </row>
    <row r="94" spans="1:10" x14ac:dyDescent="0.25">
      <c r="A94" s="61"/>
      <c r="B94" s="62"/>
      <c r="C94" s="63"/>
      <c r="D94" s="10" t="s">
        <v>37</v>
      </c>
      <c r="E94" s="28">
        <f t="shared" si="14"/>
        <v>0</v>
      </c>
      <c r="F94" s="29">
        <f>F79-F87</f>
        <v>0</v>
      </c>
      <c r="G94" s="29">
        <f t="shared" si="20"/>
        <v>0</v>
      </c>
      <c r="H94" s="29">
        <f t="shared" si="20"/>
        <v>0</v>
      </c>
      <c r="I94" s="29">
        <f t="shared" si="20"/>
        <v>0</v>
      </c>
      <c r="J94" s="29">
        <f t="shared" si="20"/>
        <v>0</v>
      </c>
    </row>
    <row r="95" spans="1:10" x14ac:dyDescent="0.25">
      <c r="A95" s="64"/>
      <c r="B95" s="65"/>
      <c r="C95" s="66"/>
      <c r="D95" s="8" t="s">
        <v>5</v>
      </c>
      <c r="E95" s="28">
        <f t="shared" si="14"/>
        <v>0</v>
      </c>
      <c r="F95" s="29">
        <f>F80-F88</f>
        <v>0</v>
      </c>
      <c r="G95" s="29">
        <f t="shared" si="20"/>
        <v>0</v>
      </c>
      <c r="H95" s="29">
        <f t="shared" si="20"/>
        <v>0</v>
      </c>
      <c r="I95" s="29">
        <f t="shared" si="20"/>
        <v>0</v>
      </c>
      <c r="J95" s="29">
        <f t="shared" si="20"/>
        <v>0</v>
      </c>
    </row>
    <row r="96" spans="1:10" s="1" customFormat="1" ht="15" customHeight="1" x14ac:dyDescent="0.25">
      <c r="A96" s="79" t="s">
        <v>15</v>
      </c>
      <c r="B96" s="80"/>
      <c r="C96" s="81"/>
      <c r="D96" s="8" t="s">
        <v>6</v>
      </c>
      <c r="E96" s="24" t="s">
        <v>6</v>
      </c>
      <c r="F96" s="21" t="s">
        <v>6</v>
      </c>
      <c r="G96" s="21" t="s">
        <v>6</v>
      </c>
      <c r="H96" s="21" t="s">
        <v>6</v>
      </c>
      <c r="I96" s="21"/>
      <c r="J96" s="21" t="s">
        <v>6</v>
      </c>
    </row>
    <row r="97" spans="1:10" x14ac:dyDescent="0.25">
      <c r="A97" s="58" t="s">
        <v>18</v>
      </c>
      <c r="B97" s="59"/>
      <c r="C97" s="60"/>
      <c r="D97" s="12" t="s">
        <v>1</v>
      </c>
      <c r="E97" s="23">
        <f t="shared" ref="E97:E110" si="21">SUM(F97:J97)</f>
        <v>0</v>
      </c>
      <c r="F97" s="23">
        <f>SUM(F98:L103)</f>
        <v>0</v>
      </c>
      <c r="G97" s="23">
        <f>SUM(G98:M103)</f>
        <v>0</v>
      </c>
      <c r="H97" s="23">
        <f>SUM(H98:N103)</f>
        <v>0</v>
      </c>
      <c r="I97" s="23">
        <f>SUM(I98:O103)</f>
        <v>0</v>
      </c>
      <c r="J97" s="23">
        <f>SUM(J98:P103)</f>
        <v>0</v>
      </c>
    </row>
    <row r="98" spans="1:10" x14ac:dyDescent="0.25">
      <c r="A98" s="61"/>
      <c r="B98" s="62"/>
      <c r="C98" s="63"/>
      <c r="D98" s="8" t="s">
        <v>2</v>
      </c>
      <c r="E98" s="21">
        <f t="shared" si="21"/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</row>
    <row r="99" spans="1:10" ht="30" x14ac:dyDescent="0.25">
      <c r="A99" s="61"/>
      <c r="B99" s="62"/>
      <c r="C99" s="63"/>
      <c r="D99" s="8" t="s">
        <v>3</v>
      </c>
      <c r="E99" s="21">
        <f t="shared" si="21"/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</row>
    <row r="100" spans="1:10" x14ac:dyDescent="0.25">
      <c r="A100" s="61"/>
      <c r="B100" s="62"/>
      <c r="C100" s="63"/>
      <c r="D100" s="8" t="s">
        <v>4</v>
      </c>
      <c r="E100" s="22">
        <f t="shared" si="21"/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</row>
    <row r="101" spans="1:10" ht="30" x14ac:dyDescent="0.25">
      <c r="A101" s="61"/>
      <c r="B101" s="62"/>
      <c r="C101" s="63"/>
      <c r="D101" s="10" t="s">
        <v>38</v>
      </c>
      <c r="E101" s="22">
        <f t="shared" si="21"/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</row>
    <row r="102" spans="1:10" x14ac:dyDescent="0.25">
      <c r="A102" s="61"/>
      <c r="B102" s="62"/>
      <c r="C102" s="63"/>
      <c r="D102" s="10" t="s">
        <v>37</v>
      </c>
      <c r="E102" s="22">
        <f t="shared" si="21"/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</row>
    <row r="103" spans="1:10" s="1" customFormat="1" ht="15" customHeight="1" x14ac:dyDescent="0.25">
      <c r="A103" s="64"/>
      <c r="B103" s="65"/>
      <c r="C103" s="66"/>
      <c r="D103" s="8" t="s">
        <v>5</v>
      </c>
      <c r="E103" s="22">
        <f t="shared" si="21"/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</row>
    <row r="104" spans="1:10" x14ac:dyDescent="0.25">
      <c r="A104" s="58" t="s">
        <v>19</v>
      </c>
      <c r="B104" s="59"/>
      <c r="C104" s="60"/>
      <c r="D104" s="12" t="s">
        <v>1</v>
      </c>
      <c r="E104" s="28">
        <f t="shared" si="21"/>
        <v>74939.235929999995</v>
      </c>
      <c r="F104" s="28">
        <f>SUM(F105:F110)</f>
        <v>7325.45093</v>
      </c>
      <c r="G104" s="28">
        <f>SUM(G105:G110)</f>
        <v>10653.785</v>
      </c>
      <c r="H104" s="28">
        <f>SUM(H105:H110)</f>
        <v>6000</v>
      </c>
      <c r="I104" s="28">
        <f>SUM(I105:I110)</f>
        <v>6000</v>
      </c>
      <c r="J104" s="28">
        <f>SUM(J105:J110)</f>
        <v>44960</v>
      </c>
    </row>
    <row r="105" spans="1:10" ht="16.5" customHeight="1" x14ac:dyDescent="0.25">
      <c r="A105" s="61"/>
      <c r="B105" s="62"/>
      <c r="C105" s="63"/>
      <c r="D105" s="8" t="s">
        <v>2</v>
      </c>
      <c r="E105" s="29">
        <f t="shared" si="21"/>
        <v>0</v>
      </c>
      <c r="F105" s="29">
        <f>F75-F98</f>
        <v>0</v>
      </c>
      <c r="G105" s="29">
        <f>G75-G98</f>
        <v>0</v>
      </c>
      <c r="H105" s="29">
        <f>H75-H98</f>
        <v>0</v>
      </c>
      <c r="I105" s="29">
        <f>I75-I98</f>
        <v>0</v>
      </c>
      <c r="J105" s="29">
        <f>J75-J98</f>
        <v>0</v>
      </c>
    </row>
    <row r="106" spans="1:10" ht="27" customHeight="1" x14ac:dyDescent="0.25">
      <c r="A106" s="61"/>
      <c r="B106" s="62"/>
      <c r="C106" s="63"/>
      <c r="D106" s="8" t="s">
        <v>3</v>
      </c>
      <c r="E106" s="29">
        <f t="shared" si="21"/>
        <v>0</v>
      </c>
      <c r="F106" s="29">
        <f>F76-F99</f>
        <v>0</v>
      </c>
      <c r="G106" s="29">
        <f t="shared" ref="G106:J110" si="22">G76-G99</f>
        <v>0</v>
      </c>
      <c r="H106" s="29">
        <f t="shared" si="22"/>
        <v>0</v>
      </c>
      <c r="I106" s="29">
        <f t="shared" si="22"/>
        <v>0</v>
      </c>
      <c r="J106" s="29">
        <f t="shared" si="22"/>
        <v>0</v>
      </c>
    </row>
    <row r="107" spans="1:10" x14ac:dyDescent="0.25">
      <c r="A107" s="61"/>
      <c r="B107" s="62"/>
      <c r="C107" s="63"/>
      <c r="D107" s="8" t="s">
        <v>4</v>
      </c>
      <c r="E107" s="29">
        <f t="shared" si="21"/>
        <v>74939.235929999995</v>
      </c>
      <c r="F107" s="29">
        <f>F77-F100</f>
        <v>7325.45093</v>
      </c>
      <c r="G107" s="29">
        <f t="shared" si="22"/>
        <v>10653.785</v>
      </c>
      <c r="H107" s="29">
        <f t="shared" si="22"/>
        <v>6000</v>
      </c>
      <c r="I107" s="29">
        <f t="shared" si="22"/>
        <v>6000</v>
      </c>
      <c r="J107" s="29">
        <f t="shared" si="22"/>
        <v>44960</v>
      </c>
    </row>
    <row r="108" spans="1:10" ht="30" x14ac:dyDescent="0.25">
      <c r="A108" s="61"/>
      <c r="B108" s="62"/>
      <c r="C108" s="63"/>
      <c r="D108" s="10" t="s">
        <v>38</v>
      </c>
      <c r="E108" s="29">
        <f t="shared" si="21"/>
        <v>0</v>
      </c>
      <c r="F108" s="29">
        <f>F78-F101</f>
        <v>0</v>
      </c>
      <c r="G108" s="29">
        <f t="shared" si="22"/>
        <v>0</v>
      </c>
      <c r="H108" s="29">
        <f t="shared" si="22"/>
        <v>0</v>
      </c>
      <c r="I108" s="29">
        <f t="shared" si="22"/>
        <v>0</v>
      </c>
      <c r="J108" s="29">
        <f t="shared" si="22"/>
        <v>0</v>
      </c>
    </row>
    <row r="109" spans="1:10" x14ac:dyDescent="0.25">
      <c r="A109" s="61"/>
      <c r="B109" s="62"/>
      <c r="C109" s="63"/>
      <c r="D109" s="10" t="s">
        <v>39</v>
      </c>
      <c r="E109" s="29">
        <f t="shared" si="21"/>
        <v>0</v>
      </c>
      <c r="F109" s="29">
        <f>F79-F102</f>
        <v>0</v>
      </c>
      <c r="G109" s="29">
        <f t="shared" si="22"/>
        <v>0</v>
      </c>
      <c r="H109" s="29">
        <f t="shared" si="22"/>
        <v>0</v>
      </c>
      <c r="I109" s="29">
        <f t="shared" si="22"/>
        <v>0</v>
      </c>
      <c r="J109" s="29">
        <f t="shared" si="22"/>
        <v>0</v>
      </c>
    </row>
    <row r="110" spans="1:10" s="1" customFormat="1" ht="15" customHeight="1" x14ac:dyDescent="0.25">
      <c r="A110" s="64"/>
      <c r="B110" s="65"/>
      <c r="C110" s="66"/>
      <c r="D110" s="8" t="s">
        <v>5</v>
      </c>
      <c r="E110" s="29">
        <f t="shared" si="21"/>
        <v>0</v>
      </c>
      <c r="F110" s="29">
        <f>F80-F103</f>
        <v>0</v>
      </c>
      <c r="G110" s="29">
        <f t="shared" si="22"/>
        <v>0</v>
      </c>
      <c r="H110" s="29">
        <f t="shared" si="22"/>
        <v>0</v>
      </c>
      <c r="I110" s="29">
        <f t="shared" si="22"/>
        <v>0</v>
      </c>
      <c r="J110" s="29">
        <f t="shared" si="22"/>
        <v>0</v>
      </c>
    </row>
    <row r="111" spans="1:10" x14ac:dyDescent="0.25">
      <c r="A111" s="84" t="s">
        <v>7</v>
      </c>
      <c r="B111" s="85"/>
      <c r="C111" s="86"/>
      <c r="D111" s="8"/>
      <c r="E111" s="11"/>
      <c r="F111" s="11"/>
      <c r="G111" s="11"/>
      <c r="H111" s="11"/>
      <c r="I111" s="11"/>
      <c r="J111" s="11"/>
    </row>
    <row r="112" spans="1:10" x14ac:dyDescent="0.25">
      <c r="A112" s="58" t="s">
        <v>53</v>
      </c>
      <c r="B112" s="59"/>
      <c r="C112" s="60"/>
      <c r="D112" s="8" t="s">
        <v>1</v>
      </c>
      <c r="E112" s="28">
        <f>SUM(F112:J112)</f>
        <v>74939.235929999995</v>
      </c>
      <c r="F112" s="28">
        <f>SUM(F113:F118)</f>
        <v>7325.45093</v>
      </c>
      <c r="G112" s="28">
        <f>SUM(G113:G118)</f>
        <v>10653.785</v>
      </c>
      <c r="H112" s="28">
        <f>SUM(H113:H118)</f>
        <v>6000</v>
      </c>
      <c r="I112" s="28">
        <f>SUM(I113:I118)</f>
        <v>6000</v>
      </c>
      <c r="J112" s="28">
        <f>SUM(J113:J118)</f>
        <v>44960</v>
      </c>
    </row>
    <row r="113" spans="1:10" x14ac:dyDescent="0.25">
      <c r="A113" s="61"/>
      <c r="B113" s="62"/>
      <c r="C113" s="63"/>
      <c r="D113" s="8" t="s">
        <v>2</v>
      </c>
      <c r="E113" s="29">
        <f>SUM(F113:J113)</f>
        <v>0</v>
      </c>
      <c r="F113" s="34">
        <f t="shared" ref="F113:J118" si="23">F12+F19+F26+F40</f>
        <v>0</v>
      </c>
      <c r="G113" s="34">
        <f t="shared" si="23"/>
        <v>0</v>
      </c>
      <c r="H113" s="34">
        <f t="shared" si="23"/>
        <v>0</v>
      </c>
      <c r="I113" s="34">
        <f t="shared" si="23"/>
        <v>0</v>
      </c>
      <c r="J113" s="34">
        <f t="shared" si="23"/>
        <v>0</v>
      </c>
    </row>
    <row r="114" spans="1:10" ht="30.75" customHeight="1" x14ac:dyDescent="0.25">
      <c r="A114" s="61"/>
      <c r="B114" s="62"/>
      <c r="C114" s="63"/>
      <c r="D114" s="8" t="s">
        <v>3</v>
      </c>
      <c r="E114" s="29">
        <f>SUM(F114:J114)</f>
        <v>0</v>
      </c>
      <c r="F114" s="34">
        <f t="shared" si="23"/>
        <v>0</v>
      </c>
      <c r="G114" s="34">
        <f t="shared" si="23"/>
        <v>0</v>
      </c>
      <c r="H114" s="34">
        <f t="shared" si="23"/>
        <v>0</v>
      </c>
      <c r="I114" s="34">
        <f t="shared" si="23"/>
        <v>0</v>
      </c>
      <c r="J114" s="34">
        <f t="shared" si="23"/>
        <v>0</v>
      </c>
    </row>
    <row r="115" spans="1:10" x14ac:dyDescent="0.25">
      <c r="A115" s="61"/>
      <c r="B115" s="62"/>
      <c r="C115" s="63"/>
      <c r="D115" s="8" t="s">
        <v>4</v>
      </c>
      <c r="E115" s="21">
        <f>+F115+G115+H115+I115+J115</f>
        <v>74939.235929999995</v>
      </c>
      <c r="F115" s="34">
        <f t="shared" si="23"/>
        <v>7325.45093</v>
      </c>
      <c r="G115" s="34">
        <f t="shared" si="23"/>
        <v>10653.785</v>
      </c>
      <c r="H115" s="34">
        <f t="shared" si="23"/>
        <v>6000</v>
      </c>
      <c r="I115" s="34">
        <f t="shared" si="23"/>
        <v>6000</v>
      </c>
      <c r="J115" s="34">
        <f t="shared" si="23"/>
        <v>44960</v>
      </c>
    </row>
    <row r="116" spans="1:10" ht="30" x14ac:dyDescent="0.25">
      <c r="A116" s="61"/>
      <c r="B116" s="62"/>
      <c r="C116" s="63"/>
      <c r="D116" s="10" t="s">
        <v>38</v>
      </c>
      <c r="E116" s="21">
        <f>+F116+G116+H116+I116+J116</f>
        <v>0</v>
      </c>
      <c r="F116" s="34">
        <f t="shared" si="23"/>
        <v>0</v>
      </c>
      <c r="G116" s="34">
        <f t="shared" si="23"/>
        <v>0</v>
      </c>
      <c r="H116" s="34">
        <f t="shared" si="23"/>
        <v>0</v>
      </c>
      <c r="I116" s="34">
        <f t="shared" si="23"/>
        <v>0</v>
      </c>
      <c r="J116" s="34">
        <f t="shared" si="23"/>
        <v>0</v>
      </c>
    </row>
    <row r="117" spans="1:10" s="1" customFormat="1" ht="15" customHeight="1" x14ac:dyDescent="0.25">
      <c r="A117" s="61"/>
      <c r="B117" s="62"/>
      <c r="C117" s="63"/>
      <c r="D117" s="10" t="s">
        <v>37</v>
      </c>
      <c r="E117" s="21">
        <f>+F117+G117+H117+I117+J117</f>
        <v>0</v>
      </c>
      <c r="F117" s="27">
        <f t="shared" si="23"/>
        <v>0</v>
      </c>
      <c r="G117" s="27">
        <f t="shared" si="23"/>
        <v>0</v>
      </c>
      <c r="H117" s="27">
        <f t="shared" si="23"/>
        <v>0</v>
      </c>
      <c r="I117" s="27">
        <f t="shared" si="23"/>
        <v>0</v>
      </c>
      <c r="J117" s="27">
        <f t="shared" si="23"/>
        <v>0</v>
      </c>
    </row>
    <row r="118" spans="1:10" x14ac:dyDescent="0.25">
      <c r="A118" s="64"/>
      <c r="B118" s="65"/>
      <c r="C118" s="66"/>
      <c r="D118" s="8" t="s">
        <v>5</v>
      </c>
      <c r="E118" s="21">
        <f>+F118+G118+H118+I118+J118</f>
        <v>0</v>
      </c>
      <c r="F118" s="27">
        <f t="shared" si="23"/>
        <v>0</v>
      </c>
      <c r="G118" s="27">
        <f t="shared" si="23"/>
        <v>0</v>
      </c>
      <c r="H118" s="27">
        <f t="shared" si="23"/>
        <v>0</v>
      </c>
      <c r="I118" s="27">
        <f t="shared" si="23"/>
        <v>0</v>
      </c>
      <c r="J118" s="27">
        <f t="shared" si="23"/>
        <v>0</v>
      </c>
    </row>
    <row r="119" spans="1:10" x14ac:dyDescent="0.25">
      <c r="A119" s="58" t="s">
        <v>54</v>
      </c>
      <c r="B119" s="59"/>
      <c r="C119" s="60"/>
      <c r="D119" s="8" t="s">
        <v>1</v>
      </c>
      <c r="E119" s="21">
        <f t="shared" ref="E119:E125" si="24">F119+G119+H119+I119+J119</f>
        <v>0</v>
      </c>
      <c r="F119" s="27">
        <f t="shared" ref="F119:F124" si="25">F46</f>
        <v>0</v>
      </c>
      <c r="G119" s="27">
        <f>G120+G121+G122+G123+G124+G125</f>
        <v>0</v>
      </c>
      <c r="H119" s="27">
        <f>H120+H121+H122+H123+H124+H125</f>
        <v>0</v>
      </c>
      <c r="I119" s="27">
        <f>I120+I121+I122+I123+I124+I125</f>
        <v>0</v>
      </c>
      <c r="J119" s="27">
        <f>J120+J121+J122+J123+J124+J125</f>
        <v>0</v>
      </c>
    </row>
    <row r="120" spans="1:10" x14ac:dyDescent="0.25">
      <c r="A120" s="61"/>
      <c r="B120" s="62"/>
      <c r="C120" s="63"/>
      <c r="D120" s="8" t="s">
        <v>2</v>
      </c>
      <c r="E120" s="21">
        <f t="shared" si="24"/>
        <v>0</v>
      </c>
      <c r="F120" s="27">
        <f t="shared" si="25"/>
        <v>0</v>
      </c>
      <c r="G120" s="27">
        <v>0</v>
      </c>
      <c r="H120" s="27">
        <v>0</v>
      </c>
      <c r="I120" s="27">
        <v>0</v>
      </c>
      <c r="J120" s="27">
        <v>0</v>
      </c>
    </row>
    <row r="121" spans="1:10" ht="30" customHeight="1" x14ac:dyDescent="0.25">
      <c r="A121" s="61"/>
      <c r="B121" s="62"/>
      <c r="C121" s="63"/>
      <c r="D121" s="8" t="s">
        <v>3</v>
      </c>
      <c r="E121" s="21">
        <f t="shared" si="24"/>
        <v>0</v>
      </c>
      <c r="F121" s="27">
        <f t="shared" si="25"/>
        <v>0</v>
      </c>
      <c r="G121" s="27">
        <v>0</v>
      </c>
      <c r="H121" s="27">
        <v>0</v>
      </c>
      <c r="I121" s="27">
        <v>0</v>
      </c>
      <c r="J121" s="27">
        <v>0</v>
      </c>
    </row>
    <row r="122" spans="1:10" x14ac:dyDescent="0.25">
      <c r="A122" s="61"/>
      <c r="B122" s="62"/>
      <c r="C122" s="63"/>
      <c r="D122" s="8" t="s">
        <v>4</v>
      </c>
      <c r="E122" s="21">
        <f t="shared" si="24"/>
        <v>0</v>
      </c>
      <c r="F122" s="27">
        <f t="shared" si="25"/>
        <v>0</v>
      </c>
      <c r="G122" s="27">
        <v>0</v>
      </c>
      <c r="H122" s="27">
        <v>0</v>
      </c>
      <c r="I122" s="27"/>
      <c r="J122" s="27"/>
    </row>
    <row r="123" spans="1:10" ht="30" x14ac:dyDescent="0.25">
      <c r="A123" s="61"/>
      <c r="B123" s="62"/>
      <c r="C123" s="63"/>
      <c r="D123" s="10" t="s">
        <v>38</v>
      </c>
      <c r="E123" s="21">
        <f t="shared" si="24"/>
        <v>0</v>
      </c>
      <c r="F123" s="27">
        <f t="shared" si="25"/>
        <v>0</v>
      </c>
      <c r="G123" s="27">
        <v>0</v>
      </c>
      <c r="H123" s="27">
        <v>0</v>
      </c>
      <c r="I123" s="27">
        <v>0</v>
      </c>
      <c r="J123" s="27">
        <v>0</v>
      </c>
    </row>
    <row r="124" spans="1:10" x14ac:dyDescent="0.25">
      <c r="A124" s="61"/>
      <c r="B124" s="62"/>
      <c r="C124" s="63"/>
      <c r="D124" s="10" t="s">
        <v>37</v>
      </c>
      <c r="E124" s="21">
        <f t="shared" si="24"/>
        <v>0</v>
      </c>
      <c r="F124" s="27">
        <f t="shared" si="25"/>
        <v>0</v>
      </c>
      <c r="G124" s="27">
        <v>0</v>
      </c>
      <c r="H124" s="27">
        <v>0</v>
      </c>
      <c r="I124" s="27">
        <v>0</v>
      </c>
      <c r="J124" s="27">
        <v>0</v>
      </c>
    </row>
    <row r="125" spans="1:10" x14ac:dyDescent="0.25">
      <c r="A125" s="61"/>
      <c r="B125" s="62"/>
      <c r="C125" s="63"/>
      <c r="D125" s="8" t="s">
        <v>5</v>
      </c>
      <c r="E125" s="21">
        <f t="shared" si="24"/>
        <v>0</v>
      </c>
      <c r="F125" s="27">
        <f>F51</f>
        <v>0</v>
      </c>
      <c r="G125" s="27">
        <v>0</v>
      </c>
      <c r="H125" s="27">
        <v>0</v>
      </c>
      <c r="I125" s="27">
        <v>0</v>
      </c>
      <c r="J125" s="27">
        <v>0</v>
      </c>
    </row>
    <row r="126" spans="1:10" x14ac:dyDescent="0.25">
      <c r="A126" s="61" t="s">
        <v>55</v>
      </c>
      <c r="B126" s="62"/>
      <c r="C126" s="63"/>
      <c r="D126" s="8" t="s">
        <v>1</v>
      </c>
      <c r="E126" s="21">
        <f t="shared" ref="E126:J126" si="26">E127+E128+E129+E130+E131+E132</f>
        <v>0</v>
      </c>
      <c r="F126" s="27">
        <f t="shared" si="26"/>
        <v>0</v>
      </c>
      <c r="G126" s="27">
        <f t="shared" si="26"/>
        <v>0</v>
      </c>
      <c r="H126" s="27">
        <f t="shared" si="26"/>
        <v>0</v>
      </c>
      <c r="I126" s="27">
        <f t="shared" si="26"/>
        <v>0</v>
      </c>
      <c r="J126" s="27">
        <f t="shared" si="26"/>
        <v>0</v>
      </c>
    </row>
    <row r="127" spans="1:10" ht="13.5" customHeight="1" x14ac:dyDescent="0.25">
      <c r="A127" s="61"/>
      <c r="B127" s="62"/>
      <c r="C127" s="63"/>
      <c r="D127" s="8" t="s">
        <v>2</v>
      </c>
      <c r="E127" s="21">
        <f t="shared" ref="E127:E132" si="27">F127+G127+H127+I127+J127</f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</row>
    <row r="128" spans="1:10" ht="30.75" customHeight="1" x14ac:dyDescent="0.25">
      <c r="A128" s="61"/>
      <c r="B128" s="62"/>
      <c r="C128" s="63"/>
      <c r="D128" s="8" t="s">
        <v>3</v>
      </c>
      <c r="E128" s="21">
        <f t="shared" si="27"/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</row>
    <row r="129" spans="1:10" x14ac:dyDescent="0.25">
      <c r="A129" s="61"/>
      <c r="B129" s="62"/>
      <c r="C129" s="63"/>
      <c r="D129" s="8" t="s">
        <v>4</v>
      </c>
      <c r="E129" s="21">
        <f t="shared" si="27"/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</row>
    <row r="130" spans="1:10" ht="30" x14ac:dyDescent="0.25">
      <c r="A130" s="61"/>
      <c r="B130" s="62"/>
      <c r="C130" s="63"/>
      <c r="D130" s="10" t="s">
        <v>38</v>
      </c>
      <c r="E130" s="21">
        <f t="shared" si="27"/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</row>
    <row r="131" spans="1:10" x14ac:dyDescent="0.25">
      <c r="A131" s="61"/>
      <c r="B131" s="62"/>
      <c r="C131" s="63"/>
      <c r="D131" s="10" t="s">
        <v>37</v>
      </c>
      <c r="E131" s="21">
        <f t="shared" si="27"/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</row>
    <row r="132" spans="1:10" x14ac:dyDescent="0.25">
      <c r="A132" s="64"/>
      <c r="B132" s="65"/>
      <c r="C132" s="66"/>
      <c r="D132" s="8" t="s">
        <v>5</v>
      </c>
      <c r="E132" s="21">
        <f t="shared" si="27"/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</row>
    <row r="133" spans="1:10" x14ac:dyDescent="0.25">
      <c r="A133" s="58" t="s">
        <v>67</v>
      </c>
      <c r="B133" s="59"/>
      <c r="C133" s="60"/>
      <c r="D133" s="8" t="s">
        <v>1</v>
      </c>
      <c r="E133" s="21">
        <f t="shared" ref="E133:E139" si="28">F133+G133+H133+I133+J133</f>
        <v>0</v>
      </c>
      <c r="F133" s="27">
        <f>F134+F135+F136+F137+F138+F139</f>
        <v>0</v>
      </c>
      <c r="G133" s="27">
        <f>G134+G135+G136+G137+G138+G139</f>
        <v>0</v>
      </c>
      <c r="H133" s="27">
        <f>H134+H135+H136+H137+H138+H139</f>
        <v>0</v>
      </c>
      <c r="I133" s="27">
        <f>I134+I135+I136+I137+I138+I139</f>
        <v>0</v>
      </c>
      <c r="J133" s="27">
        <f>J134+J135+J136+J137+J138+J139</f>
        <v>0</v>
      </c>
    </row>
    <row r="134" spans="1:10" x14ac:dyDescent="0.25">
      <c r="A134" s="61"/>
      <c r="B134" s="62"/>
      <c r="C134" s="63"/>
      <c r="D134" s="8" t="s">
        <v>2</v>
      </c>
      <c r="E134" s="21">
        <f t="shared" si="28"/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</row>
    <row r="135" spans="1:10" ht="13.5" customHeight="1" x14ac:dyDescent="0.25">
      <c r="A135" s="61"/>
      <c r="B135" s="62"/>
      <c r="C135" s="63"/>
      <c r="D135" s="8" t="s">
        <v>3</v>
      </c>
      <c r="E135" s="21">
        <f t="shared" si="28"/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</row>
    <row r="136" spans="1:10" x14ac:dyDescent="0.25">
      <c r="A136" s="61"/>
      <c r="B136" s="62"/>
      <c r="C136" s="63"/>
      <c r="D136" s="8" t="s">
        <v>4</v>
      </c>
      <c r="E136" s="21">
        <f t="shared" si="28"/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</row>
    <row r="137" spans="1:10" ht="30" x14ac:dyDescent="0.25">
      <c r="A137" s="61"/>
      <c r="B137" s="62"/>
      <c r="C137" s="63"/>
      <c r="D137" s="10" t="s">
        <v>38</v>
      </c>
      <c r="E137" s="21">
        <f t="shared" si="28"/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</row>
    <row r="138" spans="1:10" x14ac:dyDescent="0.25">
      <c r="A138" s="61"/>
      <c r="B138" s="62"/>
      <c r="C138" s="63"/>
      <c r="D138" s="10" t="s">
        <v>37</v>
      </c>
      <c r="E138" s="21">
        <f t="shared" si="28"/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</row>
    <row r="139" spans="1:10" x14ac:dyDescent="0.25">
      <c r="A139" s="64"/>
      <c r="B139" s="65"/>
      <c r="C139" s="66"/>
      <c r="D139" s="8" t="s">
        <v>5</v>
      </c>
      <c r="E139" s="21">
        <f t="shared" si="28"/>
        <v>0</v>
      </c>
      <c r="F139" s="27">
        <v>0</v>
      </c>
      <c r="G139" s="27"/>
      <c r="H139" s="27"/>
      <c r="I139" s="27"/>
      <c r="J139" s="27"/>
    </row>
    <row r="140" spans="1:10" ht="15" customHeight="1" x14ac:dyDescent="0.25">
      <c r="A140" s="58" t="s">
        <v>58</v>
      </c>
      <c r="B140" s="59"/>
      <c r="C140" s="60"/>
      <c r="D140" s="38" t="s">
        <v>1</v>
      </c>
      <c r="E140" s="21">
        <f>+F140+G140+H140+I140+J140</f>
        <v>0</v>
      </c>
      <c r="F140" s="27">
        <f>F141+F142+F143+F144+F145+F146</f>
        <v>0</v>
      </c>
      <c r="G140" s="27">
        <f>G141+G142+G143+G144+G145+G146</f>
        <v>0</v>
      </c>
      <c r="H140" s="27">
        <f>H141+H142+H143+H144+H145+H146</f>
        <v>0</v>
      </c>
      <c r="I140" s="27">
        <f>I141+I142+I143+I144+I145+I146</f>
        <v>0</v>
      </c>
      <c r="J140" s="27">
        <f>SUM(J141:J146)</f>
        <v>0</v>
      </c>
    </row>
    <row r="141" spans="1:10" x14ac:dyDescent="0.25">
      <c r="A141" s="61"/>
      <c r="B141" s="62"/>
      <c r="C141" s="63"/>
      <c r="D141" s="38" t="s">
        <v>2</v>
      </c>
      <c r="E141" s="21">
        <f>+F141+G141+H141+I141+J141</f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</row>
    <row r="142" spans="1:10" ht="28.5" customHeight="1" x14ac:dyDescent="0.25">
      <c r="A142" s="61"/>
      <c r="B142" s="62"/>
      <c r="C142" s="63"/>
      <c r="D142" s="38" t="s">
        <v>3</v>
      </c>
      <c r="E142" s="21">
        <f>+F142+G142+H142+I142+J142</f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</row>
    <row r="143" spans="1:10" x14ac:dyDescent="0.25">
      <c r="A143" s="61"/>
      <c r="B143" s="62"/>
      <c r="C143" s="63"/>
      <c r="D143" s="38" t="s">
        <v>4</v>
      </c>
      <c r="E143" s="21">
        <f>+F143+G143+H143+I143+J143</f>
        <v>0</v>
      </c>
      <c r="F143" s="27">
        <f>F70</f>
        <v>0</v>
      </c>
      <c r="G143" s="27">
        <f>G70</f>
        <v>0</v>
      </c>
      <c r="H143" s="27">
        <f>H70</f>
        <v>0</v>
      </c>
      <c r="I143" s="27">
        <f>I70</f>
        <v>0</v>
      </c>
      <c r="J143" s="27">
        <f>J70</f>
        <v>0</v>
      </c>
    </row>
    <row r="144" spans="1:10" ht="30" x14ac:dyDescent="0.25">
      <c r="A144" s="61"/>
      <c r="B144" s="62"/>
      <c r="C144" s="63"/>
      <c r="D144" s="39" t="s">
        <v>38</v>
      </c>
      <c r="E144" s="21">
        <f t="shared" ref="E144:E146" si="29">+F144+G144+H144+I144+J144</f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</row>
    <row r="145" spans="1:10" x14ac:dyDescent="0.25">
      <c r="A145" s="61"/>
      <c r="B145" s="62"/>
      <c r="C145" s="63"/>
      <c r="D145" s="39" t="s">
        <v>37</v>
      </c>
      <c r="E145" s="21">
        <f t="shared" si="29"/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</row>
    <row r="146" spans="1:10" x14ac:dyDescent="0.25">
      <c r="A146" s="64"/>
      <c r="B146" s="65"/>
      <c r="C146" s="66"/>
      <c r="D146" s="38" t="s">
        <v>5</v>
      </c>
      <c r="E146" s="21">
        <f t="shared" si="29"/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</row>
    <row r="148" spans="1:10" ht="15" customHeight="1" x14ac:dyDescent="0.25"/>
    <row r="153" spans="1:10" ht="15" customHeight="1" x14ac:dyDescent="0.25"/>
    <row r="155" spans="1:10" ht="15" customHeight="1" x14ac:dyDescent="0.25"/>
    <row r="156" spans="1:10" ht="16.5" customHeight="1" x14ac:dyDescent="0.25"/>
    <row r="159" spans="1:10" ht="33" customHeight="1" x14ac:dyDescent="0.25"/>
    <row r="160" spans="1:10" ht="15" customHeight="1" x14ac:dyDescent="0.25"/>
    <row r="162" spans="1:10" ht="15" customHeight="1" x14ac:dyDescent="0.25"/>
    <row r="167" spans="1:10" ht="15" customHeight="1" x14ac:dyDescent="0.25"/>
    <row r="169" spans="1:10" ht="15" customHeight="1" x14ac:dyDescent="0.25"/>
    <row r="174" spans="1:10" s="1" customFormat="1" ht="15" customHeight="1" x14ac:dyDescent="0.25">
      <c r="A174" s="18"/>
      <c r="B174" s="20"/>
      <c r="C174"/>
      <c r="D174"/>
      <c r="E174"/>
      <c r="F174"/>
      <c r="G174"/>
      <c r="H174"/>
      <c r="I174"/>
      <c r="J174"/>
    </row>
    <row r="175" spans="1:10" s="1" customFormat="1" x14ac:dyDescent="0.25">
      <c r="A175" s="18"/>
      <c r="B175" s="20"/>
      <c r="C175"/>
      <c r="D175"/>
      <c r="E175"/>
      <c r="F175"/>
      <c r="G175"/>
      <c r="H175"/>
      <c r="I175"/>
      <c r="J175"/>
    </row>
    <row r="176" spans="1:10" s="1" customFormat="1" x14ac:dyDescent="0.25">
      <c r="A176" s="18"/>
      <c r="B176" s="20"/>
      <c r="C176"/>
      <c r="D176"/>
      <c r="E176"/>
      <c r="F176"/>
      <c r="G176"/>
      <c r="H176"/>
      <c r="I176"/>
      <c r="J176"/>
    </row>
    <row r="177" spans="1:10" s="1" customFormat="1" x14ac:dyDescent="0.25">
      <c r="A177" s="18"/>
      <c r="B177" s="20"/>
      <c r="C177"/>
      <c r="D177"/>
      <c r="E177"/>
      <c r="F177"/>
      <c r="G177"/>
      <c r="H177"/>
      <c r="I177"/>
      <c r="J177"/>
    </row>
    <row r="178" spans="1:10" s="1" customFormat="1" x14ac:dyDescent="0.25">
      <c r="A178" s="18"/>
      <c r="B178" s="20"/>
      <c r="C178"/>
      <c r="D178"/>
      <c r="E178"/>
      <c r="F178"/>
      <c r="G178"/>
      <c r="H178"/>
      <c r="I178"/>
      <c r="J178"/>
    </row>
    <row r="179" spans="1:10" s="1" customFormat="1" x14ac:dyDescent="0.25">
      <c r="A179" s="18"/>
      <c r="B179" s="20"/>
      <c r="C179"/>
      <c r="D179"/>
      <c r="E179"/>
      <c r="F179"/>
      <c r="G179"/>
      <c r="H179"/>
      <c r="I179"/>
      <c r="J179"/>
    </row>
    <row r="180" spans="1:10" s="1" customFormat="1" x14ac:dyDescent="0.25">
      <c r="A180" s="18"/>
      <c r="B180" s="20"/>
      <c r="C180"/>
      <c r="D180"/>
      <c r="E180"/>
      <c r="F180"/>
      <c r="G180"/>
      <c r="H180"/>
      <c r="I180"/>
      <c r="J180"/>
    </row>
    <row r="181" spans="1:10" s="1" customFormat="1" x14ac:dyDescent="0.25">
      <c r="A181" s="18"/>
      <c r="B181" s="20"/>
      <c r="C181"/>
      <c r="D181"/>
      <c r="E181"/>
      <c r="F181"/>
      <c r="G181"/>
      <c r="H181"/>
      <c r="I181"/>
      <c r="J181"/>
    </row>
    <row r="182" spans="1:10" s="1" customFormat="1" x14ac:dyDescent="0.25">
      <c r="A182" s="18"/>
      <c r="B182" s="20"/>
      <c r="C182"/>
      <c r="D182"/>
      <c r="E182"/>
      <c r="F182"/>
      <c r="G182"/>
      <c r="H182"/>
      <c r="I182"/>
      <c r="J182"/>
    </row>
    <row r="183" spans="1:10" s="1" customFormat="1" x14ac:dyDescent="0.25">
      <c r="A183" s="18"/>
      <c r="B183" s="20"/>
      <c r="C183"/>
      <c r="D183"/>
      <c r="E183"/>
      <c r="F183"/>
      <c r="G183"/>
      <c r="H183"/>
      <c r="I183"/>
      <c r="J183"/>
    </row>
    <row r="184" spans="1:10" s="1" customFormat="1" x14ac:dyDescent="0.25">
      <c r="A184" s="18"/>
      <c r="B184" s="20"/>
      <c r="C184"/>
      <c r="D184"/>
      <c r="E184"/>
      <c r="F184"/>
      <c r="G184"/>
      <c r="H184"/>
      <c r="I184"/>
      <c r="J184"/>
    </row>
    <row r="185" spans="1:10" s="1" customFormat="1" x14ac:dyDescent="0.25">
      <c r="A185" s="18"/>
      <c r="B185" s="20"/>
      <c r="C185"/>
      <c r="D185"/>
      <c r="E185"/>
      <c r="F185"/>
      <c r="G185"/>
      <c r="H185"/>
      <c r="I185"/>
      <c r="J185"/>
    </row>
    <row r="186" spans="1:10" s="1" customFormat="1" x14ac:dyDescent="0.25">
      <c r="A186" s="18"/>
      <c r="B186" s="20"/>
      <c r="C186"/>
      <c r="D186"/>
      <c r="E186"/>
      <c r="F186"/>
      <c r="G186"/>
      <c r="H186"/>
      <c r="I186"/>
      <c r="J186"/>
    </row>
    <row r="187" spans="1:10" s="1" customFormat="1" x14ac:dyDescent="0.25">
      <c r="A187" s="18"/>
      <c r="B187" s="20"/>
      <c r="C187"/>
      <c r="D187"/>
      <c r="E187"/>
      <c r="F187"/>
      <c r="G187"/>
      <c r="H187"/>
      <c r="I187"/>
      <c r="J187"/>
    </row>
    <row r="188" spans="1:10" s="1" customFormat="1" x14ac:dyDescent="0.25">
      <c r="A188" s="18"/>
      <c r="B188" s="20"/>
      <c r="C188"/>
      <c r="D188"/>
      <c r="E188"/>
      <c r="F188"/>
      <c r="G188"/>
      <c r="H188"/>
      <c r="I188"/>
      <c r="J188"/>
    </row>
    <row r="189" spans="1:10" s="1" customFormat="1" x14ac:dyDescent="0.25">
      <c r="A189" s="18"/>
      <c r="B189" s="20"/>
      <c r="C189"/>
      <c r="D189"/>
      <c r="E189"/>
      <c r="F189"/>
      <c r="G189"/>
      <c r="H189"/>
      <c r="I189"/>
      <c r="J189"/>
    </row>
    <row r="190" spans="1:10" s="1" customFormat="1" x14ac:dyDescent="0.25">
      <c r="A190" s="18"/>
      <c r="B190" s="20"/>
      <c r="C190"/>
      <c r="D190"/>
      <c r="E190"/>
      <c r="F190"/>
      <c r="G190"/>
      <c r="H190"/>
      <c r="I190"/>
      <c r="J190"/>
    </row>
    <row r="191" spans="1:10" s="1" customFormat="1" x14ac:dyDescent="0.25">
      <c r="A191" s="18"/>
      <c r="B191" s="20"/>
      <c r="C191"/>
      <c r="D191"/>
      <c r="E191"/>
      <c r="F191"/>
      <c r="G191"/>
      <c r="H191"/>
      <c r="I191"/>
      <c r="J191"/>
    </row>
    <row r="192" spans="1:10" s="1" customFormat="1" x14ac:dyDescent="0.25">
      <c r="A192" s="18"/>
      <c r="B192" s="20"/>
      <c r="C192"/>
      <c r="D192"/>
      <c r="E192"/>
      <c r="F192"/>
      <c r="G192"/>
      <c r="H192"/>
      <c r="I192"/>
      <c r="J192"/>
    </row>
    <row r="193" spans="1:10" s="1" customFormat="1" x14ac:dyDescent="0.25">
      <c r="A193" s="18"/>
      <c r="B193" s="20"/>
      <c r="C193"/>
      <c r="D193"/>
      <c r="E193"/>
      <c r="F193"/>
      <c r="G193"/>
      <c r="H193"/>
      <c r="I193"/>
      <c r="J193"/>
    </row>
    <row r="194" spans="1:10" s="1" customFormat="1" ht="32.25" customHeight="1" x14ac:dyDescent="0.25">
      <c r="A194" s="18"/>
      <c r="B194" s="20"/>
      <c r="C194"/>
      <c r="D194"/>
      <c r="E194"/>
      <c r="F194"/>
      <c r="G194"/>
      <c r="H194"/>
      <c r="I194"/>
      <c r="J194"/>
    </row>
    <row r="195" spans="1:10" s="1" customFormat="1" x14ac:dyDescent="0.25">
      <c r="A195" s="18"/>
      <c r="B195" s="20"/>
      <c r="C195"/>
      <c r="D195"/>
      <c r="E195"/>
      <c r="F195"/>
      <c r="G195"/>
      <c r="H195"/>
      <c r="I195"/>
      <c r="J195"/>
    </row>
    <row r="196" spans="1:10" s="1" customFormat="1" x14ac:dyDescent="0.25">
      <c r="A196" s="18"/>
      <c r="B196" s="20"/>
      <c r="C196"/>
      <c r="D196"/>
      <c r="E196"/>
      <c r="F196"/>
      <c r="G196"/>
      <c r="H196"/>
      <c r="I196"/>
      <c r="J196"/>
    </row>
    <row r="197" spans="1:10" s="1" customFormat="1" x14ac:dyDescent="0.25">
      <c r="A197" s="18"/>
      <c r="B197" s="20"/>
      <c r="C197"/>
      <c r="D197"/>
      <c r="E197"/>
      <c r="F197"/>
      <c r="G197"/>
      <c r="H197"/>
      <c r="I197"/>
      <c r="J197"/>
    </row>
    <row r="198" spans="1:10" s="1" customFormat="1" x14ac:dyDescent="0.25">
      <c r="A198" s="18"/>
      <c r="B198" s="20"/>
      <c r="C198"/>
      <c r="D198"/>
      <c r="E198"/>
      <c r="F198"/>
      <c r="G198"/>
      <c r="H198"/>
      <c r="I198"/>
      <c r="J198"/>
    </row>
    <row r="199" spans="1:10" s="1" customFormat="1" x14ac:dyDescent="0.25">
      <c r="A199" s="18"/>
      <c r="B199" s="20"/>
      <c r="C199"/>
      <c r="D199"/>
      <c r="E199"/>
      <c r="F199"/>
      <c r="G199"/>
      <c r="H199"/>
      <c r="I199"/>
      <c r="J199"/>
    </row>
    <row r="200" spans="1:10" s="1" customFormat="1" x14ac:dyDescent="0.25">
      <c r="A200" s="18"/>
      <c r="B200" s="20"/>
      <c r="C200"/>
      <c r="D200"/>
      <c r="E200"/>
      <c r="F200"/>
      <c r="G200"/>
      <c r="H200"/>
      <c r="I200"/>
      <c r="J200"/>
    </row>
    <row r="201" spans="1:10" s="1" customFormat="1" x14ac:dyDescent="0.25">
      <c r="A201" s="18"/>
      <c r="B201" s="20"/>
      <c r="C201"/>
      <c r="D201"/>
      <c r="E201"/>
      <c r="F201"/>
      <c r="G201"/>
      <c r="H201"/>
      <c r="I201"/>
      <c r="J201"/>
    </row>
    <row r="202" spans="1:10" s="1" customFormat="1" x14ac:dyDescent="0.25">
      <c r="A202" s="18"/>
      <c r="B202" s="20"/>
      <c r="C202"/>
      <c r="D202"/>
      <c r="E202"/>
      <c r="F202"/>
      <c r="G202"/>
      <c r="H202"/>
      <c r="I202"/>
      <c r="J202"/>
    </row>
    <row r="203" spans="1:10" s="1" customFormat="1" x14ac:dyDescent="0.25">
      <c r="A203" s="18"/>
      <c r="B203" s="20"/>
      <c r="C203"/>
      <c r="D203"/>
      <c r="E203"/>
      <c r="F203"/>
      <c r="G203"/>
      <c r="H203"/>
      <c r="I203"/>
      <c r="J203"/>
    </row>
    <row r="204" spans="1:10" s="1" customFormat="1" x14ac:dyDescent="0.25">
      <c r="A204" s="18"/>
      <c r="B204" s="20"/>
      <c r="C204"/>
      <c r="D204"/>
      <c r="E204"/>
      <c r="F204"/>
      <c r="G204"/>
      <c r="H204"/>
      <c r="I204"/>
      <c r="J204"/>
    </row>
    <row r="205" spans="1:10" s="1" customFormat="1" x14ac:dyDescent="0.25">
      <c r="A205" s="18"/>
      <c r="B205" s="20"/>
      <c r="C205"/>
      <c r="D205"/>
      <c r="E205"/>
      <c r="F205"/>
      <c r="G205"/>
      <c r="H205"/>
      <c r="I205"/>
      <c r="J205"/>
    </row>
    <row r="206" spans="1:10" s="1" customFormat="1" x14ac:dyDescent="0.25">
      <c r="A206" s="18"/>
      <c r="B206" s="20"/>
      <c r="C206"/>
      <c r="D206"/>
      <c r="E206"/>
      <c r="F206"/>
      <c r="G206"/>
      <c r="H206"/>
      <c r="I206"/>
      <c r="J206"/>
    </row>
    <row r="207" spans="1:10" s="1" customFormat="1" x14ac:dyDescent="0.25">
      <c r="A207" s="18"/>
      <c r="B207" s="20"/>
      <c r="C207"/>
      <c r="D207"/>
      <c r="E207"/>
      <c r="F207"/>
      <c r="G207"/>
      <c r="H207"/>
      <c r="I207"/>
      <c r="J207"/>
    </row>
    <row r="208" spans="1:10" s="1" customFormat="1" x14ac:dyDescent="0.25">
      <c r="A208" s="18"/>
      <c r="B208" s="20"/>
      <c r="C208"/>
      <c r="D208"/>
      <c r="E208"/>
      <c r="F208"/>
      <c r="G208"/>
      <c r="H208"/>
      <c r="I208"/>
      <c r="J208"/>
    </row>
    <row r="209" spans="1:10" s="1" customFormat="1" x14ac:dyDescent="0.25">
      <c r="A209" s="18"/>
      <c r="B209" s="20"/>
      <c r="C209"/>
      <c r="D209"/>
      <c r="E209"/>
      <c r="F209"/>
      <c r="G209"/>
      <c r="H209"/>
      <c r="I209"/>
      <c r="J209"/>
    </row>
    <row r="210" spans="1:10" s="1" customFormat="1" x14ac:dyDescent="0.25">
      <c r="A210" s="18"/>
      <c r="B210" s="20"/>
      <c r="C210"/>
      <c r="D210"/>
      <c r="E210"/>
      <c r="F210"/>
      <c r="G210"/>
      <c r="H210"/>
      <c r="I210"/>
      <c r="J210"/>
    </row>
    <row r="211" spans="1:10" s="1" customFormat="1" ht="15" customHeight="1" x14ac:dyDescent="0.25">
      <c r="A211" s="18"/>
      <c r="B211" s="20"/>
      <c r="C211"/>
      <c r="D211"/>
      <c r="E211"/>
      <c r="F211"/>
      <c r="G211"/>
      <c r="H211"/>
      <c r="I211"/>
      <c r="J211"/>
    </row>
    <row r="212" spans="1:10" s="1" customFormat="1" x14ac:dyDescent="0.25">
      <c r="A212" s="18"/>
      <c r="B212" s="20"/>
      <c r="C212"/>
      <c r="D212"/>
      <c r="E212"/>
      <c r="F212"/>
      <c r="G212"/>
      <c r="H212"/>
      <c r="I212"/>
      <c r="J212"/>
    </row>
    <row r="213" spans="1:10" s="1" customFormat="1" x14ac:dyDescent="0.25">
      <c r="A213" s="18"/>
      <c r="B213" s="20"/>
      <c r="C213"/>
      <c r="D213"/>
      <c r="E213"/>
      <c r="F213"/>
      <c r="G213"/>
      <c r="H213"/>
      <c r="I213"/>
      <c r="J213"/>
    </row>
    <row r="214" spans="1:10" s="1" customFormat="1" x14ac:dyDescent="0.25">
      <c r="A214" s="18"/>
      <c r="B214" s="20"/>
      <c r="C214"/>
      <c r="D214"/>
      <c r="E214"/>
      <c r="F214"/>
      <c r="G214"/>
      <c r="H214"/>
      <c r="I214"/>
      <c r="J214"/>
    </row>
    <row r="215" spans="1:10" s="1" customFormat="1" x14ac:dyDescent="0.25">
      <c r="A215" s="18"/>
      <c r="B215" s="20"/>
      <c r="C215"/>
      <c r="D215"/>
      <c r="E215"/>
      <c r="F215"/>
      <c r="G215"/>
      <c r="H215"/>
      <c r="I215"/>
      <c r="J215"/>
    </row>
    <row r="216" spans="1:10" s="1" customFormat="1" x14ac:dyDescent="0.25">
      <c r="A216" s="18"/>
      <c r="B216" s="20"/>
      <c r="C216"/>
      <c r="D216"/>
      <c r="E216"/>
      <c r="F216"/>
      <c r="G216"/>
      <c r="H216"/>
      <c r="I216"/>
      <c r="J216"/>
    </row>
    <row r="217" spans="1:10" s="1" customFormat="1" x14ac:dyDescent="0.25">
      <c r="A217" s="18"/>
      <c r="B217" s="20"/>
      <c r="C217"/>
      <c r="D217"/>
      <c r="E217"/>
      <c r="F217"/>
      <c r="G217"/>
      <c r="H217"/>
      <c r="I217"/>
      <c r="J217"/>
    </row>
    <row r="218" spans="1:10" s="1" customFormat="1" ht="15" customHeight="1" x14ac:dyDescent="0.25">
      <c r="A218" s="18"/>
      <c r="B218" s="20"/>
      <c r="C218"/>
      <c r="D218"/>
      <c r="E218"/>
      <c r="F218"/>
      <c r="G218"/>
      <c r="H218"/>
      <c r="I218"/>
      <c r="J218"/>
    </row>
    <row r="219" spans="1:10" s="1" customFormat="1" x14ac:dyDescent="0.25">
      <c r="A219" s="18"/>
      <c r="B219" s="20"/>
      <c r="C219"/>
      <c r="D219"/>
      <c r="E219"/>
      <c r="F219"/>
      <c r="G219"/>
      <c r="H219"/>
      <c r="I219"/>
      <c r="J219"/>
    </row>
    <row r="220" spans="1:10" s="1" customFormat="1" x14ac:dyDescent="0.25">
      <c r="A220" s="18"/>
      <c r="B220" s="20"/>
      <c r="C220"/>
      <c r="D220"/>
      <c r="E220"/>
      <c r="F220"/>
      <c r="G220"/>
      <c r="H220"/>
      <c r="I220"/>
      <c r="J220"/>
    </row>
    <row r="221" spans="1:10" s="1" customFormat="1" x14ac:dyDescent="0.25">
      <c r="A221" s="18"/>
      <c r="B221" s="20"/>
      <c r="C221"/>
      <c r="D221"/>
      <c r="E221"/>
      <c r="F221"/>
      <c r="G221"/>
      <c r="H221"/>
      <c r="I221"/>
      <c r="J221"/>
    </row>
    <row r="222" spans="1:10" s="1" customFormat="1" x14ac:dyDescent="0.25">
      <c r="A222" s="18"/>
      <c r="B222" s="20"/>
      <c r="C222"/>
      <c r="D222"/>
      <c r="E222"/>
      <c r="F222"/>
      <c r="G222"/>
      <c r="H222"/>
      <c r="I222"/>
      <c r="J222"/>
    </row>
    <row r="223" spans="1:10" s="1" customFormat="1" x14ac:dyDescent="0.25">
      <c r="A223" s="18"/>
      <c r="B223" s="20"/>
      <c r="C223"/>
      <c r="D223"/>
      <c r="E223"/>
      <c r="F223"/>
      <c r="G223"/>
      <c r="H223"/>
      <c r="I223"/>
      <c r="J223"/>
    </row>
    <row r="224" spans="1:10" s="1" customFormat="1" x14ac:dyDescent="0.25">
      <c r="A224" s="18"/>
      <c r="B224" s="20"/>
      <c r="C224"/>
      <c r="D224"/>
      <c r="E224"/>
      <c r="F224"/>
      <c r="G224"/>
      <c r="H224"/>
      <c r="I224"/>
      <c r="J224"/>
    </row>
    <row r="225" spans="1:10" s="1" customFormat="1" ht="15" customHeight="1" x14ac:dyDescent="0.25">
      <c r="A225" s="18"/>
      <c r="B225" s="20"/>
      <c r="C225"/>
      <c r="D225"/>
      <c r="E225"/>
      <c r="F225"/>
      <c r="G225"/>
      <c r="H225"/>
      <c r="I225"/>
      <c r="J225"/>
    </row>
    <row r="226" spans="1:10" s="1" customFormat="1" x14ac:dyDescent="0.25">
      <c r="A226" s="18"/>
      <c r="B226" s="20"/>
      <c r="C226"/>
      <c r="D226"/>
      <c r="E226"/>
      <c r="F226"/>
      <c r="G226"/>
      <c r="H226"/>
      <c r="I226"/>
      <c r="J226"/>
    </row>
    <row r="227" spans="1:10" s="1" customFormat="1" x14ac:dyDescent="0.25">
      <c r="A227" s="18"/>
      <c r="B227" s="20"/>
      <c r="C227"/>
      <c r="D227"/>
      <c r="E227"/>
      <c r="F227"/>
      <c r="G227"/>
      <c r="H227"/>
      <c r="I227"/>
      <c r="J227"/>
    </row>
    <row r="228" spans="1:10" s="1" customFormat="1" x14ac:dyDescent="0.25">
      <c r="A228" s="18"/>
      <c r="B228" s="20"/>
      <c r="C228"/>
      <c r="D228"/>
      <c r="E228"/>
      <c r="F228"/>
      <c r="G228"/>
      <c r="H228"/>
      <c r="I228"/>
      <c r="J228"/>
    </row>
    <row r="229" spans="1:10" s="1" customFormat="1" x14ac:dyDescent="0.25">
      <c r="A229" s="18"/>
      <c r="B229" s="20"/>
      <c r="C229"/>
      <c r="D229"/>
      <c r="E229"/>
      <c r="F229"/>
      <c r="G229"/>
      <c r="H229"/>
      <c r="I229"/>
      <c r="J229"/>
    </row>
    <row r="230" spans="1:10" s="1" customFormat="1" x14ac:dyDescent="0.25">
      <c r="A230" s="18"/>
      <c r="B230" s="20"/>
      <c r="C230"/>
      <c r="D230"/>
      <c r="E230"/>
      <c r="F230"/>
      <c r="G230"/>
      <c r="H230"/>
      <c r="I230"/>
      <c r="J230"/>
    </row>
    <row r="231" spans="1:10" s="1" customFormat="1" x14ac:dyDescent="0.25">
      <c r="A231" s="18"/>
      <c r="B231" s="20"/>
      <c r="C231"/>
      <c r="D231"/>
      <c r="E231"/>
      <c r="F231"/>
      <c r="G231"/>
      <c r="H231"/>
      <c r="I231"/>
      <c r="J231"/>
    </row>
    <row r="232" spans="1:10" s="1" customFormat="1" ht="15" customHeight="1" x14ac:dyDescent="0.25">
      <c r="A232" s="18"/>
      <c r="B232" s="20"/>
      <c r="C232"/>
      <c r="D232"/>
      <c r="E232"/>
      <c r="F232"/>
      <c r="G232"/>
      <c r="H232"/>
      <c r="I232"/>
      <c r="J232"/>
    </row>
    <row r="233" spans="1:10" s="1" customFormat="1" x14ac:dyDescent="0.25">
      <c r="A233" s="18"/>
      <c r="B233" s="20"/>
      <c r="C233"/>
      <c r="D233"/>
      <c r="E233"/>
      <c r="F233"/>
      <c r="G233"/>
      <c r="H233"/>
      <c r="I233"/>
      <c r="J233"/>
    </row>
    <row r="234" spans="1:10" s="1" customFormat="1" x14ac:dyDescent="0.25">
      <c r="A234" s="18"/>
      <c r="B234" s="20"/>
      <c r="C234"/>
      <c r="D234"/>
      <c r="E234"/>
      <c r="F234"/>
      <c r="G234"/>
      <c r="H234"/>
      <c r="I234"/>
      <c r="J234"/>
    </row>
    <row r="235" spans="1:10" s="1" customFormat="1" x14ac:dyDescent="0.25">
      <c r="A235" s="18"/>
      <c r="B235" s="20"/>
      <c r="C235"/>
      <c r="D235"/>
      <c r="E235"/>
      <c r="F235"/>
      <c r="G235"/>
      <c r="H235"/>
      <c r="I235"/>
      <c r="J235"/>
    </row>
    <row r="236" spans="1:10" s="1" customFormat="1" x14ac:dyDescent="0.25">
      <c r="A236" s="18"/>
      <c r="B236" s="20"/>
      <c r="C236"/>
      <c r="D236"/>
      <c r="E236"/>
      <c r="F236"/>
      <c r="G236"/>
      <c r="H236"/>
      <c r="I236"/>
      <c r="J236"/>
    </row>
    <row r="237" spans="1:10" s="1" customFormat="1" x14ac:dyDescent="0.25">
      <c r="A237" s="18"/>
      <c r="B237" s="20"/>
      <c r="C237"/>
      <c r="D237"/>
      <c r="E237"/>
      <c r="F237"/>
      <c r="G237"/>
      <c r="H237"/>
      <c r="I237"/>
      <c r="J237"/>
    </row>
    <row r="238" spans="1:10" s="1" customFormat="1" x14ac:dyDescent="0.25">
      <c r="A238" s="18"/>
      <c r="B238" s="20"/>
      <c r="C238"/>
      <c r="D238"/>
      <c r="E238"/>
      <c r="F238"/>
      <c r="G238"/>
      <c r="H238"/>
      <c r="I238"/>
      <c r="J238"/>
    </row>
    <row r="239" spans="1:10" s="1" customFormat="1" ht="15" customHeight="1" x14ac:dyDescent="0.25">
      <c r="A239" s="18"/>
      <c r="B239" s="20"/>
      <c r="C239"/>
      <c r="D239"/>
      <c r="E239"/>
      <c r="F239"/>
      <c r="G239"/>
      <c r="H239"/>
      <c r="I239"/>
      <c r="J239"/>
    </row>
    <row r="240" spans="1:10" s="1" customFormat="1" x14ac:dyDescent="0.25">
      <c r="A240" s="18"/>
      <c r="B240" s="20"/>
      <c r="C240"/>
      <c r="D240"/>
      <c r="E240"/>
      <c r="F240"/>
      <c r="G240"/>
      <c r="H240"/>
      <c r="I240"/>
      <c r="J240"/>
    </row>
    <row r="241" spans="1:10" s="1" customFormat="1" x14ac:dyDescent="0.25">
      <c r="A241" s="18"/>
      <c r="B241" s="20"/>
      <c r="C241"/>
      <c r="D241"/>
      <c r="E241"/>
      <c r="F241"/>
      <c r="G241"/>
      <c r="H241"/>
      <c r="I241"/>
      <c r="J241"/>
    </row>
    <row r="242" spans="1:10" s="1" customFormat="1" x14ac:dyDescent="0.25">
      <c r="A242" s="18"/>
      <c r="B242" s="20"/>
      <c r="C242"/>
      <c r="D242"/>
      <c r="E242"/>
      <c r="F242"/>
      <c r="G242"/>
      <c r="H242"/>
      <c r="I242"/>
      <c r="J242"/>
    </row>
    <row r="243" spans="1:10" s="1" customFormat="1" x14ac:dyDescent="0.25">
      <c r="A243" s="18"/>
      <c r="B243" s="20"/>
      <c r="C243"/>
      <c r="D243"/>
      <c r="E243"/>
      <c r="F243"/>
      <c r="G243"/>
      <c r="H243"/>
      <c r="I243"/>
      <c r="J243"/>
    </row>
    <row r="244" spans="1:10" s="1" customFormat="1" x14ac:dyDescent="0.25">
      <c r="A244" s="18"/>
      <c r="B244" s="20"/>
      <c r="C244"/>
      <c r="D244"/>
      <c r="E244"/>
      <c r="F244"/>
      <c r="G244"/>
      <c r="H244"/>
      <c r="I244"/>
      <c r="J244"/>
    </row>
    <row r="245" spans="1:10" s="1" customFormat="1" x14ac:dyDescent="0.25">
      <c r="A245" s="18"/>
      <c r="B245" s="20"/>
      <c r="C245"/>
      <c r="D245"/>
      <c r="E245"/>
      <c r="F245"/>
      <c r="G245"/>
      <c r="H245"/>
      <c r="I245"/>
      <c r="J245"/>
    </row>
    <row r="246" spans="1:10" s="1" customFormat="1" x14ac:dyDescent="0.25">
      <c r="A246" s="18"/>
      <c r="B246" s="20"/>
      <c r="C246"/>
      <c r="D246"/>
      <c r="E246"/>
      <c r="F246"/>
      <c r="G246"/>
      <c r="H246"/>
      <c r="I246"/>
      <c r="J246"/>
    </row>
    <row r="247" spans="1:10" s="1" customFormat="1" ht="45.75" customHeight="1" x14ac:dyDescent="0.25">
      <c r="A247" s="18"/>
      <c r="B247" s="20"/>
      <c r="C247"/>
      <c r="D247"/>
      <c r="E247"/>
      <c r="F247"/>
      <c r="G247"/>
      <c r="H247"/>
      <c r="I247"/>
      <c r="J247"/>
    </row>
    <row r="248" spans="1:10" s="1" customFormat="1" ht="26.25" customHeight="1" x14ac:dyDescent="0.25">
      <c r="A248" s="18"/>
      <c r="B248" s="20"/>
      <c r="C248"/>
      <c r="D248"/>
      <c r="E248"/>
      <c r="F248"/>
      <c r="G248"/>
      <c r="H248"/>
      <c r="I248"/>
      <c r="J248"/>
    </row>
    <row r="249" spans="1:10" s="1" customFormat="1" ht="23.25" customHeight="1" x14ac:dyDescent="0.25">
      <c r="A249" s="18"/>
      <c r="B249" s="20"/>
      <c r="C249"/>
      <c r="D249"/>
      <c r="E249"/>
      <c r="F249"/>
      <c r="G249"/>
      <c r="H249"/>
      <c r="I249"/>
      <c r="J249"/>
    </row>
    <row r="250" spans="1:10" ht="15" customHeight="1" x14ac:dyDescent="0.25"/>
    <row r="257" ht="15" customHeight="1" x14ac:dyDescent="0.25"/>
    <row r="264" ht="30" customHeight="1" x14ac:dyDescent="0.25"/>
    <row r="279" spans="1:10" s="1" customFormat="1" x14ac:dyDescent="0.25">
      <c r="A279" s="18"/>
      <c r="B279" s="20"/>
      <c r="C279"/>
      <c r="D279"/>
      <c r="E279"/>
      <c r="F279"/>
      <c r="G279"/>
      <c r="H279"/>
      <c r="I279"/>
      <c r="J279"/>
    </row>
    <row r="286" spans="1:10" s="1" customFormat="1" x14ac:dyDescent="0.25">
      <c r="A286" s="18"/>
      <c r="B286" s="20"/>
      <c r="C286"/>
      <c r="D286"/>
      <c r="E286"/>
      <c r="F286"/>
      <c r="G286"/>
      <c r="H286"/>
      <c r="I286"/>
      <c r="J286"/>
    </row>
    <row r="294" spans="1:10" s="1" customFormat="1" x14ac:dyDescent="0.25">
      <c r="A294" s="18"/>
      <c r="B294" s="20"/>
      <c r="C294"/>
      <c r="D294"/>
      <c r="E294"/>
      <c r="F294"/>
      <c r="G294"/>
      <c r="H294"/>
      <c r="I294"/>
      <c r="J294"/>
    </row>
    <row r="301" spans="1:10" s="1" customFormat="1" x14ac:dyDescent="0.25">
      <c r="A301" s="18"/>
      <c r="B301" s="20"/>
      <c r="C301"/>
      <c r="D301"/>
      <c r="E301"/>
      <c r="F301"/>
      <c r="G301"/>
      <c r="H301"/>
      <c r="I301"/>
      <c r="J301"/>
    </row>
    <row r="347" ht="63.75" customHeight="1" x14ac:dyDescent="0.25"/>
    <row r="348" ht="39" customHeight="1" x14ac:dyDescent="0.25"/>
    <row r="349" ht="29.25" customHeight="1" x14ac:dyDescent="0.25"/>
    <row r="350" ht="35.25" customHeight="1" x14ac:dyDescent="0.25"/>
  </sheetData>
  <mergeCells count="39">
    <mergeCell ref="C60:C66"/>
    <mergeCell ref="A140:C146"/>
    <mergeCell ref="A112:C118"/>
    <mergeCell ref="A111:C111"/>
    <mergeCell ref="A119:C125"/>
    <mergeCell ref="A126:C132"/>
    <mergeCell ref="A133:C139"/>
    <mergeCell ref="B18:B24"/>
    <mergeCell ref="C18:C24"/>
    <mergeCell ref="A25:A31"/>
    <mergeCell ref="A89:C95"/>
    <mergeCell ref="A104:C110"/>
    <mergeCell ref="A97:C103"/>
    <mergeCell ref="C67:C73"/>
    <mergeCell ref="A74:C80"/>
    <mergeCell ref="A81:C81"/>
    <mergeCell ref="A82:C88"/>
    <mergeCell ref="A96:C96"/>
    <mergeCell ref="C32:C38"/>
    <mergeCell ref="A32:A73"/>
    <mergeCell ref="B32:B73"/>
    <mergeCell ref="C46:C52"/>
    <mergeCell ref="C53:C59"/>
    <mergeCell ref="A2:J2"/>
    <mergeCell ref="A7:A9"/>
    <mergeCell ref="C39:C45"/>
    <mergeCell ref="A11:A17"/>
    <mergeCell ref="B11:B17"/>
    <mergeCell ref="C11:C17"/>
    <mergeCell ref="C25:C31"/>
    <mergeCell ref="D7:D9"/>
    <mergeCell ref="E7:J7"/>
    <mergeCell ref="E8:J8"/>
    <mergeCell ref="H4:J4"/>
    <mergeCell ref="B5:H5"/>
    <mergeCell ref="B25:B31"/>
    <mergeCell ref="B7:B9"/>
    <mergeCell ref="C7:C9"/>
    <mergeCell ref="A18:A24"/>
  </mergeCells>
  <pageMargins left="0.70866141732283472" right="0.70866141732283472" top="0.74803149606299213" bottom="0.35433070866141736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0"/>
  <sheetViews>
    <sheetView tabSelected="1" zoomScaleNormal="100" workbookViewId="0">
      <selection activeCell="D6" sqref="D6"/>
    </sheetView>
  </sheetViews>
  <sheetFormatPr defaultRowHeight="15" x14ac:dyDescent="0.25"/>
  <cols>
    <col min="1" max="1" width="17.7109375" customWidth="1"/>
    <col min="2" max="2" width="34.7109375" customWidth="1"/>
    <col min="3" max="3" width="50.5703125" customWidth="1"/>
    <col min="4" max="4" width="33.140625" customWidth="1"/>
  </cols>
  <sheetData>
    <row r="1" spans="1:5" x14ac:dyDescent="0.25">
      <c r="D1" s="5" t="s">
        <v>8</v>
      </c>
    </row>
    <row r="2" spans="1:5" x14ac:dyDescent="0.25">
      <c r="A2" s="2"/>
    </row>
    <row r="3" spans="1:5" x14ac:dyDescent="0.25">
      <c r="A3" s="53" t="s">
        <v>9</v>
      </c>
      <c r="B3" s="53"/>
      <c r="C3" s="53"/>
      <c r="D3" s="53"/>
    </row>
    <row r="4" spans="1:5" ht="15.75" x14ac:dyDescent="0.25">
      <c r="A4" s="6"/>
    </row>
    <row r="5" spans="1:5" ht="15.75" x14ac:dyDescent="0.25">
      <c r="A5" s="7"/>
    </row>
    <row r="6" spans="1:5" ht="64.5" customHeight="1" x14ac:dyDescent="0.25">
      <c r="A6" s="4" t="s">
        <v>10</v>
      </c>
      <c r="B6" s="4" t="s">
        <v>11</v>
      </c>
      <c r="C6" s="4" t="s">
        <v>12</v>
      </c>
      <c r="D6" s="4" t="s">
        <v>69</v>
      </c>
      <c r="E6" s="3"/>
    </row>
    <row r="7" spans="1:5" x14ac:dyDescent="0.25">
      <c r="A7" s="4">
        <v>1</v>
      </c>
      <c r="B7" s="4">
        <v>2</v>
      </c>
      <c r="C7" s="4">
        <v>3</v>
      </c>
      <c r="D7" s="4">
        <v>4</v>
      </c>
      <c r="E7" s="3"/>
    </row>
    <row r="8" spans="1:5" s="1" customFormat="1" ht="33" customHeight="1" x14ac:dyDescent="0.25">
      <c r="A8" s="51" t="s">
        <v>24</v>
      </c>
      <c r="B8" s="51"/>
      <c r="C8" s="51"/>
      <c r="D8" s="51"/>
      <c r="E8" s="25"/>
    </row>
    <row r="9" spans="1:5" s="1" customFormat="1" ht="35.25" customHeight="1" x14ac:dyDescent="0.25">
      <c r="A9" s="50" t="s">
        <v>56</v>
      </c>
      <c r="B9" s="50"/>
      <c r="C9" s="50"/>
      <c r="D9" s="50"/>
      <c r="E9" s="25"/>
    </row>
    <row r="10" spans="1:5" ht="349.5" customHeight="1" x14ac:dyDescent="0.25">
      <c r="A10" s="41" t="s">
        <v>50</v>
      </c>
      <c r="B10" s="37" t="s">
        <v>25</v>
      </c>
      <c r="C10" s="26" t="s">
        <v>44</v>
      </c>
      <c r="D10" s="4"/>
      <c r="E10" s="3"/>
    </row>
    <row r="11" spans="1:5" ht="18.75" customHeight="1" x14ac:dyDescent="0.25">
      <c r="A11" s="87" t="s">
        <v>48</v>
      </c>
      <c r="B11" s="93"/>
      <c r="C11" s="93"/>
      <c r="D11" s="94"/>
      <c r="E11" s="3"/>
    </row>
    <row r="12" spans="1:5" ht="129.75" customHeight="1" x14ac:dyDescent="0.25">
      <c r="A12" s="41" t="s">
        <v>51</v>
      </c>
      <c r="B12" s="37" t="s">
        <v>26</v>
      </c>
      <c r="C12" s="26" t="s">
        <v>27</v>
      </c>
      <c r="D12" s="4"/>
      <c r="E12" s="3"/>
    </row>
    <row r="13" spans="1:5" ht="33.75" customHeight="1" x14ac:dyDescent="0.25">
      <c r="A13" s="87" t="s">
        <v>57</v>
      </c>
      <c r="B13" s="88"/>
      <c r="C13" s="88"/>
      <c r="D13" s="89"/>
      <c r="E13" s="3"/>
    </row>
    <row r="14" spans="1:5" ht="105" customHeight="1" x14ac:dyDescent="0.25">
      <c r="A14" s="36">
        <v>3</v>
      </c>
      <c r="B14" s="37" t="s">
        <v>28</v>
      </c>
      <c r="C14" s="26" t="s">
        <v>29</v>
      </c>
      <c r="D14" s="4"/>
      <c r="E14" s="3"/>
    </row>
    <row r="15" spans="1:5" ht="34.5" customHeight="1" x14ac:dyDescent="0.25">
      <c r="A15" s="90" t="s">
        <v>49</v>
      </c>
      <c r="B15" s="91"/>
      <c r="C15" s="91"/>
      <c r="D15" s="92"/>
      <c r="E15" s="3"/>
    </row>
    <row r="16" spans="1:5" ht="228.75" customHeight="1" x14ac:dyDescent="0.25">
      <c r="A16" s="41" t="s">
        <v>64</v>
      </c>
      <c r="B16" s="37" t="s">
        <v>23</v>
      </c>
      <c r="C16" s="26" t="s">
        <v>30</v>
      </c>
      <c r="D16" s="42"/>
      <c r="E16" s="3"/>
    </row>
    <row r="17" spans="1:5" ht="21" customHeight="1" x14ac:dyDescent="0.25">
      <c r="A17" s="3"/>
      <c r="E17" t="s">
        <v>65</v>
      </c>
    </row>
    <row r="18" spans="1:5" ht="349.5" customHeight="1" x14ac:dyDescent="0.25">
      <c r="A18" s="3"/>
    </row>
    <row r="19" spans="1:5" ht="105" customHeight="1" x14ac:dyDescent="0.25">
      <c r="A19" s="3"/>
    </row>
    <row r="20" spans="1:5" x14ac:dyDescent="0.25">
      <c r="A20" s="3"/>
    </row>
    <row r="21" spans="1:5" s="1" customFormat="1" ht="15" customHeight="1" x14ac:dyDescent="0.25">
      <c r="A21" s="25"/>
    </row>
    <row r="22" spans="1:5" s="1" customFormat="1" ht="15" customHeight="1" x14ac:dyDescent="0.25">
      <c r="A22" s="25"/>
    </row>
    <row r="29" spans="1:5" s="1" customFormat="1" ht="15" customHeight="1" x14ac:dyDescent="0.25"/>
    <row r="30" spans="1:5" s="1" customFormat="1" ht="15" customHeight="1" x14ac:dyDescent="0.25"/>
  </sheetData>
  <mergeCells count="6">
    <mergeCell ref="A3:D3"/>
    <mergeCell ref="A8:D8"/>
    <mergeCell ref="A9:D9"/>
    <mergeCell ref="A13:D13"/>
    <mergeCell ref="A15:D15"/>
    <mergeCell ref="A11:D11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2</vt:lpstr>
      <vt:lpstr>таблица 3</vt:lpstr>
      <vt:lpstr>'таблица 2'!_Hlk67922527</vt:lpstr>
      <vt:lpstr>'таблица 2'!_Hlk67925744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Лукашева Лариса Александровна</cp:lastModifiedBy>
  <cp:lastPrinted>2024-05-29T03:39:49Z</cp:lastPrinted>
  <dcterms:created xsi:type="dcterms:W3CDTF">2021-11-09T04:45:45Z</dcterms:created>
  <dcterms:modified xsi:type="dcterms:W3CDTF">2024-05-29T03:40:23Z</dcterms:modified>
</cp:coreProperties>
</file>