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473\"/>
    </mc:Choice>
  </mc:AlternateContent>
  <xr:revisionPtr revIDLastSave="0" documentId="8_{63FC7070-5D03-4C49-8045-FADF8035F3BC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2 " sheetId="12" r:id="rId1"/>
    <sheet name="Раздел 2.1 " sheetId="13" r:id="rId2"/>
    <sheet name="Раздел 3 " sheetId="14" r:id="rId3"/>
    <sheet name="Раздел 4 " sheetId="7" r:id="rId4"/>
    <sheet name="Раздел 5" sheetId="9" r:id="rId5"/>
    <sheet name="Раздел 6" sheetId="8" r:id="rId6"/>
  </sheets>
  <definedNames>
    <definedName name="_ftn1" localSheetId="0">'Раздел 2 '!#REF!</definedName>
    <definedName name="_ftn2" localSheetId="0">'Раздел 2 '!$A$10</definedName>
    <definedName name="_ftn3" localSheetId="0">'Раздел 2 '!$A$11</definedName>
    <definedName name="_ftn4" localSheetId="0">'Раздел 2 '!#REF!</definedName>
    <definedName name="_ftn5" localSheetId="0">'Раздел 2 '!$A$12</definedName>
    <definedName name="_ftn6" localSheetId="0">'Раздел 2 '!$A$13</definedName>
    <definedName name="_ftn7" localSheetId="0">'Раздел 2 '!$A$14</definedName>
    <definedName name="_ftn8" localSheetId="0">'Раздел 2 '!$A$15</definedName>
    <definedName name="_ftnref1" localSheetId="0">'Раздел 2 '!$B$2</definedName>
    <definedName name="_ftnref2" localSheetId="0">'Раздел 2 '!$C$2</definedName>
    <definedName name="_ftnref3" localSheetId="0">'Раздел 2 '!$E$2</definedName>
    <definedName name="_ftnref4" localSheetId="0">'Раздел 2 '!$G$2</definedName>
    <definedName name="_ftnref5" localSheetId="0">'Раздел 2 '!$K$2</definedName>
    <definedName name="_ftnref6" localSheetId="0">'Раздел 2 '!$L$2</definedName>
    <definedName name="_ftnref7" localSheetId="0">'Раздел 2 '!$M$2</definedName>
    <definedName name="_ftnref8" localSheetId="0">'Раздел 2 '!$G$3</definedName>
    <definedName name="OLE_LINK1" localSheetId="0">'Раздел 2 '!$A$11</definedName>
    <definedName name="OLE_LINK2" localSheetId="2">'Раздел 3 '!$A$14</definedName>
    <definedName name="_xlnm.Print_Area" localSheetId="0">'Раздел 2 '!$A$1:$P$19</definedName>
    <definedName name="_xlnm.Print_Area" localSheetId="1">'Раздел 2.1 '!$A$1:$K$13</definedName>
    <definedName name="_xlnm.Print_Area" localSheetId="2">'Раздел 3 '!$A$1:$P$18</definedName>
    <definedName name="_xlnm.Print_Area" localSheetId="3">'Раздел 4 '!$A$1:$I$21</definedName>
    <definedName name="_xlnm.Print_Area" localSheetId="4">'Раздел 5'!$A$1:$J$87</definedName>
    <definedName name="_xlnm.Print_Area" localSheetId="5">'Раздел 6'!$A$1:$H$15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9" l="1"/>
  <c r="C18" i="9"/>
  <c r="G15" i="9"/>
  <c r="H15" i="9"/>
  <c r="I22" i="9"/>
  <c r="I21" i="9"/>
  <c r="I20" i="9"/>
  <c r="I19" i="9"/>
  <c r="I17" i="9"/>
  <c r="I16" i="9"/>
  <c r="F15" i="9"/>
  <c r="E15" i="9"/>
  <c r="D15" i="9"/>
  <c r="H23" i="9"/>
  <c r="G23" i="9"/>
  <c r="F23" i="9"/>
  <c r="I18" i="9" l="1"/>
  <c r="C15" i="9"/>
  <c r="I15" i="9"/>
  <c r="D35" i="9"/>
  <c r="D32" i="9" l="1"/>
  <c r="C35" i="9"/>
  <c r="D43" i="9" l="1"/>
  <c r="D42" i="9"/>
  <c r="D25" i="9" s="1"/>
  <c r="E42" i="9"/>
  <c r="C42" i="9"/>
  <c r="D8" i="9"/>
  <c r="C8" i="9" l="1"/>
  <c r="C25" i="9"/>
  <c r="E8" i="9"/>
  <c r="E25" i="9"/>
  <c r="D9" i="9"/>
  <c r="D26" i="9"/>
  <c r="I26" i="9" s="1"/>
  <c r="C48" i="9"/>
  <c r="D48" i="9"/>
  <c r="I25" i="9" l="1"/>
  <c r="I72" i="9"/>
  <c r="I71" i="9"/>
  <c r="I70" i="9"/>
  <c r="I69" i="9"/>
  <c r="I68" i="9"/>
  <c r="I67" i="9"/>
  <c r="I66" i="9"/>
  <c r="H64" i="9"/>
  <c r="G64" i="9"/>
  <c r="F64" i="9"/>
  <c r="E64" i="9"/>
  <c r="D64" i="9"/>
  <c r="C64" i="9"/>
  <c r="I62" i="9"/>
  <c r="I61" i="9"/>
  <c r="I60" i="9"/>
  <c r="I59" i="9"/>
  <c r="I58" i="9"/>
  <c r="I57" i="9"/>
  <c r="H56" i="9"/>
  <c r="G56" i="9"/>
  <c r="F56" i="9"/>
  <c r="E56" i="9"/>
  <c r="D56" i="9"/>
  <c r="C56" i="9"/>
  <c r="I55" i="9"/>
  <c r="I54" i="9"/>
  <c r="I53" i="9"/>
  <c r="I52" i="9"/>
  <c r="I51" i="9"/>
  <c r="I50" i="9"/>
  <c r="I49" i="9"/>
  <c r="H48" i="9"/>
  <c r="G48" i="9"/>
  <c r="F48" i="9"/>
  <c r="E48" i="9"/>
  <c r="E47" i="9"/>
  <c r="D47" i="9"/>
  <c r="D30" i="9" s="1"/>
  <c r="C47" i="9"/>
  <c r="E46" i="9"/>
  <c r="E29" i="9" s="1"/>
  <c r="D46" i="9"/>
  <c r="D29" i="9" s="1"/>
  <c r="C46" i="9"/>
  <c r="C29" i="9" s="1"/>
  <c r="I29" i="9" s="1"/>
  <c r="E45" i="9"/>
  <c r="D45" i="9"/>
  <c r="D28" i="9" s="1"/>
  <c r="C45" i="9"/>
  <c r="C28" i="9" s="1"/>
  <c r="E44" i="9"/>
  <c r="D44" i="9"/>
  <c r="C44" i="9"/>
  <c r="C27" i="9" s="1"/>
  <c r="E43" i="9"/>
  <c r="E9" i="9" s="1"/>
  <c r="C43" i="9"/>
  <c r="C9" i="9" s="1"/>
  <c r="I42" i="9"/>
  <c r="E41" i="9"/>
  <c r="D41" i="9"/>
  <c r="D24" i="9" s="1"/>
  <c r="C41" i="9"/>
  <c r="H40" i="9"/>
  <c r="G40" i="9"/>
  <c r="F40" i="9"/>
  <c r="I39" i="9"/>
  <c r="I38" i="9"/>
  <c r="I37" i="9"/>
  <c r="I36" i="9"/>
  <c r="I34" i="9"/>
  <c r="I33" i="9"/>
  <c r="H32" i="9"/>
  <c r="G32" i="9"/>
  <c r="F32" i="9"/>
  <c r="E32" i="9"/>
  <c r="C32" i="9"/>
  <c r="I32" i="9" s="1"/>
  <c r="H13" i="9"/>
  <c r="G13" i="9"/>
  <c r="F13" i="9"/>
  <c r="H12" i="9"/>
  <c r="G12" i="9"/>
  <c r="F12" i="9"/>
  <c r="H11" i="9"/>
  <c r="G11" i="9"/>
  <c r="F11" i="9"/>
  <c r="H10" i="9"/>
  <c r="G10" i="9"/>
  <c r="F10" i="9"/>
  <c r="H9" i="9"/>
  <c r="G9" i="9"/>
  <c r="F9" i="9"/>
  <c r="H8" i="9"/>
  <c r="G8" i="9"/>
  <c r="F8" i="9"/>
  <c r="H7" i="9"/>
  <c r="G7" i="9"/>
  <c r="F7" i="9"/>
  <c r="D11" i="9" l="1"/>
  <c r="I9" i="9"/>
  <c r="C12" i="9"/>
  <c r="D12" i="9"/>
  <c r="E11" i="9"/>
  <c r="E28" i="9"/>
  <c r="I28" i="9" s="1"/>
  <c r="E7" i="9"/>
  <c r="E24" i="9"/>
  <c r="I47" i="9"/>
  <c r="C30" i="9"/>
  <c r="I30" i="9"/>
  <c r="E10" i="9"/>
  <c r="E27" i="9"/>
  <c r="C7" i="9"/>
  <c r="C24" i="9"/>
  <c r="E12" i="9"/>
  <c r="E13" i="9"/>
  <c r="E30" i="9"/>
  <c r="D23" i="9"/>
  <c r="D13" i="9"/>
  <c r="C11" i="9"/>
  <c r="I11" i="9" s="1"/>
  <c r="D10" i="9"/>
  <c r="D27" i="9"/>
  <c r="D40" i="9"/>
  <c r="C13" i="9"/>
  <c r="I64" i="9"/>
  <c r="H6" i="9"/>
  <c r="F6" i="9"/>
  <c r="G6" i="9"/>
  <c r="I12" i="9"/>
  <c r="I35" i="9"/>
  <c r="C40" i="9"/>
  <c r="E40" i="9"/>
  <c r="I43" i="9"/>
  <c r="I46" i="9"/>
  <c r="I56" i="9"/>
  <c r="I45" i="9"/>
  <c r="D7" i="9"/>
  <c r="I41" i="9"/>
  <c r="I48" i="9"/>
  <c r="I44" i="9"/>
  <c r="C10" i="9"/>
  <c r="I8" i="9"/>
  <c r="E6" i="9" l="1"/>
  <c r="C6" i="9"/>
  <c r="I13" i="9"/>
  <c r="I27" i="9"/>
  <c r="C23" i="9"/>
  <c r="I24" i="9"/>
  <c r="E23" i="9"/>
  <c r="D6" i="9"/>
  <c r="I6" i="9" s="1"/>
  <c r="I40" i="9"/>
  <c r="I7" i="9"/>
  <c r="I10" i="9"/>
  <c r="I2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M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данные документы будут действовать в 2025 году?</t>
        </r>
      </text>
    </comment>
  </commentList>
</comments>
</file>

<file path=xl/sharedStrings.xml><?xml version="1.0" encoding="utf-8"?>
<sst xmlns="http://schemas.openxmlformats.org/spreadsheetml/2006/main" count="276" uniqueCount="157">
  <si>
    <t>№ п/п</t>
  </si>
  <si>
    <t>Единица измерения (по ОКЕИ)</t>
  </si>
  <si>
    <t>значение</t>
  </si>
  <si>
    <t>год</t>
  </si>
  <si>
    <t>1.</t>
  </si>
  <si>
    <t>Наименование показателя</t>
  </si>
  <si>
    <t>Базовое значение</t>
  </si>
  <si>
    <t>Ответственный за достижение показателя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</si>
  <si>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</si>
  <si>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</si>
  <si>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</si>
  <si>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</si>
  <si>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</si>
  <si>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</si>
  <si>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</si>
  <si>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</si>
  <si>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</si>
  <si>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</si>
  <si>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</si>
  <si>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</si>
  <si>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</si>
  <si>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</si>
  <si>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</si>
  <si>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</si>
  <si>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</si>
  <si>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</si>
  <si>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</si>
  <si>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</si>
  <si>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</si>
  <si>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</si>
  <si>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</si>
  <si>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1.3.</t>
  </si>
  <si>
    <t>6. Реестр документов, входящих в состав муниципальной программы</t>
  </si>
  <si>
    <t>Транспортная подвижность населения</t>
  </si>
  <si>
    <t>тыс. пасс.-км на 1 жителя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</si>
  <si>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</t>
  </si>
  <si>
    <t>2.1. Прокси-показатели муниципальной программы Нефтеюганского района «Развитие транспортной системы» в 2025 году</t>
  </si>
  <si>
    <t>1 квартал</t>
  </si>
  <si>
    <t>2 квартал</t>
  </si>
  <si>
    <t>3 квартал</t>
  </si>
  <si>
    <t>4 квартал</t>
  </si>
  <si>
    <t>Протяженность сети автомобильных дорог общего пользования местного значения</t>
  </si>
  <si>
    <t>км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</si>
  <si>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</si>
  <si>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</si>
  <si>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%</t>
  </si>
  <si>
    <t>5. Финансовое обеспечение муниципальной программы Нефтеюганского района «Развитие транспортной системы»</t>
  </si>
  <si>
    <t xml:space="preserve">Наименование муниципальной программы, структурного элемента / источник финансового обеспечения 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</si>
  <si>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</si>
  <si>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</si>
  <si>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</si>
  <si>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</si>
  <si>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 xml:space="preserve">Иные источники&lt;****&gt; </t>
  </si>
  <si>
    <t>Решение Думы Нефтеюганского района</t>
  </si>
  <si>
    <t xml:space="preserve">Цель «Развитие современной транспортной инфраструктуры, обеспечивающей повышение доступности и безопасности транспортных услуг для населения Нефтеюганского района» </t>
  </si>
  <si>
    <t>Единица измерения(по ОКЕИ)</t>
  </si>
  <si>
    <t>Департамент строительства и жилищно-коммунального комплекса Нефтеюганского района (отдел по транспорту и дорогам)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</si>
  <si>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</si>
  <si>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</si>
  <si>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</si>
  <si>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</si>
  <si>
    <t>2. Показатели муниципальной программы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</si>
  <si>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6"/>
        <color theme="1"/>
        <rFont val="Times New Roman"/>
        <family val="1"/>
        <charset val="204"/>
      </rPr>
      <t>11</t>
    </r>
  </si>
  <si>
    <r>
      <t xml:space="preserve">Плановые значения по кварталам/месяцам </t>
    </r>
    <r>
      <rPr>
        <vertAlign val="superscript"/>
        <sz val="16"/>
        <color theme="1"/>
        <rFont val="Times New Roman"/>
        <family val="1"/>
        <charset val="204"/>
      </rPr>
      <t>10</t>
    </r>
  </si>
  <si>
    <r>
      <t>Уровень показателя</t>
    </r>
    <r>
      <rPr>
        <vertAlign val="superscript"/>
        <sz val="16"/>
        <color theme="1"/>
        <rFont val="Times New Roman"/>
        <family val="1"/>
        <charset val="204"/>
      </rPr>
      <t xml:space="preserve">12 </t>
    </r>
  </si>
  <si>
    <t>Комплекс процессных мероприятий «Капитальный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района»</t>
  </si>
  <si>
    <t>Комплекс процессных мероприятий «Строительство, реконструкция, капитальный ремонт, ремонт и содержание автомобильных дорог общего пользования местного значения поселений»</t>
  </si>
  <si>
    <t>Комплекс процессных мероприятий  «Капитальный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района»</t>
  </si>
  <si>
    <t>Обеспечение функционирования сети автомобильных дорог общего и необщего пользования местного значения, в том числе автомобильных дорог, являющихся подъездными к сельским населенным пунктам.</t>
  </si>
  <si>
    <t>Муниципальная программа (всего), в том числе:</t>
  </si>
  <si>
    <t>Всего:</t>
  </si>
  <si>
    <t>Администрации городского и сельских поселений  Нефтеюганского района</t>
  </si>
  <si>
    <r>
      <t xml:space="preserve">Наименование показателя 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</si>
  <si>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</si>
  <si>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 xml:space="preserve">Базовое значение 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</si>
  <si>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 xml:space="preserve">Значение показателя по годам 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</si>
  <si>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 xml:space="preserve">Документ 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</si>
  <si>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 xml:space="preserve">Ответственный за достижение показателя 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</si>
  <si>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 xml:space="preserve">Связь с показателями национальных целей 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</si>
  <si>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2025 </t>
    </r>
    <r>
      <rPr>
        <vertAlign val="superscript"/>
        <sz val="13"/>
        <color theme="1"/>
        <rFont val="Times New Roman"/>
        <family val="1"/>
        <charset val="204"/>
      </rPr>
      <t>9</t>
    </r>
  </si>
  <si>
    <t xml:space="preserve">1. Цель  «Развитие современной транспортной инфраструктуры, обеспечивающей повышение доступности и безопасности услуг транспортного комплекса для населения Нефтеюганского района» </t>
  </si>
  <si>
    <t xml:space="preserve">«МП» </t>
  </si>
  <si>
    <t>«МП»</t>
  </si>
  <si>
    <t>Ответственный за реализацию: Департамент строительства и жилищно-коммунального комплекса Нефтеюганского района (отдел по транспорту и дорогам)</t>
  </si>
  <si>
    <t>3.Комплекс процессных мероприятий «Капитальный ремонт, ремонт и содержание автомобильных дорог и искусственных дорожных сооружений необщего пользования местного значения муниципального района» (всего), в том числе:</t>
  </si>
  <si>
    <t>Департамент строительстава и жилищно-коммунального комплекса Нефтеюганского района (отдел по танспорту и дорогам)</t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</si>
  <si>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</si>
  <si>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</si>
  <si>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</si>
  <si>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</si>
  <si>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</si>
  <si>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9"/>
        <color theme="1"/>
        <rFont val="Times New Roman"/>
        <family val="1"/>
        <charset val="204"/>
      </rPr>
      <t xml:space="preserve">7 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</si>
  <si>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</si>
  <si>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</si>
  <si>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rPr>
        <vertAlign val="superscript"/>
        <sz val="11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</si>
  <si>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1"/>
        <color theme="1"/>
        <rFont val="Times New Roman"/>
        <family val="1"/>
        <charset val="204"/>
      </rPr>
      <t xml:space="preserve">11 </t>
    </r>
    <r>
      <rPr>
        <sz val="11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</si>
  <si>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1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</si>
  <si>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t>3.</t>
  </si>
  <si>
    <t>3.1.</t>
  </si>
  <si>
    <t>2.1.</t>
  </si>
  <si>
    <t>Срок реализации: 2025 - 2030</t>
  </si>
  <si>
    <r>
      <rPr>
        <vertAlign val="superscript"/>
        <sz val="9"/>
        <color theme="1"/>
        <rFont val="Times New Roman"/>
        <family val="1"/>
        <charset val="204"/>
      </rPr>
      <t>23</t>
    </r>
    <r>
      <rPr>
        <sz val="9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</si>
  <si>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rPr>
        <vertAlign val="superscript"/>
        <sz val="9"/>
        <color theme="1"/>
        <rFont val="Times New Roman"/>
        <family val="1"/>
        <charset val="204"/>
      </rPr>
      <t>24</t>
    </r>
    <r>
      <rPr>
        <sz val="9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</si>
  <si>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rPr>
        <vertAlign val="superscript"/>
        <sz val="9"/>
        <color theme="1"/>
        <rFont val="Times New Roman"/>
        <family val="1"/>
        <charset val="204"/>
      </rPr>
      <t xml:space="preserve">25 </t>
    </r>
    <r>
      <rPr>
        <sz val="9"/>
        <color theme="1"/>
        <rFont val="Times New Roman"/>
        <family val="1"/>
        <charset val="204"/>
      </rPr>
      <t>Указывается наименование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</si>
  <si>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>26</t>
    </r>
    <r>
      <rPr>
        <sz val="9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</si>
  <si>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>27</t>
    </r>
    <r>
      <rPr>
        <sz val="9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</si>
  <si>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rPr>
        <vertAlign val="superscript"/>
        <sz val="9"/>
        <color theme="1"/>
        <rFont val="Times New Roman"/>
        <family val="1"/>
        <charset val="204"/>
      </rPr>
      <t>28</t>
    </r>
    <r>
      <rPr>
        <sz val="9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</si>
  <si>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 xml:space="preserve">Значение показателя по кварталам/месяцам </t>
    </r>
    <r>
      <rPr>
        <vertAlign val="superscript"/>
        <sz val="13"/>
        <color theme="1"/>
        <rFont val="Times New Roman"/>
        <family val="1"/>
        <charset val="204"/>
      </rPr>
      <t>10</t>
    </r>
  </si>
  <si>
    <t>Показатель  «Доля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значения», %</t>
  </si>
  <si>
    <t xml:space="preserve"> 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района.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</si>
  <si>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значения.</t>
  </si>
  <si>
    <t>Строительство, реконструкция, капитальный ремонт, ремонт и содержание автомобильных дорог общего пользования местного значения поселений.</t>
  </si>
  <si>
    <t xml:space="preserve"> 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района.</t>
  </si>
  <si>
    <r>
      <rPr>
        <vertAlign val="superscript"/>
        <sz val="9"/>
        <color theme="1"/>
        <rFont val="Times New Roman"/>
        <family val="1"/>
        <charset val="204"/>
      </rPr>
      <t xml:space="preserve">13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</si>
  <si>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</si>
  <si>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9"/>
        <color theme="1"/>
        <rFont val="Times New Roman"/>
        <family val="1"/>
        <charset val="204"/>
      </rP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</si>
  <si>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9"/>
        <color theme="1"/>
        <rFont val="Times New Roman"/>
        <family val="1"/>
        <charset val="204"/>
      </rPr>
      <t xml:space="preserve">16 </t>
    </r>
    <r>
      <rPr>
        <sz val="9"/>
        <color theme="1"/>
        <rFont val="Times New Roman"/>
        <family val="1"/>
        <charset val="204"/>
      </rPr>
      <t>Приводится при необходимости.</t>
    </r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</si>
  <si>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 xml:space="preserve"> 13</t>
    </r>
  </si>
  <si>
    <r>
      <t xml:space="preserve">Краткое описание ожидаемых эффектов от  реализации задачи структурного элемента 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</si>
  <si>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color theme="1"/>
        <rFont val="Times New Roman"/>
        <family val="1"/>
        <charset val="204"/>
      </rPr>
      <t>15</t>
    </r>
  </si>
  <si>
    <r>
      <t xml:space="preserve">Ответственный исполнитель/Соисполнитель </t>
    </r>
    <r>
      <rPr>
        <vertAlign val="superscript"/>
        <sz val="13"/>
        <color theme="1"/>
        <rFont val="Times New Roman"/>
        <family val="1"/>
        <charset val="204"/>
      </rPr>
      <t>20</t>
    </r>
  </si>
  <si>
    <t>2. Комплекс процессных мероприятий «Строительство, реконструкция, капитальный ремонт, ремонт и содержание автомобильных дорог общего пользования местного значения поселений» (всего), в том числе:</t>
  </si>
  <si>
    <t>Ответственный за реализацию: Департамент строительства и жилищно-коммунального комплекса Нефтеюганского района (отдел по транспорту и дорогам) / Администрации городского и сельских поселений  Нефтеюганского района</t>
  </si>
  <si>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</si>
  <si>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2. Комплекс процессных мероприятий «Строительство, реконструкция, капитальный ремонт, ремонт и содержание автомобильных дорог общего пользования местного значения поселений»</t>
  </si>
  <si>
    <r>
      <t xml:space="preserve">Тип документа </t>
    </r>
    <r>
      <rPr>
        <vertAlign val="superscript"/>
        <sz val="13"/>
        <color theme="1"/>
        <rFont val="Times New Roman"/>
        <family val="1"/>
        <charset val="204"/>
      </rPr>
      <t>23</t>
    </r>
  </si>
  <si>
    <r>
      <t xml:space="preserve">Вид документа </t>
    </r>
    <r>
      <rPr>
        <vertAlign val="superscript"/>
        <sz val="13"/>
        <color theme="1"/>
        <rFont val="Times New Roman"/>
        <family val="1"/>
        <charset val="204"/>
      </rPr>
      <t>24</t>
    </r>
  </si>
  <si>
    <r>
      <t xml:space="preserve">Наименование документа </t>
    </r>
    <r>
      <rPr>
        <vertAlign val="superscript"/>
        <sz val="13"/>
        <color theme="1"/>
        <rFont val="Times New Roman"/>
        <family val="1"/>
        <charset val="204"/>
      </rPr>
      <t>25</t>
    </r>
  </si>
  <si>
    <r>
      <t xml:space="preserve">Реквизиты </t>
    </r>
    <r>
      <rPr>
        <vertAlign val="superscript"/>
        <sz val="13"/>
        <color theme="1"/>
        <rFont val="Times New Roman"/>
        <family val="1"/>
        <charset val="204"/>
      </rPr>
      <t>26</t>
    </r>
  </si>
  <si>
    <r>
      <t xml:space="preserve">Разработчик </t>
    </r>
    <r>
      <rPr>
        <vertAlign val="superscript"/>
        <sz val="13"/>
        <color theme="1"/>
        <rFont val="Times New Roman"/>
        <family val="1"/>
        <charset val="204"/>
      </rPr>
      <t>27</t>
    </r>
  </si>
  <si>
    <r>
      <t xml:space="preserve">Гиперссылка на текст документа </t>
    </r>
    <r>
      <rPr>
        <vertAlign val="superscript"/>
        <sz val="13"/>
        <color theme="1"/>
        <rFont val="Times New Roman"/>
        <family val="1"/>
        <charset val="204"/>
      </rPr>
      <t>28</t>
    </r>
  </si>
  <si>
    <t>Порядок</t>
  </si>
  <si>
    <r>
      <rPr>
        <sz val="13"/>
        <rFont val="Times New Roman"/>
        <family val="1"/>
        <charset val="204"/>
      </rPr>
      <t xml:space="preserve">«МП»  </t>
    </r>
    <r>
      <rPr>
        <sz val="13"/>
        <color theme="1"/>
        <rFont val="Times New Roman"/>
        <family val="1"/>
        <charset val="204"/>
      </rPr>
      <t xml:space="preserve">                   </t>
    </r>
  </si>
  <si>
    <t xml:space="preserve"> «МП»</t>
  </si>
  <si>
    <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</si>
  <si>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t>Департамент строительства и жилищно-коммунального комплекса Нефтеюганского района (отдел по транспорту и дорогам) / Администрации городского и сельских поселений Нефтеюганского района</t>
  </si>
  <si>
    <t>Департамент строительства и жилищно-коммунального комплекса Нефтеюганского района (отдел по транспорту и дорогам) /  Администрации городского и сельских поселений Нефтеюганского района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</si>
  <si>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значения.
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дорог.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</si>
  <si>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значения.
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дорог.</t>
  </si>
  <si>
    <t>Департамент строительства и жилищно-коммунального комплекса Нефтеюганского района (отдел по транспорту и дорогам), Администрации городского и сельских поселений  Нефтеюганского района</t>
  </si>
  <si>
    <t>Постановление администрации Нефтеюганского района</t>
  </si>
  <si>
    <t>от 02.11.2024 № 1880-па-нпа</t>
  </si>
  <si>
    <t xml:space="preserve">https://nefteyuganskij-r86.gosweb.gosuslugi.ru/deyatelnost/proekty-i-programmy/mp-na-2025-2026-gody-i-na-period-do-2030-goda/transportnoysistemy2025-2026/ </t>
  </si>
  <si>
    <t>Паспорт муниципальной программы</t>
  </si>
  <si>
    <t>Администрации поселений  Нефтеюганского района</t>
  </si>
  <si>
    <r>
      <t xml:space="preserve">В том числе по ответственным исполнителям /соисполнителям </t>
    </r>
    <r>
      <rPr>
        <b/>
        <vertAlign val="superscript"/>
        <sz val="12"/>
        <color theme="1"/>
        <rFont val="Times New Roman"/>
        <family val="1"/>
      </rPr>
      <t>21</t>
    </r>
  </si>
  <si>
    <r>
      <rPr>
        <vertAlign val="superscript"/>
        <sz val="9"/>
        <color theme="1"/>
        <rFont val="Times New Roman"/>
        <family val="1"/>
        <charset val="204"/>
      </rPr>
      <t>21</t>
    </r>
    <r>
      <rPr>
        <sz val="9"/>
        <color theme="1"/>
        <rFont val="Times New Roman"/>
        <family val="1"/>
        <charset val="204"/>
      </rPr>
      <t xml:space="preserve"> Заполняется в случае наличия в муниципальной программе соисполнителей</t>
    </r>
  </si>
  <si>
    <r>
      <rPr>
        <vertAlign val="superscript"/>
        <sz val="9"/>
        <color theme="1"/>
        <rFont val="Times New Roman"/>
        <family val="1"/>
        <charset val="204"/>
      </rPr>
      <t xml:space="preserve">22 </t>
    </r>
    <r>
      <rPr>
        <sz val="9"/>
        <color theme="1"/>
        <rFont val="Times New Roman"/>
        <family val="1"/>
        <charset val="204"/>
      </rPr>
      <t>Здесь и далее указывается наименование типа структурного элемента муниципальной программы</t>
    </r>
  </si>
  <si>
    <r>
      <rPr>
        <vertAlign val="superscript"/>
        <sz val="9"/>
        <color theme="1"/>
        <rFont val="Times New Roman"/>
        <family val="1"/>
        <charset val="204"/>
      </rPr>
      <t xml:space="preserve">23 </t>
    </r>
    <r>
      <rPr>
        <sz val="9"/>
        <color theme="1"/>
        <rFont val="Times New Roman"/>
        <family val="1"/>
        <charset val="204"/>
      </rPr>
      <t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</t>
    </r>
  </si>
  <si>
    <r>
      <t xml:space="preserve">1. Комплекс процессных мероприятий «Капитальный ремонт, ремонт и содержание автомобильных дорог и искусственных дорожных сооружений общего пользования местного значения муниципального района» </t>
    </r>
    <r>
      <rPr>
        <b/>
        <vertAlign val="superscript"/>
        <sz val="13"/>
        <color theme="1"/>
        <rFont val="Times New Roman"/>
        <family val="1"/>
      </rPr>
      <t xml:space="preserve">22 </t>
    </r>
    <r>
      <rPr>
        <b/>
        <sz val="13"/>
        <color theme="1"/>
        <rFont val="Times New Roman"/>
        <family val="1"/>
      </rPr>
      <t>(всего)</t>
    </r>
    <r>
      <rPr>
        <b/>
        <sz val="13"/>
        <color theme="1"/>
        <rFont val="Times New Roman"/>
        <family val="1"/>
        <charset val="204"/>
      </rPr>
      <t>, в том числе:</t>
    </r>
  </si>
  <si>
    <t>от 20.12.2024                             № 1121</t>
  </si>
  <si>
    <t>https://nefteyuganskij-r86.gosweb.gosuslugi.ru/ofitsialno/dokumenty/npa_duma/resheniya-dumy-za-2024-god/</t>
  </si>
  <si>
    <r>
      <t xml:space="preserve">Всего </t>
    </r>
    <r>
      <rPr>
        <b/>
        <vertAlign val="superscript"/>
        <sz val="13"/>
        <color theme="1"/>
        <rFont val="Times New Roman"/>
        <family val="1"/>
      </rPr>
      <t>23</t>
    </r>
    <r>
      <rPr>
        <b/>
        <sz val="13"/>
        <color theme="1"/>
        <rFont val="Times New Roman"/>
        <family val="1"/>
        <charset val="204"/>
      </rPr>
      <t>:</t>
    </r>
  </si>
  <si>
    <t xml:space="preserve">Распоряжение Правительства Ханты-Мансийского автономного округа - Югры от 15.03.2013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  </t>
  </si>
  <si>
    <t>Решение Думы Нефтеюганского района от 20.12.2024 № 1121 «Об утверждении порядка предоставления субсидий бюджетам городского и сельских поселений, входящих в состав Нефтеюганского района, предоставляемых из бюджета Нефтеюганского района для обеспечения выполнения структурных элементов муниципальной программы Нефтеюганского района «Развитие транспортной системы»</t>
  </si>
  <si>
    <t>«Об утверждении порядка предоставления субсидий бюджетам городского и сельских поселений, входящих в состав Нефтеюганского района, предоставляемых из бюджета Нефтеюганского района для обеспечения выполнения структурных элементов муниципальной программы Нефтеюганского района «Развитие транспортной системы»</t>
  </si>
  <si>
    <t>«О муниципальной программе Нефтеюганского района «Развитие транспортной системы»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</si>
</sst>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_-* #,##0.00000_р_._-;\-* #,##0.00000_р_._-;_-* &quot;-&quot;??_р_._-;_-@_-"/>
    <numFmt numFmtId="166" formatCode="_-* #,##0.00000_р_._-;\-* #,##0.00000_р_._-;_-* &quot;-&quot;???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vertAlign val="superscript"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b/>
      <sz val="13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perscript"/>
      <sz val="13"/>
      <color theme="1"/>
      <name val="Times New Roman"/>
      <family val="1"/>
    </font>
    <font>
      <u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1" applyAlignment="1">
      <alignment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/>
    <xf numFmtId="0" fontId="10" fillId="2" borderId="0" xfId="0" applyFont="1" applyFill="1"/>
    <xf numFmtId="0" fontId="10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0" borderId="0" xfId="0" applyFont="1" applyAlignment="1">
      <alignment wrapText="1"/>
    </xf>
    <xf numFmtId="0" fontId="8" fillId="0" borderId="1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/>
    <xf numFmtId="0" fontId="8" fillId="3" borderId="1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1" fontId="8" fillId="0" borderId="0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/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Alignment="1"/>
    <xf numFmtId="0" fontId="17" fillId="0" borderId="1" xfId="0" applyFont="1" applyBorder="1" applyAlignment="1">
      <alignment horizontal="center" vertical="center" wrapText="1"/>
    </xf>
    <xf numFmtId="166" fontId="15" fillId="0" borderId="1" xfId="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8" fillId="0" borderId="11" xfId="0" applyFont="1" applyFill="1" applyBorder="1" applyAlignment="1">
      <alignment vertical="center" wrapText="1"/>
    </xf>
    <xf numFmtId="165" fontId="15" fillId="2" borderId="1" xfId="2" applyNumberFormat="1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left" vertical="center" wrapText="1"/>
    </xf>
    <xf numFmtId="2" fontId="8" fillId="0" borderId="6" xfId="0" applyNumberFormat="1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15" fillId="0" borderId="2" xfId="2" applyNumberFormat="1" applyFont="1" applyFill="1" applyBorder="1" applyAlignment="1">
      <alignment horizontal="center" vertical="center" wrapText="1"/>
    </xf>
    <xf numFmtId="165" fontId="15" fillId="0" borderId="3" xfId="2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Fill="1" applyBorder="1"/>
    <xf numFmtId="0" fontId="21" fillId="0" borderId="1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nefteyuganskij-r86.gosweb.gosuslugi.ru/deyatelnost/proekty-i-programmy/mp-na-2025-2026-gody-i-na-period-do-2030-goda/transportnoysistemy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8"/>
  <sheetViews>
    <sheetView view="pageBreakPreview" zoomScale="70" zoomScaleNormal="84" zoomScaleSheetLayoutView="70" workbookViewId="0">
      <selection activeCell="M9" sqref="M9"/>
    </sheetView>
  </sheetViews>
  <sheetFormatPr defaultColWidth="9.140625" defaultRowHeight="16.5" x14ac:dyDescent="0.25"/>
  <cols>
    <col min="1" max="1" width="9.140625" style="19"/>
    <col min="2" max="2" width="50" style="19" customWidth="1"/>
    <col min="3" max="3" width="17.5703125" style="19" customWidth="1"/>
    <col min="4" max="4" width="12.140625" style="19" customWidth="1"/>
    <col min="5" max="5" width="13.140625" style="19" customWidth="1"/>
    <col min="6" max="10" width="9.140625" style="19"/>
    <col min="11" max="12" width="9.140625" style="22"/>
    <col min="13" max="13" width="109.5703125" style="19" customWidth="1"/>
    <col min="14" max="14" width="37.85546875" style="19" customWidth="1"/>
    <col min="15" max="15" width="21.140625" style="19" customWidth="1"/>
    <col min="16" max="16384" width="9.140625" style="19"/>
  </cols>
  <sheetData>
    <row r="2" spans="1:15" ht="33" customHeight="1" x14ac:dyDescent="0.25">
      <c r="A2" s="76" t="s">
        <v>61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4" spans="1:15" s="20" customFormat="1" ht="57" customHeight="1" x14ac:dyDescent="0.25">
      <c r="A4" s="77" t="s">
        <v>0</v>
      </c>
      <c r="B4" s="77" t="s">
        <v>72</v>
      </c>
      <c r="C4" s="79" t="s">
        <v>73</v>
      </c>
      <c r="D4" s="77" t="s">
        <v>1</v>
      </c>
      <c r="E4" s="79" t="s">
        <v>74</v>
      </c>
      <c r="F4" s="79"/>
      <c r="G4" s="79" t="s">
        <v>75</v>
      </c>
      <c r="H4" s="79"/>
      <c r="I4" s="79"/>
      <c r="J4" s="79"/>
      <c r="K4" s="79"/>
      <c r="L4" s="79"/>
      <c r="M4" s="77" t="s">
        <v>76</v>
      </c>
      <c r="N4" s="77" t="s">
        <v>77</v>
      </c>
      <c r="O4" s="77" t="s">
        <v>78</v>
      </c>
    </row>
    <row r="5" spans="1:15" ht="23.25" customHeight="1" x14ac:dyDescent="0.25">
      <c r="A5" s="78"/>
      <c r="B5" s="78"/>
      <c r="C5" s="79"/>
      <c r="D5" s="78"/>
      <c r="E5" s="5" t="s">
        <v>2</v>
      </c>
      <c r="F5" s="5" t="s">
        <v>3</v>
      </c>
      <c r="G5" s="5" t="s">
        <v>79</v>
      </c>
      <c r="H5" s="5">
        <v>2026</v>
      </c>
      <c r="I5" s="5">
        <v>2027</v>
      </c>
      <c r="J5" s="5">
        <v>2028</v>
      </c>
      <c r="K5" s="6">
        <v>2029</v>
      </c>
      <c r="L5" s="6">
        <v>2030</v>
      </c>
      <c r="M5" s="78"/>
      <c r="N5" s="78"/>
      <c r="O5" s="78"/>
    </row>
    <row r="6" spans="1:15" s="21" customFormat="1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8">
        <v>11</v>
      </c>
      <c r="L6" s="8">
        <v>12</v>
      </c>
      <c r="M6" s="7">
        <v>13</v>
      </c>
      <c r="N6" s="7">
        <v>14</v>
      </c>
      <c r="O6" s="7">
        <v>15</v>
      </c>
    </row>
    <row r="7" spans="1:15" ht="39" customHeight="1" x14ac:dyDescent="0.25">
      <c r="A7" s="72" t="s">
        <v>80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4"/>
    </row>
    <row r="8" spans="1:15" ht="144.75" customHeight="1" x14ac:dyDescent="0.25">
      <c r="A8" s="24" t="s">
        <v>4</v>
      </c>
      <c r="B8" s="10" t="s">
        <v>35</v>
      </c>
      <c r="C8" s="16" t="s">
        <v>132</v>
      </c>
      <c r="D8" s="15" t="s">
        <v>45</v>
      </c>
      <c r="E8" s="15">
        <v>94.8</v>
      </c>
      <c r="F8" s="15">
        <v>2023</v>
      </c>
      <c r="G8" s="15">
        <v>96.6</v>
      </c>
      <c r="H8" s="15">
        <v>96.6</v>
      </c>
      <c r="I8" s="15">
        <v>96.6</v>
      </c>
      <c r="J8" s="15">
        <v>96.6</v>
      </c>
      <c r="K8" s="15">
        <v>96.6</v>
      </c>
      <c r="L8" s="15">
        <v>96.6</v>
      </c>
      <c r="M8" s="65" t="s">
        <v>153</v>
      </c>
      <c r="N8" s="10" t="s">
        <v>135</v>
      </c>
      <c r="O8" s="15" t="s">
        <v>22</v>
      </c>
    </row>
    <row r="9" spans="1:15" ht="159.75" customHeight="1" x14ac:dyDescent="0.25">
      <c r="A9" s="24" t="s">
        <v>28</v>
      </c>
      <c r="B9" s="10" t="s">
        <v>44</v>
      </c>
      <c r="C9" s="16" t="s">
        <v>81</v>
      </c>
      <c r="D9" s="15" t="s">
        <v>42</v>
      </c>
      <c r="E9" s="15" t="s">
        <v>22</v>
      </c>
      <c r="F9" s="15">
        <v>2023</v>
      </c>
      <c r="G9" s="15">
        <v>2.4790000000000001</v>
      </c>
      <c r="H9" s="9">
        <v>7.09</v>
      </c>
      <c r="I9" s="9">
        <v>0.86</v>
      </c>
      <c r="J9" s="15" t="s">
        <v>22</v>
      </c>
      <c r="K9" s="15" t="s">
        <v>22</v>
      </c>
      <c r="L9" s="17" t="s">
        <v>22</v>
      </c>
      <c r="M9" s="70" t="s">
        <v>154</v>
      </c>
      <c r="N9" s="10" t="s">
        <v>135</v>
      </c>
      <c r="O9" s="15" t="s">
        <v>22</v>
      </c>
    </row>
    <row r="10" spans="1:15" ht="40.5" customHeight="1" x14ac:dyDescent="0.25">
      <c r="M10" s="23"/>
      <c r="N10" s="23"/>
      <c r="O10" s="23"/>
    </row>
    <row r="11" spans="1:15" ht="48" customHeight="1" x14ac:dyDescent="0.25">
      <c r="A11" s="11" t="s">
        <v>86</v>
      </c>
      <c r="B11" s="11"/>
      <c r="C11" s="11"/>
      <c r="D11" s="11"/>
      <c r="E11" s="11"/>
      <c r="F11" s="11"/>
      <c r="G11" s="11"/>
      <c r="H11" s="11"/>
      <c r="I11" s="11"/>
      <c r="J11" s="11"/>
      <c r="K11" s="12"/>
      <c r="L11" s="12"/>
      <c r="M11" s="13"/>
      <c r="N11" s="13"/>
      <c r="O11" s="13"/>
    </row>
    <row r="12" spans="1:15" ht="19.5" customHeight="1" x14ac:dyDescent="0.25">
      <c r="A12" s="75" t="s">
        <v>87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ht="15" customHeight="1" x14ac:dyDescent="0.25">
      <c r="A13" s="11" t="s">
        <v>88</v>
      </c>
      <c r="B13" s="11"/>
      <c r="C13" s="11"/>
      <c r="D13" s="11"/>
      <c r="E13" s="11"/>
      <c r="F13" s="11"/>
      <c r="G13" s="11"/>
      <c r="H13" s="11"/>
      <c r="I13" s="11"/>
      <c r="J13" s="11"/>
      <c r="K13" s="12"/>
      <c r="L13" s="12"/>
      <c r="M13" s="11"/>
      <c r="N13" s="11"/>
      <c r="O13" s="11"/>
    </row>
    <row r="14" spans="1:15" ht="13.5" customHeight="1" x14ac:dyDescent="0.25">
      <c r="A14" s="11" t="s">
        <v>89</v>
      </c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1"/>
      <c r="N14" s="11"/>
      <c r="O14" s="11"/>
    </row>
    <row r="15" spans="1:15" ht="31.5" customHeight="1" x14ac:dyDescent="0.25">
      <c r="A15" s="75" t="s">
        <v>90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x14ac:dyDescent="0.25">
      <c r="A16" s="11" t="s">
        <v>91</v>
      </c>
      <c r="B16" s="11"/>
      <c r="C16" s="11"/>
      <c r="D16" s="11"/>
      <c r="E16" s="11"/>
      <c r="F16" s="11"/>
      <c r="G16" s="11"/>
      <c r="H16" s="11"/>
      <c r="I16" s="11"/>
      <c r="J16" s="11"/>
      <c r="K16" s="12"/>
      <c r="L16" s="12"/>
      <c r="M16" s="11"/>
      <c r="N16" s="11"/>
      <c r="O16" s="11"/>
    </row>
    <row r="17" spans="1:15" x14ac:dyDescent="0.25">
      <c r="A17" s="11" t="s">
        <v>92</v>
      </c>
      <c r="B17" s="11"/>
      <c r="C17" s="11"/>
      <c r="D17" s="11"/>
      <c r="E17" s="11"/>
      <c r="F17" s="11"/>
      <c r="G17" s="11"/>
      <c r="H17" s="11"/>
      <c r="I17" s="11"/>
      <c r="J17" s="11"/>
      <c r="K17" s="12"/>
      <c r="L17" s="12"/>
      <c r="M17" s="11"/>
      <c r="N17" s="11"/>
      <c r="O17" s="11"/>
    </row>
    <row r="18" spans="1:15" x14ac:dyDescent="0.25">
      <c r="A18" s="11" t="s">
        <v>93</v>
      </c>
      <c r="B18" s="11"/>
      <c r="C18" s="11"/>
      <c r="D18" s="11"/>
      <c r="E18" s="11"/>
      <c r="F18" s="11"/>
      <c r="G18" s="11"/>
      <c r="H18" s="11"/>
      <c r="I18" s="11"/>
      <c r="J18" s="11"/>
      <c r="K18" s="12"/>
      <c r="L18" s="12"/>
      <c r="M18" s="11"/>
      <c r="N18" s="11"/>
      <c r="O18" s="11"/>
    </row>
  </sheetData>
  <mergeCells count="13">
    <mergeCell ref="A7:O7"/>
    <mergeCell ref="A12:O12"/>
    <mergeCell ref="A15:O15"/>
    <mergeCell ref="A2:O2"/>
    <mergeCell ref="A4:A5"/>
    <mergeCell ref="B4:B5"/>
    <mergeCell ref="C4:C5"/>
    <mergeCell ref="D4:D5"/>
    <mergeCell ref="E4:F4"/>
    <mergeCell ref="G4:L4"/>
    <mergeCell ref="M4:M5"/>
    <mergeCell ref="N4:N5"/>
    <mergeCell ref="O4: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view="pageBreakPreview" zoomScaleNormal="100" zoomScaleSheetLayoutView="100" workbookViewId="0">
      <selection activeCell="O8" sqref="O8"/>
    </sheetView>
  </sheetViews>
  <sheetFormatPr defaultRowHeight="16.5" x14ac:dyDescent="0.25"/>
  <cols>
    <col min="1" max="1" width="9.140625" style="19"/>
    <col min="2" max="2" width="47.85546875" style="19" customWidth="1"/>
    <col min="3" max="3" width="24.28515625" style="19" customWidth="1"/>
    <col min="4" max="4" width="15.85546875" style="19" customWidth="1"/>
    <col min="5" max="5" width="14" style="19" customWidth="1"/>
    <col min="6" max="6" width="13.42578125" style="19" customWidth="1"/>
    <col min="7" max="7" width="12.5703125" style="19" customWidth="1"/>
    <col min="8" max="8" width="13.42578125" style="19" customWidth="1"/>
    <col min="9" max="9" width="15" style="19" customWidth="1"/>
    <col min="10" max="10" width="52.7109375" style="19" customWidth="1"/>
    <col min="11" max="16384" width="9.140625" style="19"/>
  </cols>
  <sheetData>
    <row r="1" spans="1:12" ht="14.2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</row>
    <row r="2" spans="1:12" ht="30" customHeight="1" x14ac:dyDescent="0.25">
      <c r="A2" s="83" t="s">
        <v>36</v>
      </c>
      <c r="B2" s="83"/>
      <c r="C2" s="83"/>
      <c r="D2" s="83"/>
      <c r="E2" s="83"/>
      <c r="F2" s="83"/>
      <c r="G2" s="83"/>
      <c r="H2" s="83"/>
      <c r="I2" s="83"/>
      <c r="J2" s="83"/>
    </row>
    <row r="3" spans="1:12" s="26" customFormat="1" ht="30" customHeight="1" x14ac:dyDescent="0.25">
      <c r="A3" s="77" t="s">
        <v>0</v>
      </c>
      <c r="B3" s="77" t="s">
        <v>5</v>
      </c>
      <c r="C3" s="77" t="s">
        <v>1</v>
      </c>
      <c r="D3" s="84" t="s">
        <v>6</v>
      </c>
      <c r="E3" s="85"/>
      <c r="F3" s="84" t="s">
        <v>107</v>
      </c>
      <c r="G3" s="86"/>
      <c r="H3" s="86"/>
      <c r="I3" s="85"/>
      <c r="J3" s="77" t="s">
        <v>7</v>
      </c>
    </row>
    <row r="4" spans="1:12" ht="46.5" customHeight="1" x14ac:dyDescent="0.25">
      <c r="A4" s="78"/>
      <c r="B4" s="78"/>
      <c r="C4" s="78"/>
      <c r="D4" s="15" t="s">
        <v>2</v>
      </c>
      <c r="E4" s="15" t="s">
        <v>3</v>
      </c>
      <c r="F4" s="15" t="s">
        <v>37</v>
      </c>
      <c r="G4" s="15" t="s">
        <v>38</v>
      </c>
      <c r="H4" s="15" t="s">
        <v>39</v>
      </c>
      <c r="I4" s="15" t="s">
        <v>40</v>
      </c>
      <c r="J4" s="78"/>
    </row>
    <row r="5" spans="1:12" ht="1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</row>
    <row r="6" spans="1:12" ht="63" customHeight="1" x14ac:dyDescent="0.25">
      <c r="A6" s="15">
        <v>1</v>
      </c>
      <c r="B6" s="80" t="s">
        <v>108</v>
      </c>
      <c r="C6" s="81"/>
      <c r="D6" s="81"/>
      <c r="E6" s="81"/>
      <c r="F6" s="81"/>
      <c r="G6" s="81"/>
      <c r="H6" s="81"/>
      <c r="I6" s="81"/>
      <c r="J6" s="82"/>
    </row>
    <row r="7" spans="1:12" ht="96" customHeight="1" x14ac:dyDescent="0.25">
      <c r="A7" s="15" t="s">
        <v>20</v>
      </c>
      <c r="B7" s="27" t="s">
        <v>41</v>
      </c>
      <c r="C7" s="15" t="s">
        <v>42</v>
      </c>
      <c r="D7" s="15">
        <v>182.5</v>
      </c>
      <c r="E7" s="15">
        <v>2023</v>
      </c>
      <c r="F7" s="15" t="s">
        <v>22</v>
      </c>
      <c r="G7" s="15" t="s">
        <v>22</v>
      </c>
      <c r="H7" s="56" t="s">
        <v>22</v>
      </c>
      <c r="I7" s="15">
        <v>182.5</v>
      </c>
      <c r="J7" s="10" t="s">
        <v>135</v>
      </c>
    </row>
    <row r="8" spans="1:12" ht="93" customHeight="1" x14ac:dyDescent="0.25">
      <c r="A8" s="15" t="s">
        <v>30</v>
      </c>
      <c r="B8" s="10" t="s">
        <v>43</v>
      </c>
      <c r="C8" s="15" t="s">
        <v>42</v>
      </c>
      <c r="D8" s="15">
        <v>6.1</v>
      </c>
      <c r="E8" s="15">
        <v>2023</v>
      </c>
      <c r="F8" s="15" t="s">
        <v>22</v>
      </c>
      <c r="G8" s="15" t="s">
        <v>22</v>
      </c>
      <c r="H8" s="15" t="s">
        <v>22</v>
      </c>
      <c r="I8" s="15">
        <v>6.1</v>
      </c>
      <c r="J8" s="10" t="s">
        <v>136</v>
      </c>
    </row>
    <row r="9" spans="1:12" ht="84.75" customHeight="1" x14ac:dyDescent="0.25">
      <c r="A9" s="15" t="s">
        <v>31</v>
      </c>
      <c r="B9" s="10" t="s">
        <v>33</v>
      </c>
      <c r="C9" s="15" t="s">
        <v>34</v>
      </c>
      <c r="D9" s="15">
        <v>7.0000000000000007E-2</v>
      </c>
      <c r="E9" s="15">
        <v>2023</v>
      </c>
      <c r="F9" s="15" t="s">
        <v>22</v>
      </c>
      <c r="G9" s="15" t="s">
        <v>22</v>
      </c>
      <c r="H9" s="15" t="s">
        <v>22</v>
      </c>
      <c r="I9" s="15">
        <v>0.05</v>
      </c>
      <c r="J9" s="10" t="s">
        <v>136</v>
      </c>
      <c r="K9" s="26"/>
      <c r="L9" s="26"/>
    </row>
    <row r="10" spans="1:12" x14ac:dyDescent="0.25">
      <c r="B10" s="28"/>
      <c r="C10" s="29"/>
      <c r="D10" s="30"/>
      <c r="E10" s="31"/>
      <c r="F10" s="31"/>
      <c r="G10" s="31"/>
      <c r="H10" s="31"/>
      <c r="I10" s="31"/>
      <c r="J10" s="29"/>
      <c r="K10" s="26"/>
      <c r="L10" s="26"/>
    </row>
    <row r="11" spans="1:12" x14ac:dyDescent="0.25">
      <c r="A11" s="29"/>
      <c r="B11" s="21"/>
      <c r="C11" s="21"/>
      <c r="D11" s="21"/>
      <c r="E11" s="21"/>
      <c r="F11" s="21"/>
      <c r="G11" s="21"/>
      <c r="H11" s="21"/>
      <c r="I11" s="21"/>
      <c r="J11" s="29"/>
      <c r="K11" s="26"/>
      <c r="L11" s="26"/>
    </row>
    <row r="12" spans="1:12" x14ac:dyDescent="0.25">
      <c r="A12" s="32" t="s">
        <v>134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</row>
    <row r="13" spans="1:12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</row>
  </sheetData>
  <mergeCells count="8">
    <mergeCell ref="B6:J6"/>
    <mergeCell ref="A2:J2"/>
    <mergeCell ref="A3:A4"/>
    <mergeCell ref="B3:B4"/>
    <mergeCell ref="C3:C4"/>
    <mergeCell ref="D3:E3"/>
    <mergeCell ref="F3:I3"/>
    <mergeCell ref="J3:J4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6"/>
  <sheetViews>
    <sheetView view="pageBreakPreview" zoomScale="80" zoomScaleNormal="100" zoomScaleSheetLayoutView="80" workbookViewId="0">
      <selection activeCell="P8" sqref="P8"/>
    </sheetView>
  </sheetViews>
  <sheetFormatPr defaultRowHeight="15" x14ac:dyDescent="0.25"/>
  <cols>
    <col min="1" max="1" width="6.140625" customWidth="1"/>
    <col min="2" max="2" width="68.140625" customWidth="1"/>
    <col min="3" max="3" width="25.7109375" customWidth="1"/>
    <col min="4" max="4" width="23" customWidth="1"/>
    <col min="16" max="16" width="20.28515625" customWidth="1"/>
  </cols>
  <sheetData>
    <row r="1" spans="1:16" ht="33" customHeight="1" x14ac:dyDescent="0.25">
      <c r="A1" s="87" t="s">
        <v>62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</row>
    <row r="2" spans="1:16" ht="20.2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47.25" customHeight="1" x14ac:dyDescent="0.25">
      <c r="A3" s="95" t="s">
        <v>0</v>
      </c>
      <c r="B3" s="95" t="s">
        <v>8</v>
      </c>
      <c r="C3" s="95" t="s">
        <v>64</v>
      </c>
      <c r="D3" s="95" t="s">
        <v>55</v>
      </c>
      <c r="E3" s="89" t="s">
        <v>63</v>
      </c>
      <c r="F3" s="90"/>
      <c r="G3" s="90"/>
      <c r="H3" s="90"/>
      <c r="I3" s="90"/>
      <c r="J3" s="90"/>
      <c r="K3" s="90"/>
      <c r="L3" s="90"/>
      <c r="M3" s="90"/>
      <c r="N3" s="90"/>
      <c r="O3" s="91"/>
      <c r="P3" s="95" t="s">
        <v>29</v>
      </c>
    </row>
    <row r="4" spans="1:16" ht="31.5" customHeight="1" x14ac:dyDescent="0.25">
      <c r="A4" s="96"/>
      <c r="B4" s="96"/>
      <c r="C4" s="96"/>
      <c r="D4" s="96"/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96"/>
    </row>
    <row r="5" spans="1:16" ht="31.5" customHeight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</row>
    <row r="6" spans="1:16" ht="30" customHeight="1" x14ac:dyDescent="0.25">
      <c r="A6" s="3" t="s">
        <v>4</v>
      </c>
      <c r="B6" s="92" t="s">
        <v>54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4"/>
    </row>
    <row r="7" spans="1:16" ht="135.75" customHeight="1" x14ac:dyDescent="0.25">
      <c r="A7" s="3" t="s">
        <v>20</v>
      </c>
      <c r="B7" s="14" t="s">
        <v>35</v>
      </c>
      <c r="C7" s="3" t="s">
        <v>133</v>
      </c>
      <c r="D7" s="3" t="s">
        <v>45</v>
      </c>
      <c r="E7" s="3" t="s">
        <v>22</v>
      </c>
      <c r="F7" s="3" t="s">
        <v>22</v>
      </c>
      <c r="G7" s="3" t="s">
        <v>22</v>
      </c>
      <c r="H7" s="3" t="s">
        <v>22</v>
      </c>
      <c r="I7" s="3" t="s">
        <v>22</v>
      </c>
      <c r="J7" s="3" t="s">
        <v>22</v>
      </c>
      <c r="K7" s="3" t="s">
        <v>22</v>
      </c>
      <c r="L7" s="3" t="s">
        <v>22</v>
      </c>
      <c r="M7" s="3" t="s">
        <v>22</v>
      </c>
      <c r="N7" s="3" t="s">
        <v>22</v>
      </c>
      <c r="O7" s="3" t="s">
        <v>22</v>
      </c>
      <c r="P7" s="3">
        <v>96.6</v>
      </c>
    </row>
    <row r="8" spans="1:16" ht="121.5" x14ac:dyDescent="0.25">
      <c r="A8" s="3" t="s">
        <v>30</v>
      </c>
      <c r="B8" s="14" t="s">
        <v>44</v>
      </c>
      <c r="C8" s="3" t="s">
        <v>82</v>
      </c>
      <c r="D8" s="3" t="s">
        <v>42</v>
      </c>
      <c r="E8" s="3" t="s">
        <v>22</v>
      </c>
      <c r="F8" s="3" t="s">
        <v>22</v>
      </c>
      <c r="G8" s="3" t="s">
        <v>22</v>
      </c>
      <c r="H8" s="3" t="s">
        <v>22</v>
      </c>
      <c r="I8" s="3" t="s">
        <v>22</v>
      </c>
      <c r="J8" s="3" t="s">
        <v>22</v>
      </c>
      <c r="K8" s="3" t="s">
        <v>22</v>
      </c>
      <c r="L8" s="3" t="s">
        <v>22</v>
      </c>
      <c r="M8" s="3" t="s">
        <v>22</v>
      </c>
      <c r="N8" s="3" t="s">
        <v>22</v>
      </c>
      <c r="O8" s="3" t="s">
        <v>22</v>
      </c>
      <c r="P8" s="54">
        <v>2.4790000000000001</v>
      </c>
    </row>
    <row r="9" spans="1:16" ht="33.75" hidden="1" customHeight="1" x14ac:dyDescent="0.25"/>
    <row r="10" spans="1:16" ht="33.75" hidden="1" customHeight="1" x14ac:dyDescent="0.2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6" ht="21" hidden="1" customHeight="1" x14ac:dyDescent="0.25">
      <c r="A11" s="1"/>
    </row>
    <row r="12" spans="1:16" ht="29.25" hidden="1" customHeight="1" x14ac:dyDescent="0.25">
      <c r="A12" s="1"/>
    </row>
    <row r="14" spans="1:16" ht="18" x14ac:dyDescent="0.25">
      <c r="A14" s="2" t="s">
        <v>94</v>
      </c>
    </row>
    <row r="15" spans="1:16" ht="18" x14ac:dyDescent="0.25">
      <c r="A15" s="2" t="s">
        <v>95</v>
      </c>
    </row>
    <row r="16" spans="1:16" ht="18" x14ac:dyDescent="0.25">
      <c r="A16" s="2" t="s">
        <v>96</v>
      </c>
    </row>
  </sheetData>
  <mergeCells count="9">
    <mergeCell ref="A1:P1"/>
    <mergeCell ref="A10:P10"/>
    <mergeCell ref="E3:O3"/>
    <mergeCell ref="B6:P6"/>
    <mergeCell ref="C3:C4"/>
    <mergeCell ref="P3:P4"/>
    <mergeCell ref="B3:B4"/>
    <mergeCell ref="A3:A4"/>
    <mergeCell ref="D3:D4"/>
  </mergeCells>
  <pageMargins left="0.7" right="0.7" top="0.75" bottom="0.75" header="0.3" footer="0.3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27"/>
  <sheetViews>
    <sheetView view="pageBreakPreview" topLeftCell="A10" zoomScale="90" zoomScaleNormal="100" zoomScaleSheetLayoutView="90" workbookViewId="0">
      <selection activeCell="B13" sqref="B13"/>
    </sheetView>
  </sheetViews>
  <sheetFormatPr defaultColWidth="9.140625" defaultRowHeight="16.5" x14ac:dyDescent="0.25"/>
  <cols>
    <col min="1" max="1" width="10.140625" style="38" bestFit="1" customWidth="1"/>
    <col min="2" max="2" width="70" style="38" customWidth="1"/>
    <col min="3" max="3" width="52.5703125" style="38" customWidth="1"/>
    <col min="4" max="4" width="81.5703125" style="38" customWidth="1"/>
    <col min="5" max="16384" width="9.140625" style="38"/>
  </cols>
  <sheetData>
    <row r="2" spans="1:9" x14ac:dyDescent="0.25">
      <c r="A2" s="101" t="s">
        <v>21</v>
      </c>
      <c r="B2" s="101"/>
      <c r="C2" s="101"/>
      <c r="D2" s="101"/>
    </row>
    <row r="4" spans="1:9" s="39" customFormat="1" ht="36" x14ac:dyDescent="0.25">
      <c r="A4" s="9" t="s">
        <v>0</v>
      </c>
      <c r="B4" s="9" t="s">
        <v>117</v>
      </c>
      <c r="C4" s="9" t="s">
        <v>118</v>
      </c>
      <c r="D4" s="9" t="s">
        <v>119</v>
      </c>
    </row>
    <row r="5" spans="1:9" s="39" customFormat="1" x14ac:dyDescent="0.25">
      <c r="A5" s="9">
        <v>1</v>
      </c>
      <c r="B5" s="9">
        <v>2</v>
      </c>
      <c r="C5" s="9">
        <v>3</v>
      </c>
      <c r="D5" s="9">
        <v>4</v>
      </c>
    </row>
    <row r="6" spans="1:9" s="25" customFormat="1" ht="42" customHeight="1" x14ac:dyDescent="0.25">
      <c r="A6" s="9" t="s">
        <v>4</v>
      </c>
      <c r="B6" s="98" t="s">
        <v>65</v>
      </c>
      <c r="C6" s="103"/>
      <c r="D6" s="99"/>
      <c r="F6" s="97"/>
      <c r="G6" s="97"/>
      <c r="H6" s="97"/>
      <c r="I6" s="97"/>
    </row>
    <row r="7" spans="1:9" s="25" customFormat="1" ht="138" customHeight="1" x14ac:dyDescent="0.25">
      <c r="A7" s="9"/>
      <c r="B7" s="18" t="s">
        <v>83</v>
      </c>
      <c r="C7" s="98" t="s">
        <v>100</v>
      </c>
      <c r="D7" s="99"/>
      <c r="F7" s="97"/>
      <c r="G7" s="97"/>
      <c r="H7" s="97"/>
      <c r="I7" s="97"/>
    </row>
    <row r="8" spans="1:9" s="25" customFormat="1" ht="179.25" customHeight="1" x14ac:dyDescent="0.25">
      <c r="A8" s="9" t="s">
        <v>20</v>
      </c>
      <c r="B8" s="18" t="s">
        <v>68</v>
      </c>
      <c r="C8" s="18" t="s">
        <v>109</v>
      </c>
      <c r="D8" s="18" t="s">
        <v>137</v>
      </c>
    </row>
    <row r="9" spans="1:9" s="25" customFormat="1" ht="39.75" customHeight="1" x14ac:dyDescent="0.25">
      <c r="A9" s="9" t="s">
        <v>28</v>
      </c>
      <c r="B9" s="98" t="s">
        <v>66</v>
      </c>
      <c r="C9" s="103"/>
      <c r="D9" s="99"/>
    </row>
    <row r="10" spans="1:9" s="25" customFormat="1" ht="135" customHeight="1" x14ac:dyDescent="0.25">
      <c r="A10" s="9"/>
      <c r="B10" s="18" t="s">
        <v>122</v>
      </c>
      <c r="C10" s="98" t="s">
        <v>100</v>
      </c>
      <c r="D10" s="99"/>
    </row>
    <row r="11" spans="1:9" ht="151.5" customHeight="1" x14ac:dyDescent="0.25">
      <c r="A11" s="9" t="s">
        <v>99</v>
      </c>
      <c r="B11" s="18" t="s">
        <v>68</v>
      </c>
      <c r="C11" s="18" t="s">
        <v>111</v>
      </c>
      <c r="D11" s="18" t="s">
        <v>138</v>
      </c>
    </row>
    <row r="12" spans="1:9" ht="49.5" customHeight="1" x14ac:dyDescent="0.25">
      <c r="A12" s="9" t="s">
        <v>97</v>
      </c>
      <c r="B12" s="98" t="s">
        <v>67</v>
      </c>
      <c r="C12" s="103"/>
      <c r="D12" s="99"/>
    </row>
    <row r="13" spans="1:9" ht="88.5" customHeight="1" x14ac:dyDescent="0.25">
      <c r="A13" s="9"/>
      <c r="B13" s="18" t="s">
        <v>83</v>
      </c>
      <c r="C13" s="98" t="s">
        <v>100</v>
      </c>
      <c r="D13" s="99"/>
    </row>
    <row r="14" spans="1:9" ht="102" customHeight="1" x14ac:dyDescent="0.25">
      <c r="A14" s="9" t="s">
        <v>98</v>
      </c>
      <c r="B14" s="18" t="s">
        <v>68</v>
      </c>
      <c r="C14" s="18" t="s">
        <v>112</v>
      </c>
      <c r="D14" s="18" t="s">
        <v>110</v>
      </c>
    </row>
    <row r="15" spans="1:9" s="25" customFormat="1" x14ac:dyDescent="0.25">
      <c r="A15" s="40"/>
      <c r="B15" s="41"/>
      <c r="C15" s="41"/>
      <c r="D15" s="41"/>
      <c r="E15" s="42"/>
    </row>
    <row r="16" spans="1:9" s="35" customFormat="1" ht="13.5" x14ac:dyDescent="0.25">
      <c r="A16" s="33" t="s">
        <v>113</v>
      </c>
      <c r="B16" s="33"/>
      <c r="C16" s="33"/>
      <c r="D16" s="33"/>
      <c r="E16" s="34"/>
    </row>
    <row r="17" spans="1:5" s="35" customFormat="1" ht="19.5" customHeight="1" x14ac:dyDescent="0.25">
      <c r="A17" s="33" t="s">
        <v>114</v>
      </c>
      <c r="B17" s="33"/>
      <c r="C17" s="33"/>
      <c r="D17" s="33"/>
      <c r="E17" s="34"/>
    </row>
    <row r="18" spans="1:5" s="35" customFormat="1" ht="13.5" x14ac:dyDescent="0.25">
      <c r="A18" s="33" t="s">
        <v>115</v>
      </c>
      <c r="B18" s="33"/>
      <c r="C18" s="33"/>
      <c r="D18" s="33"/>
      <c r="E18" s="34"/>
    </row>
    <row r="19" spans="1:5" s="37" customFormat="1" ht="15" customHeight="1" x14ac:dyDescent="0.2">
      <c r="A19" s="33" t="s">
        <v>116</v>
      </c>
      <c r="B19" s="33"/>
      <c r="C19" s="33"/>
      <c r="D19" s="33"/>
      <c r="E19" s="36"/>
    </row>
    <row r="20" spans="1:5" ht="15" customHeight="1" x14ac:dyDescent="0.25">
      <c r="A20" s="43"/>
      <c r="B20" s="43"/>
      <c r="C20" s="43"/>
      <c r="D20" s="43"/>
      <c r="E20" s="44"/>
    </row>
    <row r="21" spans="1:5" s="47" customFormat="1" x14ac:dyDescent="0.25">
      <c r="A21" s="42"/>
      <c r="B21" s="45"/>
      <c r="C21" s="100"/>
      <c r="D21" s="100"/>
      <c r="E21" s="46"/>
    </row>
    <row r="22" spans="1:5" s="25" customFormat="1" x14ac:dyDescent="0.25">
      <c r="A22" s="40"/>
      <c r="B22" s="41"/>
      <c r="C22" s="41"/>
      <c r="D22" s="41"/>
      <c r="E22" s="42"/>
    </row>
    <row r="23" spans="1:5" x14ac:dyDescent="0.25">
      <c r="A23" s="48"/>
      <c r="B23" s="102"/>
      <c r="C23" s="102"/>
      <c r="D23" s="102"/>
      <c r="E23" s="44"/>
    </row>
    <row r="24" spans="1:5" x14ac:dyDescent="0.25">
      <c r="A24" s="42"/>
      <c r="B24" s="45"/>
      <c r="C24" s="100"/>
      <c r="D24" s="100"/>
      <c r="E24" s="44"/>
    </row>
    <row r="25" spans="1:5" s="25" customFormat="1" x14ac:dyDescent="0.25">
      <c r="A25" s="40"/>
      <c r="B25" s="41"/>
      <c r="C25" s="41"/>
      <c r="D25" s="41"/>
      <c r="E25" s="42"/>
    </row>
    <row r="26" spans="1:5" s="25" customFormat="1" x14ac:dyDescent="0.25">
      <c r="A26" s="40"/>
      <c r="B26" s="41"/>
      <c r="C26" s="41"/>
      <c r="D26" s="41"/>
      <c r="E26" s="42"/>
    </row>
    <row r="27" spans="1:5" x14ac:dyDescent="0.25">
      <c r="A27" s="44"/>
      <c r="B27" s="44"/>
      <c r="C27" s="44"/>
      <c r="D27" s="44"/>
      <c r="E27" s="44"/>
    </row>
  </sheetData>
  <mergeCells count="11">
    <mergeCell ref="F6:I7"/>
    <mergeCell ref="C10:D10"/>
    <mergeCell ref="C24:D24"/>
    <mergeCell ref="A2:D2"/>
    <mergeCell ref="B23:D23"/>
    <mergeCell ref="C21:D21"/>
    <mergeCell ref="B6:D6"/>
    <mergeCell ref="C7:D7"/>
    <mergeCell ref="B9:D9"/>
    <mergeCell ref="B12:D12"/>
    <mergeCell ref="C13:D1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88"/>
  <sheetViews>
    <sheetView view="pageBreakPreview" topLeftCell="B4" zoomScale="95" zoomScaleNormal="66" zoomScaleSheetLayoutView="95" workbookViewId="0">
      <selection activeCell="C31" sqref="C31:I39"/>
    </sheetView>
  </sheetViews>
  <sheetFormatPr defaultRowHeight="16.5" x14ac:dyDescent="0.25"/>
  <cols>
    <col min="1" max="1" width="80.7109375" style="19" customWidth="1"/>
    <col min="2" max="2" width="58" style="19" customWidth="1"/>
    <col min="3" max="3" width="25" style="19" customWidth="1"/>
    <col min="4" max="4" width="26.7109375" style="19" customWidth="1"/>
    <col min="5" max="5" width="25.28515625" style="19" customWidth="1"/>
    <col min="6" max="6" width="22.85546875" style="19" customWidth="1"/>
    <col min="7" max="7" width="20.7109375" style="19" customWidth="1"/>
    <col min="8" max="8" width="22.140625" style="19" customWidth="1"/>
    <col min="9" max="9" width="22" style="19" customWidth="1"/>
    <col min="10" max="10" width="3.140625" style="19" customWidth="1"/>
    <col min="11" max="16384" width="9.140625" style="19"/>
  </cols>
  <sheetData>
    <row r="1" spans="1:9" ht="31.5" customHeight="1" x14ac:dyDescent="0.25">
      <c r="A1" s="76" t="s">
        <v>46</v>
      </c>
      <c r="B1" s="76"/>
      <c r="C1" s="76"/>
      <c r="D1" s="76"/>
      <c r="E1" s="76"/>
      <c r="F1" s="76"/>
      <c r="G1" s="76"/>
      <c r="H1" s="76"/>
      <c r="I1" s="76"/>
    </row>
    <row r="3" spans="1:9" x14ac:dyDescent="0.25">
      <c r="A3" s="77" t="s">
        <v>47</v>
      </c>
      <c r="B3" s="77" t="s">
        <v>120</v>
      </c>
      <c r="C3" s="79" t="s">
        <v>23</v>
      </c>
      <c r="D3" s="79"/>
      <c r="E3" s="79"/>
      <c r="F3" s="79"/>
      <c r="G3" s="79"/>
      <c r="H3" s="79"/>
      <c r="I3" s="79"/>
    </row>
    <row r="4" spans="1:9" ht="30.75" customHeight="1" x14ac:dyDescent="0.25">
      <c r="A4" s="78"/>
      <c r="B4" s="78"/>
      <c r="C4" s="15">
        <v>2025</v>
      </c>
      <c r="D4" s="15">
        <v>2026</v>
      </c>
      <c r="E4" s="15">
        <v>2027</v>
      </c>
      <c r="F4" s="15">
        <v>2028</v>
      </c>
      <c r="G4" s="15">
        <v>2029</v>
      </c>
      <c r="H4" s="15">
        <v>2030</v>
      </c>
      <c r="I4" s="15" t="s">
        <v>24</v>
      </c>
    </row>
    <row r="5" spans="1:9" x14ac:dyDescent="0.25">
      <c r="A5" s="15">
        <v>1</v>
      </c>
      <c r="B5" s="15">
        <v>2</v>
      </c>
      <c r="C5" s="71">
        <v>3</v>
      </c>
      <c r="D5" s="71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</row>
    <row r="6" spans="1:9" ht="16.5" customHeight="1" x14ac:dyDescent="0.25">
      <c r="A6" s="49" t="s">
        <v>69</v>
      </c>
      <c r="B6" s="107" t="s">
        <v>139</v>
      </c>
      <c r="C6" s="52">
        <f>C7+C8+C9+C11+C13</f>
        <v>162157.15769999998</v>
      </c>
      <c r="D6" s="52">
        <f>D7+D8+D9+D11+D13</f>
        <v>213460.3</v>
      </c>
      <c r="E6" s="52">
        <f>E7+E8+E9+E11+E13</f>
        <v>199196.7</v>
      </c>
      <c r="F6" s="52">
        <f>F7+F8+F9+F10+F11+F13</f>
        <v>34183.599999999999</v>
      </c>
      <c r="G6" s="52">
        <f>G7+G8+G9+G10+G11+G13</f>
        <v>34183.599999999999</v>
      </c>
      <c r="H6" s="52">
        <f>H7+H8+H9+H10+H11+H13</f>
        <v>34183.599999999999</v>
      </c>
      <c r="I6" s="52">
        <f>SUM(C6:H6)</f>
        <v>677364.95769999991</v>
      </c>
    </row>
    <row r="7" spans="1:9" x14ac:dyDescent="0.25">
      <c r="A7" s="18" t="s">
        <v>25</v>
      </c>
      <c r="B7" s="107"/>
      <c r="C7" s="50">
        <f t="shared" ref="C7:H13" si="0">C33+C41+C66</f>
        <v>0</v>
      </c>
      <c r="D7" s="50">
        <f t="shared" si="0"/>
        <v>0</v>
      </c>
      <c r="E7" s="50">
        <f t="shared" si="0"/>
        <v>0</v>
      </c>
      <c r="F7" s="50">
        <f t="shared" si="0"/>
        <v>0</v>
      </c>
      <c r="G7" s="50">
        <f t="shared" si="0"/>
        <v>0</v>
      </c>
      <c r="H7" s="50">
        <f t="shared" si="0"/>
        <v>0</v>
      </c>
      <c r="I7" s="50">
        <f t="shared" ref="I7:I72" si="1">SUM(C7:H7)</f>
        <v>0</v>
      </c>
    </row>
    <row r="8" spans="1:9" x14ac:dyDescent="0.25">
      <c r="A8" s="18" t="s">
        <v>26</v>
      </c>
      <c r="B8" s="107"/>
      <c r="C8" s="50">
        <f t="shared" si="0"/>
        <v>121165.2</v>
      </c>
      <c r="D8" s="50">
        <f t="shared" si="0"/>
        <v>161430</v>
      </c>
      <c r="E8" s="50">
        <f t="shared" si="0"/>
        <v>162505.4</v>
      </c>
      <c r="F8" s="50">
        <f t="shared" si="0"/>
        <v>0</v>
      </c>
      <c r="G8" s="50">
        <f t="shared" si="0"/>
        <v>0</v>
      </c>
      <c r="H8" s="50">
        <f t="shared" si="0"/>
        <v>0</v>
      </c>
      <c r="I8" s="50">
        <f>SUM(C8:H8)</f>
        <v>445100.6</v>
      </c>
    </row>
    <row r="9" spans="1:9" x14ac:dyDescent="0.25">
      <c r="A9" s="18" t="s">
        <v>27</v>
      </c>
      <c r="B9" s="107"/>
      <c r="C9" s="50">
        <f t="shared" si="0"/>
        <v>40991.957699999999</v>
      </c>
      <c r="D9" s="50">
        <f t="shared" si="0"/>
        <v>52030.299999999996</v>
      </c>
      <c r="E9" s="50">
        <f t="shared" si="0"/>
        <v>36691.300000000003</v>
      </c>
      <c r="F9" s="50">
        <f t="shared" si="0"/>
        <v>34183.599999999999</v>
      </c>
      <c r="G9" s="50">
        <f t="shared" si="0"/>
        <v>34183.599999999999</v>
      </c>
      <c r="H9" s="50">
        <f t="shared" si="0"/>
        <v>34183.599999999999</v>
      </c>
      <c r="I9" s="50">
        <f>SUM(C9:H9)</f>
        <v>232264.35769999999</v>
      </c>
    </row>
    <row r="10" spans="1:9" x14ac:dyDescent="0.25">
      <c r="A10" s="18" t="s">
        <v>48</v>
      </c>
      <c r="B10" s="107"/>
      <c r="C10" s="51">
        <f t="shared" si="0"/>
        <v>121165.2</v>
      </c>
      <c r="D10" s="51">
        <f t="shared" si="0"/>
        <v>49800</v>
      </c>
      <c r="E10" s="51">
        <f t="shared" si="0"/>
        <v>162505.4</v>
      </c>
      <c r="F10" s="51">
        <f t="shared" si="0"/>
        <v>0</v>
      </c>
      <c r="G10" s="51">
        <f t="shared" si="0"/>
        <v>0</v>
      </c>
      <c r="H10" s="51">
        <f t="shared" si="0"/>
        <v>0</v>
      </c>
      <c r="I10" s="50">
        <f t="shared" si="1"/>
        <v>333470.59999999998</v>
      </c>
    </row>
    <row r="11" spans="1:9" x14ac:dyDescent="0.25">
      <c r="A11" s="18" t="s">
        <v>49</v>
      </c>
      <c r="B11" s="107"/>
      <c r="C11" s="51">
        <f t="shared" si="0"/>
        <v>0</v>
      </c>
      <c r="D11" s="51">
        <f t="shared" si="0"/>
        <v>0</v>
      </c>
      <c r="E11" s="51">
        <f t="shared" si="0"/>
        <v>0</v>
      </c>
      <c r="F11" s="51">
        <f t="shared" si="0"/>
        <v>0</v>
      </c>
      <c r="G11" s="51">
        <f t="shared" si="0"/>
        <v>0</v>
      </c>
      <c r="H11" s="51">
        <f t="shared" si="0"/>
        <v>0</v>
      </c>
      <c r="I11" s="50">
        <f t="shared" si="1"/>
        <v>0</v>
      </c>
    </row>
    <row r="12" spans="1:9" x14ac:dyDescent="0.25">
      <c r="A12" s="18" t="s">
        <v>50</v>
      </c>
      <c r="B12" s="107"/>
      <c r="C12" s="50">
        <f t="shared" si="0"/>
        <v>121165.2</v>
      </c>
      <c r="D12" s="50">
        <f t="shared" si="0"/>
        <v>2366.6999999999998</v>
      </c>
      <c r="E12" s="50">
        <f t="shared" si="0"/>
        <v>18056.2</v>
      </c>
      <c r="F12" s="50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1"/>
        <v>141588.1</v>
      </c>
    </row>
    <row r="13" spans="1:9" x14ac:dyDescent="0.25">
      <c r="A13" s="18" t="s">
        <v>51</v>
      </c>
      <c r="B13" s="107"/>
      <c r="C13" s="50">
        <f t="shared" si="0"/>
        <v>0</v>
      </c>
      <c r="D13" s="50">
        <f t="shared" si="0"/>
        <v>0</v>
      </c>
      <c r="E13" s="50">
        <f t="shared" si="0"/>
        <v>0</v>
      </c>
      <c r="F13" s="50">
        <f t="shared" si="0"/>
        <v>0</v>
      </c>
      <c r="G13" s="50">
        <f t="shared" si="0"/>
        <v>0</v>
      </c>
      <c r="H13" s="50">
        <f t="shared" si="0"/>
        <v>0</v>
      </c>
      <c r="I13" s="50">
        <f t="shared" si="1"/>
        <v>0</v>
      </c>
    </row>
    <row r="14" spans="1:9" ht="21" customHeight="1" x14ac:dyDescent="0.25">
      <c r="A14" s="58" t="s">
        <v>145</v>
      </c>
      <c r="B14" s="60"/>
      <c r="C14" s="50"/>
      <c r="D14" s="50"/>
      <c r="E14" s="50"/>
      <c r="F14" s="50"/>
      <c r="G14" s="50"/>
      <c r="H14" s="50"/>
      <c r="I14" s="50"/>
    </row>
    <row r="15" spans="1:9" x14ac:dyDescent="0.25">
      <c r="A15" s="58" t="s">
        <v>70</v>
      </c>
      <c r="B15" s="107" t="s">
        <v>56</v>
      </c>
      <c r="C15" s="61">
        <f>C16+C17+C18+C19+C20+C22</f>
        <v>40991.957699999999</v>
      </c>
      <c r="D15" s="61">
        <f>D16+D17+D18+D19+D20+D22</f>
        <v>163660.29999999999</v>
      </c>
      <c r="E15" s="61">
        <f t="shared" ref="E15:H15" si="2">E16+E17+E18+E19+E20+E22</f>
        <v>36691.300000000003</v>
      </c>
      <c r="F15" s="61">
        <f t="shared" si="2"/>
        <v>34183.599999999999</v>
      </c>
      <c r="G15" s="61">
        <f t="shared" si="2"/>
        <v>34183.599999999999</v>
      </c>
      <c r="H15" s="61">
        <f t="shared" si="2"/>
        <v>34183.599999999999</v>
      </c>
      <c r="I15" s="61">
        <f>SUM(C15:H15)</f>
        <v>343894.35769999993</v>
      </c>
    </row>
    <row r="16" spans="1:9" x14ac:dyDescent="0.25">
      <c r="A16" s="18" t="s">
        <v>25</v>
      </c>
      <c r="B16" s="107"/>
      <c r="C16" s="62">
        <v>0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f t="shared" ref="I16:I22" si="3">SUM(C16:H16)</f>
        <v>0</v>
      </c>
    </row>
    <row r="17" spans="1:9" x14ac:dyDescent="0.25">
      <c r="A17" s="18" t="s">
        <v>26</v>
      </c>
      <c r="B17" s="107"/>
      <c r="C17" s="62">
        <v>0</v>
      </c>
      <c r="D17" s="62">
        <v>114480</v>
      </c>
      <c r="E17" s="62">
        <v>0</v>
      </c>
      <c r="F17" s="62">
        <v>0</v>
      </c>
      <c r="G17" s="62">
        <v>0</v>
      </c>
      <c r="H17" s="62">
        <v>0</v>
      </c>
      <c r="I17" s="62">
        <f t="shared" si="3"/>
        <v>114480</v>
      </c>
    </row>
    <row r="18" spans="1:9" x14ac:dyDescent="0.25">
      <c r="A18" s="18" t="s">
        <v>27</v>
      </c>
      <c r="B18" s="107"/>
      <c r="C18" s="62">
        <f>34875.1+4796.8577+1320</f>
        <v>40991.957699999999</v>
      </c>
      <c r="D18" s="62">
        <f>35139.6+12720+0.7+1320</f>
        <v>49180.299999999996</v>
      </c>
      <c r="E18" s="62">
        <v>36691.300000000003</v>
      </c>
      <c r="F18" s="62">
        <v>34183.599999999999</v>
      </c>
      <c r="G18" s="62">
        <v>34183.599999999999</v>
      </c>
      <c r="H18" s="62">
        <v>34183.599999999999</v>
      </c>
      <c r="I18" s="62">
        <f t="shared" si="3"/>
        <v>229414.35769999999</v>
      </c>
    </row>
    <row r="19" spans="1:9" x14ac:dyDescent="0.25">
      <c r="A19" s="18" t="s">
        <v>48</v>
      </c>
      <c r="B19" s="107"/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0">
        <f t="shared" si="3"/>
        <v>0</v>
      </c>
    </row>
    <row r="20" spans="1:9" x14ac:dyDescent="0.25">
      <c r="A20" s="18" t="s">
        <v>49</v>
      </c>
      <c r="B20" s="107"/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f t="shared" si="3"/>
        <v>0</v>
      </c>
    </row>
    <row r="21" spans="1:9" x14ac:dyDescent="0.25">
      <c r="A21" s="18" t="s">
        <v>50</v>
      </c>
      <c r="B21" s="107"/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f t="shared" si="3"/>
        <v>0</v>
      </c>
    </row>
    <row r="22" spans="1:9" x14ac:dyDescent="0.25">
      <c r="A22" s="18" t="s">
        <v>51</v>
      </c>
      <c r="B22" s="107"/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f t="shared" si="3"/>
        <v>0</v>
      </c>
    </row>
    <row r="23" spans="1:9" x14ac:dyDescent="0.25">
      <c r="A23" s="58" t="s">
        <v>70</v>
      </c>
      <c r="B23" s="107" t="s">
        <v>144</v>
      </c>
      <c r="C23" s="52">
        <f>C24+C25+C26+C28+C30</f>
        <v>121165.2</v>
      </c>
      <c r="D23" s="52">
        <f>D24+D25+D26+D28+D30</f>
        <v>49800</v>
      </c>
      <c r="E23" s="52">
        <f t="shared" ref="E23" si="4">E24+E25+E26+E28+E30</f>
        <v>162505.4</v>
      </c>
      <c r="F23" s="52">
        <f>F24+F25+F26+F27+F28+F30</f>
        <v>0</v>
      </c>
      <c r="G23" s="52">
        <f>G24+G25+G26+G27+G28+G30</f>
        <v>0</v>
      </c>
      <c r="H23" s="52">
        <f>H24+H25+H26+H27+H28+H30</f>
        <v>0</v>
      </c>
      <c r="I23" s="52">
        <f>SUM(C23:H23)</f>
        <v>333470.59999999998</v>
      </c>
    </row>
    <row r="24" spans="1:9" x14ac:dyDescent="0.25">
      <c r="A24" s="18" t="s">
        <v>25</v>
      </c>
      <c r="B24" s="107"/>
      <c r="C24" s="50">
        <f>C33+C41</f>
        <v>0</v>
      </c>
      <c r="D24" s="50">
        <f>D33+D41</f>
        <v>0</v>
      </c>
      <c r="E24" s="50">
        <f>E33+E41</f>
        <v>0</v>
      </c>
      <c r="F24" s="50">
        <v>0</v>
      </c>
      <c r="G24" s="50">
        <v>0</v>
      </c>
      <c r="H24" s="50">
        <v>0</v>
      </c>
      <c r="I24" s="50">
        <f t="shared" ref="I24:I30" si="5">SUM(C24:H24)</f>
        <v>0</v>
      </c>
    </row>
    <row r="25" spans="1:9" x14ac:dyDescent="0.25">
      <c r="A25" s="18" t="s">
        <v>26</v>
      </c>
      <c r="B25" s="107"/>
      <c r="C25" s="50">
        <f>C34+C42</f>
        <v>121165.2</v>
      </c>
      <c r="D25" s="50">
        <f>D42</f>
        <v>46950</v>
      </c>
      <c r="E25" s="50">
        <f>E34+E42</f>
        <v>162505.4</v>
      </c>
      <c r="F25" s="50">
        <v>0</v>
      </c>
      <c r="G25" s="50">
        <v>0</v>
      </c>
      <c r="H25" s="50">
        <v>0</v>
      </c>
      <c r="I25" s="50">
        <f t="shared" si="5"/>
        <v>330620.59999999998</v>
      </c>
    </row>
    <row r="26" spans="1:9" x14ac:dyDescent="0.25">
      <c r="A26" s="18" t="s">
        <v>27</v>
      </c>
      <c r="B26" s="107"/>
      <c r="C26" s="50"/>
      <c r="D26" s="50">
        <f>D43</f>
        <v>2850</v>
      </c>
      <c r="E26" s="50"/>
      <c r="F26" s="50">
        <v>0</v>
      </c>
      <c r="G26" s="50">
        <v>0</v>
      </c>
      <c r="H26" s="50">
        <v>0</v>
      </c>
      <c r="I26" s="50">
        <f t="shared" si="5"/>
        <v>2850</v>
      </c>
    </row>
    <row r="27" spans="1:9" x14ac:dyDescent="0.25">
      <c r="A27" s="18" t="s">
        <v>48</v>
      </c>
      <c r="B27" s="107"/>
      <c r="C27" s="50">
        <f t="shared" ref="C27:E30" si="6">C36+C44</f>
        <v>121165.2</v>
      </c>
      <c r="D27" s="50">
        <f t="shared" si="6"/>
        <v>49800</v>
      </c>
      <c r="E27" s="50">
        <f t="shared" si="6"/>
        <v>162505.4</v>
      </c>
      <c r="F27" s="50">
        <v>0</v>
      </c>
      <c r="G27" s="50">
        <v>0</v>
      </c>
      <c r="H27" s="50">
        <v>0</v>
      </c>
      <c r="I27" s="50">
        <f>SUM(C27:H27)</f>
        <v>333470.59999999998</v>
      </c>
    </row>
    <row r="28" spans="1:9" x14ac:dyDescent="0.25">
      <c r="A28" s="18" t="s">
        <v>49</v>
      </c>
      <c r="B28" s="107"/>
      <c r="C28" s="50">
        <f t="shared" si="6"/>
        <v>0</v>
      </c>
      <c r="D28" s="50">
        <f t="shared" si="6"/>
        <v>0</v>
      </c>
      <c r="E28" s="50">
        <f t="shared" si="6"/>
        <v>0</v>
      </c>
      <c r="F28" s="50">
        <v>0</v>
      </c>
      <c r="G28" s="50">
        <v>0</v>
      </c>
      <c r="H28" s="50">
        <v>0</v>
      </c>
      <c r="I28" s="50">
        <f t="shared" si="5"/>
        <v>0</v>
      </c>
    </row>
    <row r="29" spans="1:9" x14ac:dyDescent="0.25">
      <c r="A29" s="18" t="s">
        <v>50</v>
      </c>
      <c r="B29" s="107"/>
      <c r="C29" s="50">
        <f t="shared" si="6"/>
        <v>121165.2</v>
      </c>
      <c r="D29" s="50">
        <f t="shared" si="6"/>
        <v>2366.6999999999998</v>
      </c>
      <c r="E29" s="50">
        <f t="shared" si="6"/>
        <v>18056.2</v>
      </c>
      <c r="F29" s="50">
        <v>0</v>
      </c>
      <c r="G29" s="50">
        <v>0</v>
      </c>
      <c r="H29" s="50">
        <v>0</v>
      </c>
      <c r="I29" s="50">
        <f>SUM(C29:H29)</f>
        <v>141588.1</v>
      </c>
    </row>
    <row r="30" spans="1:9" x14ac:dyDescent="0.25">
      <c r="A30" s="18" t="s">
        <v>51</v>
      </c>
      <c r="B30" s="107"/>
      <c r="C30" s="50">
        <f t="shared" si="6"/>
        <v>0</v>
      </c>
      <c r="D30" s="50">
        <f t="shared" si="6"/>
        <v>0</v>
      </c>
      <c r="E30" s="50">
        <f t="shared" si="6"/>
        <v>0</v>
      </c>
      <c r="F30" s="50">
        <v>0</v>
      </c>
      <c r="G30" s="50">
        <v>0</v>
      </c>
      <c r="H30" s="50">
        <v>0</v>
      </c>
      <c r="I30" s="50">
        <f t="shared" si="5"/>
        <v>0</v>
      </c>
    </row>
    <row r="31" spans="1:9" ht="72" customHeight="1" x14ac:dyDescent="0.25">
      <c r="A31" s="49" t="s">
        <v>149</v>
      </c>
      <c r="B31" s="104" t="s">
        <v>56</v>
      </c>
      <c r="C31" s="113"/>
      <c r="D31" s="113"/>
      <c r="E31" s="113"/>
      <c r="F31" s="113"/>
      <c r="G31" s="113"/>
      <c r="H31" s="113"/>
      <c r="I31" s="113"/>
    </row>
    <row r="32" spans="1:9" ht="18" customHeight="1" x14ac:dyDescent="0.25">
      <c r="A32" s="18" t="s">
        <v>25</v>
      </c>
      <c r="B32" s="105"/>
      <c r="C32" s="52">
        <f t="shared" ref="C32:H32" si="7">C33+C34+C35+C36+C37+C39</f>
        <v>39671.957699999999</v>
      </c>
      <c r="D32" s="52">
        <f t="shared" si="7"/>
        <v>162340.29999999999</v>
      </c>
      <c r="E32" s="52">
        <f t="shared" si="7"/>
        <v>36691.300000000003</v>
      </c>
      <c r="F32" s="52">
        <f t="shared" si="7"/>
        <v>34183.599999999999</v>
      </c>
      <c r="G32" s="52">
        <f t="shared" si="7"/>
        <v>34183.599999999999</v>
      </c>
      <c r="H32" s="52">
        <f t="shared" si="7"/>
        <v>34183.599999999999</v>
      </c>
      <c r="I32" s="52">
        <f>SUM(C32:H32)</f>
        <v>341254.35769999993</v>
      </c>
    </row>
    <row r="33" spans="1:9" x14ac:dyDescent="0.25">
      <c r="A33" s="18" t="s">
        <v>26</v>
      </c>
      <c r="B33" s="105"/>
      <c r="C33" s="50">
        <v>0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f t="shared" si="1"/>
        <v>0</v>
      </c>
    </row>
    <row r="34" spans="1:9" x14ac:dyDescent="0.25">
      <c r="A34" s="18" t="s">
        <v>27</v>
      </c>
      <c r="B34" s="105"/>
      <c r="C34" s="50">
        <v>0</v>
      </c>
      <c r="D34" s="50">
        <v>114480</v>
      </c>
      <c r="E34" s="50">
        <v>0</v>
      </c>
      <c r="F34" s="50">
        <v>0</v>
      </c>
      <c r="G34" s="50">
        <v>0</v>
      </c>
      <c r="H34" s="50">
        <v>0</v>
      </c>
      <c r="I34" s="50">
        <f t="shared" si="1"/>
        <v>114480</v>
      </c>
    </row>
    <row r="35" spans="1:9" x14ac:dyDescent="0.25">
      <c r="A35" s="18" t="s">
        <v>48</v>
      </c>
      <c r="B35" s="105"/>
      <c r="C35" s="50">
        <f>34875.1+4796.8577</f>
        <v>39671.957699999999</v>
      </c>
      <c r="D35" s="50">
        <f>35139.6+12720+0.7</f>
        <v>47860.299999999996</v>
      </c>
      <c r="E35" s="50">
        <v>36691.300000000003</v>
      </c>
      <c r="F35" s="50">
        <v>34183.599999999999</v>
      </c>
      <c r="G35" s="50">
        <v>34183.599999999999</v>
      </c>
      <c r="H35" s="50">
        <v>34183.599999999999</v>
      </c>
      <c r="I35" s="50">
        <f t="shared" si="1"/>
        <v>226774.35769999999</v>
      </c>
    </row>
    <row r="36" spans="1:9" x14ac:dyDescent="0.25">
      <c r="A36" s="18" t="s">
        <v>49</v>
      </c>
      <c r="B36" s="105"/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f t="shared" si="1"/>
        <v>0</v>
      </c>
    </row>
    <row r="37" spans="1:9" x14ac:dyDescent="0.25">
      <c r="A37" s="18" t="s">
        <v>50</v>
      </c>
      <c r="B37" s="105"/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f t="shared" si="1"/>
        <v>0</v>
      </c>
    </row>
    <row r="38" spans="1:9" x14ac:dyDescent="0.25">
      <c r="A38" s="18" t="s">
        <v>52</v>
      </c>
      <c r="B38" s="105"/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f t="shared" si="1"/>
        <v>0</v>
      </c>
    </row>
    <row r="39" spans="1:9" ht="66" x14ac:dyDescent="0.25">
      <c r="A39" s="49" t="s">
        <v>121</v>
      </c>
      <c r="B39" s="106"/>
      <c r="C39" s="50">
        <v>0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f t="shared" si="1"/>
        <v>0</v>
      </c>
    </row>
    <row r="40" spans="1:9" ht="24" customHeight="1" x14ac:dyDescent="0.25">
      <c r="A40" s="49" t="s">
        <v>152</v>
      </c>
      <c r="B40" s="105"/>
      <c r="C40" s="52">
        <f>C41+C42+C43+C45+C47</f>
        <v>121165.2</v>
      </c>
      <c r="D40" s="52">
        <f>D41+D42+D43+D45+D47</f>
        <v>49800</v>
      </c>
      <c r="E40" s="52">
        <f>E41+E42+E43+E45+E47</f>
        <v>162505.4</v>
      </c>
      <c r="F40" s="52">
        <f>F41+F42+F43+F44+F45+F47</f>
        <v>0</v>
      </c>
      <c r="G40" s="52">
        <f>G41+G42+G43+G44+G45+G47</f>
        <v>0</v>
      </c>
      <c r="H40" s="52">
        <f>H41+H42+H43+H44+H45+H47</f>
        <v>0</v>
      </c>
      <c r="I40" s="52">
        <f>SUM(C40:H40)</f>
        <v>333470.59999999998</v>
      </c>
    </row>
    <row r="41" spans="1:9" x14ac:dyDescent="0.25">
      <c r="A41" s="18" t="s">
        <v>25</v>
      </c>
      <c r="B41" s="105"/>
      <c r="C41" s="50">
        <f t="shared" ref="C41:E41" si="8">C49+C57</f>
        <v>0</v>
      </c>
      <c r="D41" s="50">
        <f t="shared" si="8"/>
        <v>0</v>
      </c>
      <c r="E41" s="50">
        <f t="shared" si="8"/>
        <v>0</v>
      </c>
      <c r="F41" s="50">
        <v>0</v>
      </c>
      <c r="G41" s="50">
        <v>0</v>
      </c>
      <c r="H41" s="50">
        <v>0</v>
      </c>
      <c r="I41" s="50">
        <f t="shared" si="1"/>
        <v>0</v>
      </c>
    </row>
    <row r="42" spans="1:9" x14ac:dyDescent="0.25">
      <c r="A42" s="18" t="s">
        <v>26</v>
      </c>
      <c r="B42" s="105"/>
      <c r="C42" s="50">
        <f>C50+C58</f>
        <v>121165.2</v>
      </c>
      <c r="D42" s="50">
        <f t="shared" ref="D42:E42" si="9">D50+D58</f>
        <v>46950</v>
      </c>
      <c r="E42" s="50">
        <f t="shared" si="9"/>
        <v>162505.4</v>
      </c>
      <c r="F42" s="50">
        <v>0</v>
      </c>
      <c r="G42" s="50">
        <v>0</v>
      </c>
      <c r="H42" s="50">
        <v>0</v>
      </c>
      <c r="I42" s="50">
        <f t="shared" si="1"/>
        <v>330620.59999999998</v>
      </c>
    </row>
    <row r="43" spans="1:9" x14ac:dyDescent="0.25">
      <c r="A43" s="18" t="s">
        <v>27</v>
      </c>
      <c r="B43" s="105"/>
      <c r="C43" s="50">
        <f t="shared" ref="C43:E47" si="10">C51+C59</f>
        <v>0</v>
      </c>
      <c r="D43" s="50">
        <f>D51+D59</f>
        <v>2850</v>
      </c>
      <c r="E43" s="50">
        <f t="shared" si="10"/>
        <v>0</v>
      </c>
      <c r="F43" s="50">
        <v>0</v>
      </c>
      <c r="G43" s="50">
        <v>0</v>
      </c>
      <c r="H43" s="50">
        <v>0</v>
      </c>
      <c r="I43" s="50">
        <f t="shared" si="1"/>
        <v>2850</v>
      </c>
    </row>
    <row r="44" spans="1:9" x14ac:dyDescent="0.25">
      <c r="A44" s="18" t="s">
        <v>48</v>
      </c>
      <c r="B44" s="105"/>
      <c r="C44" s="50">
        <f t="shared" si="10"/>
        <v>121165.2</v>
      </c>
      <c r="D44" s="50">
        <f t="shared" si="10"/>
        <v>49800</v>
      </c>
      <c r="E44" s="50">
        <f t="shared" si="10"/>
        <v>162505.4</v>
      </c>
      <c r="F44" s="50">
        <v>0</v>
      </c>
      <c r="G44" s="50">
        <v>0</v>
      </c>
      <c r="H44" s="50">
        <v>0</v>
      </c>
      <c r="I44" s="50">
        <f t="shared" si="1"/>
        <v>333470.59999999998</v>
      </c>
    </row>
    <row r="45" spans="1:9" x14ac:dyDescent="0.25">
      <c r="A45" s="18" t="s">
        <v>49</v>
      </c>
      <c r="B45" s="105"/>
      <c r="C45" s="50">
        <f t="shared" si="10"/>
        <v>0</v>
      </c>
      <c r="D45" s="50">
        <f t="shared" si="10"/>
        <v>0</v>
      </c>
      <c r="E45" s="50">
        <f t="shared" si="10"/>
        <v>0</v>
      </c>
      <c r="F45" s="50">
        <v>0</v>
      </c>
      <c r="G45" s="50">
        <v>0</v>
      </c>
      <c r="H45" s="50">
        <v>0</v>
      </c>
      <c r="I45" s="50">
        <f t="shared" si="1"/>
        <v>0</v>
      </c>
    </row>
    <row r="46" spans="1:9" x14ac:dyDescent="0.25">
      <c r="A46" s="18" t="s">
        <v>50</v>
      </c>
      <c r="B46" s="105"/>
      <c r="C46" s="50">
        <f t="shared" si="10"/>
        <v>121165.2</v>
      </c>
      <c r="D46" s="50">
        <f t="shared" si="10"/>
        <v>2366.6999999999998</v>
      </c>
      <c r="E46" s="50">
        <f t="shared" si="10"/>
        <v>18056.2</v>
      </c>
      <c r="F46" s="50">
        <v>0</v>
      </c>
      <c r="G46" s="50">
        <v>0</v>
      </c>
      <c r="H46" s="50">
        <v>0</v>
      </c>
      <c r="I46" s="50">
        <f t="shared" si="1"/>
        <v>141588.1</v>
      </c>
    </row>
    <row r="47" spans="1:9" x14ac:dyDescent="0.25">
      <c r="A47" s="18" t="s">
        <v>52</v>
      </c>
      <c r="B47" s="106"/>
      <c r="C47" s="50">
        <f t="shared" si="10"/>
        <v>0</v>
      </c>
      <c r="D47" s="50">
        <f t="shared" si="10"/>
        <v>0</v>
      </c>
      <c r="E47" s="50">
        <f t="shared" si="10"/>
        <v>0</v>
      </c>
      <c r="F47" s="50">
        <v>0</v>
      </c>
      <c r="G47" s="50">
        <v>0</v>
      </c>
      <c r="H47" s="50">
        <v>0</v>
      </c>
      <c r="I47" s="50">
        <f t="shared" si="1"/>
        <v>0</v>
      </c>
    </row>
    <row r="48" spans="1:9" x14ac:dyDescent="0.25">
      <c r="A48" s="49" t="s">
        <v>70</v>
      </c>
      <c r="B48" s="104" t="s">
        <v>56</v>
      </c>
      <c r="C48" s="55">
        <f>C49+C50+C51+C53+C55</f>
        <v>0</v>
      </c>
      <c r="D48" s="52">
        <f>D49+D50+D51+D53+D55</f>
        <v>0</v>
      </c>
      <c r="E48" s="52">
        <f>E49+E50+E51+E53+E55</f>
        <v>0</v>
      </c>
      <c r="F48" s="52">
        <f>F49+F50+F51+F52+F53+F55</f>
        <v>0</v>
      </c>
      <c r="G48" s="52">
        <f>G49+G50+G51+G52+G53+G55</f>
        <v>0</v>
      </c>
      <c r="H48" s="52">
        <f>H49+H50+H51+H52+H53+H55</f>
        <v>0</v>
      </c>
      <c r="I48" s="52">
        <f t="shared" si="1"/>
        <v>0</v>
      </c>
    </row>
    <row r="49" spans="1:9" x14ac:dyDescent="0.25">
      <c r="A49" s="18" t="s">
        <v>25</v>
      </c>
      <c r="B49" s="105"/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f t="shared" si="1"/>
        <v>0</v>
      </c>
    </row>
    <row r="50" spans="1:9" x14ac:dyDescent="0.25">
      <c r="A50" s="18" t="s">
        <v>26</v>
      </c>
      <c r="B50" s="105"/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f t="shared" si="1"/>
        <v>0</v>
      </c>
    </row>
    <row r="51" spans="1:9" x14ac:dyDescent="0.25">
      <c r="A51" s="18" t="s">
        <v>27</v>
      </c>
      <c r="B51" s="105"/>
      <c r="C51" s="50">
        <v>0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f t="shared" si="1"/>
        <v>0</v>
      </c>
    </row>
    <row r="52" spans="1:9" x14ac:dyDescent="0.25">
      <c r="A52" s="18" t="s">
        <v>48</v>
      </c>
      <c r="B52" s="105"/>
      <c r="C52" s="50">
        <v>121165.2</v>
      </c>
      <c r="D52" s="50">
        <v>49800</v>
      </c>
      <c r="E52" s="50">
        <v>162505.4</v>
      </c>
      <c r="F52" s="50">
        <v>0</v>
      </c>
      <c r="G52" s="50">
        <v>0</v>
      </c>
      <c r="H52" s="50">
        <v>0</v>
      </c>
      <c r="I52" s="50">
        <f t="shared" si="1"/>
        <v>333470.59999999998</v>
      </c>
    </row>
    <row r="53" spans="1:9" x14ac:dyDescent="0.25">
      <c r="A53" s="18" t="s">
        <v>49</v>
      </c>
      <c r="B53" s="105"/>
      <c r="C53" s="50">
        <v>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f t="shared" si="1"/>
        <v>0</v>
      </c>
    </row>
    <row r="54" spans="1:9" x14ac:dyDescent="0.25">
      <c r="A54" s="18" t="s">
        <v>50</v>
      </c>
      <c r="B54" s="105"/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f t="shared" si="1"/>
        <v>0</v>
      </c>
    </row>
    <row r="55" spans="1:9" x14ac:dyDescent="0.25">
      <c r="A55" s="18" t="s">
        <v>52</v>
      </c>
      <c r="B55" s="106"/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f t="shared" si="1"/>
        <v>0</v>
      </c>
    </row>
    <row r="56" spans="1:9" x14ac:dyDescent="0.25">
      <c r="A56" s="49" t="s">
        <v>70</v>
      </c>
      <c r="B56" s="104" t="s">
        <v>71</v>
      </c>
      <c r="C56" s="52">
        <f>C57+C58+C59+C60+C61+C63</f>
        <v>121165.2</v>
      </c>
      <c r="D56" s="52">
        <f>D57+D58+D59+D60+D61+D63</f>
        <v>49800</v>
      </c>
      <c r="E56" s="52">
        <f>E57+E58+E59+E60+E61+E63</f>
        <v>162505.4</v>
      </c>
      <c r="F56" s="52">
        <f>F62</f>
        <v>0</v>
      </c>
      <c r="G56" s="52">
        <f>G62</f>
        <v>0</v>
      </c>
      <c r="H56" s="52">
        <f>H62</f>
        <v>0</v>
      </c>
      <c r="I56" s="52">
        <f t="shared" si="1"/>
        <v>333470.59999999998</v>
      </c>
    </row>
    <row r="57" spans="1:9" x14ac:dyDescent="0.25">
      <c r="A57" s="18" t="s">
        <v>25</v>
      </c>
      <c r="B57" s="105"/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f t="shared" si="1"/>
        <v>0</v>
      </c>
    </row>
    <row r="58" spans="1:9" x14ac:dyDescent="0.25">
      <c r="A58" s="18" t="s">
        <v>26</v>
      </c>
      <c r="B58" s="105"/>
      <c r="C58" s="50">
        <v>121165.2</v>
      </c>
      <c r="D58" s="50">
        <v>46950</v>
      </c>
      <c r="E58" s="50">
        <v>162505.4</v>
      </c>
      <c r="F58" s="50">
        <v>0</v>
      </c>
      <c r="G58" s="50">
        <v>0</v>
      </c>
      <c r="H58" s="50">
        <v>0</v>
      </c>
      <c r="I58" s="50">
        <f t="shared" si="1"/>
        <v>330620.59999999998</v>
      </c>
    </row>
    <row r="59" spans="1:9" x14ac:dyDescent="0.25">
      <c r="A59" s="18" t="s">
        <v>27</v>
      </c>
      <c r="B59" s="105"/>
      <c r="C59" s="50">
        <v>0</v>
      </c>
      <c r="D59" s="50">
        <v>2850</v>
      </c>
      <c r="E59" s="50">
        <v>0</v>
      </c>
      <c r="F59" s="50">
        <v>0</v>
      </c>
      <c r="G59" s="50">
        <v>0</v>
      </c>
      <c r="H59" s="50">
        <v>0</v>
      </c>
      <c r="I59" s="50">
        <f t="shared" si="1"/>
        <v>2850</v>
      </c>
    </row>
    <row r="60" spans="1:9" x14ac:dyDescent="0.25">
      <c r="A60" s="18" t="s">
        <v>48</v>
      </c>
      <c r="B60" s="105"/>
      <c r="C60" s="50">
        <v>0</v>
      </c>
      <c r="D60" s="50">
        <v>0</v>
      </c>
      <c r="E60" s="50">
        <v>0</v>
      </c>
      <c r="F60" s="50">
        <v>0</v>
      </c>
      <c r="G60" s="50">
        <v>0</v>
      </c>
      <c r="H60" s="50">
        <v>0</v>
      </c>
      <c r="I60" s="50">
        <f t="shared" si="1"/>
        <v>0</v>
      </c>
    </row>
    <row r="61" spans="1:9" x14ac:dyDescent="0.25">
      <c r="A61" s="18" t="s">
        <v>49</v>
      </c>
      <c r="B61" s="105"/>
      <c r="C61" s="50">
        <v>0</v>
      </c>
      <c r="D61" s="50">
        <v>0</v>
      </c>
      <c r="E61" s="50">
        <v>0</v>
      </c>
      <c r="F61" s="50">
        <v>0</v>
      </c>
      <c r="G61" s="50">
        <v>0</v>
      </c>
      <c r="H61" s="50">
        <v>0</v>
      </c>
      <c r="I61" s="50">
        <f t="shared" si="1"/>
        <v>0</v>
      </c>
    </row>
    <row r="62" spans="1:9" x14ac:dyDescent="0.25">
      <c r="A62" s="18" t="s">
        <v>50</v>
      </c>
      <c r="B62" s="105"/>
      <c r="C62" s="50">
        <v>121165.2</v>
      </c>
      <c r="D62" s="50">
        <v>2366.6999999999998</v>
      </c>
      <c r="E62" s="50">
        <v>18056.2</v>
      </c>
      <c r="F62" s="50">
        <v>0</v>
      </c>
      <c r="G62" s="50">
        <v>0</v>
      </c>
      <c r="H62" s="50">
        <v>0</v>
      </c>
      <c r="I62" s="50">
        <f t="shared" si="1"/>
        <v>141588.1</v>
      </c>
    </row>
    <row r="63" spans="1:9" x14ac:dyDescent="0.25">
      <c r="A63" s="18" t="s">
        <v>52</v>
      </c>
      <c r="B63" s="106"/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/>
    </row>
    <row r="64" spans="1:9" ht="60.75" customHeight="1" x14ac:dyDescent="0.25">
      <c r="A64" s="110" t="s">
        <v>84</v>
      </c>
      <c r="B64" s="104" t="s">
        <v>85</v>
      </c>
      <c r="C64" s="108">
        <f t="shared" ref="C64:H64" si="11">C66+C67+C68+C69+C70+C72</f>
        <v>1320</v>
      </c>
      <c r="D64" s="108">
        <f t="shared" si="11"/>
        <v>1320</v>
      </c>
      <c r="E64" s="108">
        <f t="shared" si="11"/>
        <v>0</v>
      </c>
      <c r="F64" s="108">
        <f t="shared" si="11"/>
        <v>0</v>
      </c>
      <c r="G64" s="108">
        <f t="shared" si="11"/>
        <v>0</v>
      </c>
      <c r="H64" s="108">
        <f t="shared" si="11"/>
        <v>0</v>
      </c>
      <c r="I64" s="108">
        <f>SUM(C65:H65)</f>
        <v>0</v>
      </c>
    </row>
    <row r="65" spans="1:9" ht="4.5" customHeight="1" x14ac:dyDescent="0.25">
      <c r="A65" s="111"/>
      <c r="B65" s="105"/>
      <c r="C65" s="109"/>
      <c r="D65" s="109"/>
      <c r="E65" s="109"/>
      <c r="F65" s="109"/>
      <c r="G65" s="109"/>
      <c r="H65" s="109"/>
      <c r="I65" s="109"/>
    </row>
    <row r="66" spans="1:9" x14ac:dyDescent="0.25">
      <c r="A66" s="18" t="s">
        <v>25</v>
      </c>
      <c r="B66" s="105"/>
      <c r="C66" s="50">
        <v>0</v>
      </c>
      <c r="D66" s="50">
        <v>0</v>
      </c>
      <c r="E66" s="50">
        <v>0</v>
      </c>
      <c r="F66" s="50">
        <v>0</v>
      </c>
      <c r="G66" s="50">
        <v>0</v>
      </c>
      <c r="H66" s="50">
        <v>0</v>
      </c>
      <c r="I66" s="50">
        <f t="shared" si="1"/>
        <v>0</v>
      </c>
    </row>
    <row r="67" spans="1:9" x14ac:dyDescent="0.25">
      <c r="A67" s="18" t="s">
        <v>26</v>
      </c>
      <c r="B67" s="105"/>
      <c r="C67" s="50">
        <v>0</v>
      </c>
      <c r="D67" s="50">
        <v>0</v>
      </c>
      <c r="E67" s="50">
        <v>0</v>
      </c>
      <c r="F67" s="50">
        <v>0</v>
      </c>
      <c r="G67" s="50">
        <v>0</v>
      </c>
      <c r="H67" s="50">
        <v>0</v>
      </c>
      <c r="I67" s="50">
        <f t="shared" si="1"/>
        <v>0</v>
      </c>
    </row>
    <row r="68" spans="1:9" x14ac:dyDescent="0.25">
      <c r="A68" s="18" t="s">
        <v>27</v>
      </c>
      <c r="B68" s="105"/>
      <c r="C68" s="50">
        <v>1320</v>
      </c>
      <c r="D68" s="50">
        <v>1320</v>
      </c>
      <c r="E68" s="50">
        <v>0</v>
      </c>
      <c r="F68" s="50">
        <v>0</v>
      </c>
      <c r="G68" s="50">
        <v>0</v>
      </c>
      <c r="H68" s="50">
        <v>0</v>
      </c>
      <c r="I68" s="50">
        <f t="shared" si="1"/>
        <v>2640</v>
      </c>
    </row>
    <row r="69" spans="1:9" x14ac:dyDescent="0.25">
      <c r="A69" s="18" t="s">
        <v>48</v>
      </c>
      <c r="B69" s="105"/>
      <c r="C69" s="50">
        <v>0</v>
      </c>
      <c r="D69" s="50">
        <v>0</v>
      </c>
      <c r="E69" s="50">
        <v>0</v>
      </c>
      <c r="F69" s="50">
        <v>0</v>
      </c>
      <c r="G69" s="50">
        <v>0</v>
      </c>
      <c r="H69" s="50">
        <v>0</v>
      </c>
      <c r="I69" s="50">
        <f t="shared" si="1"/>
        <v>0</v>
      </c>
    </row>
    <row r="70" spans="1:9" x14ac:dyDescent="0.25">
      <c r="A70" s="18" t="s">
        <v>49</v>
      </c>
      <c r="B70" s="105"/>
      <c r="C70" s="50">
        <v>0</v>
      </c>
      <c r="D70" s="50">
        <v>0</v>
      </c>
      <c r="E70" s="50">
        <v>0</v>
      </c>
      <c r="F70" s="50">
        <v>0</v>
      </c>
      <c r="G70" s="50">
        <v>0</v>
      </c>
      <c r="H70" s="50">
        <v>0</v>
      </c>
      <c r="I70" s="50">
        <f t="shared" si="1"/>
        <v>0</v>
      </c>
    </row>
    <row r="71" spans="1:9" x14ac:dyDescent="0.25">
      <c r="A71" s="18" t="s">
        <v>50</v>
      </c>
      <c r="B71" s="105"/>
      <c r="C71" s="50">
        <v>0</v>
      </c>
      <c r="D71" s="50">
        <v>0</v>
      </c>
      <c r="E71" s="50">
        <v>0</v>
      </c>
      <c r="F71" s="50">
        <v>0</v>
      </c>
      <c r="G71" s="50">
        <v>0</v>
      </c>
      <c r="H71" s="50">
        <v>0</v>
      </c>
      <c r="I71" s="50">
        <f t="shared" si="1"/>
        <v>0</v>
      </c>
    </row>
    <row r="72" spans="1:9" x14ac:dyDescent="0.25">
      <c r="A72" s="18" t="s">
        <v>52</v>
      </c>
      <c r="B72" s="106"/>
      <c r="C72" s="50">
        <v>0</v>
      </c>
      <c r="D72" s="50">
        <v>0</v>
      </c>
      <c r="E72" s="50">
        <v>0</v>
      </c>
      <c r="F72" s="50">
        <v>0</v>
      </c>
      <c r="G72" s="50">
        <v>0</v>
      </c>
      <c r="H72" s="50">
        <v>0</v>
      </c>
      <c r="I72" s="50">
        <f t="shared" si="1"/>
        <v>0</v>
      </c>
    </row>
    <row r="75" spans="1:9" x14ac:dyDescent="0.25">
      <c r="A75" s="66"/>
      <c r="B75" s="66"/>
      <c r="C75" s="66"/>
      <c r="D75" s="66"/>
      <c r="E75" s="66"/>
      <c r="F75" s="66"/>
    </row>
    <row r="76" spans="1:9" ht="19.5" customHeight="1" x14ac:dyDescent="0.25">
      <c r="A76" s="66"/>
      <c r="B76" s="66"/>
      <c r="C76" s="66"/>
      <c r="D76" s="66"/>
      <c r="E76" s="66"/>
      <c r="F76" s="66"/>
    </row>
    <row r="77" spans="1:9" x14ac:dyDescent="0.25">
      <c r="A77" s="66"/>
      <c r="B77" s="66"/>
      <c r="C77" s="66"/>
      <c r="D77" s="66"/>
      <c r="E77" s="66"/>
      <c r="F77" s="66"/>
    </row>
    <row r="78" spans="1:9" x14ac:dyDescent="0.25">
      <c r="A78" s="66"/>
      <c r="B78" s="66"/>
      <c r="C78" s="66"/>
      <c r="D78" s="66"/>
      <c r="E78" s="66"/>
      <c r="F78" s="66"/>
    </row>
    <row r="79" spans="1:9" s="11" customFormat="1" ht="18.75" customHeight="1" x14ac:dyDescent="0.2">
      <c r="A79" s="68" t="s">
        <v>57</v>
      </c>
      <c r="B79" s="68"/>
      <c r="C79" s="68"/>
      <c r="D79" s="68"/>
      <c r="E79" s="68"/>
      <c r="F79" s="68"/>
      <c r="G79" s="68"/>
      <c r="H79" s="68"/>
    </row>
    <row r="80" spans="1:9" s="11" customFormat="1" ht="12" x14ac:dyDescent="0.2">
      <c r="A80" s="11" t="s">
        <v>58</v>
      </c>
    </row>
    <row r="81" spans="1:9" s="11" customFormat="1" ht="15.75" customHeight="1" x14ac:dyDescent="0.2">
      <c r="A81" s="67" t="s">
        <v>59</v>
      </c>
      <c r="B81" s="67"/>
      <c r="C81" s="67"/>
      <c r="D81" s="67"/>
      <c r="E81" s="67"/>
      <c r="F81" s="67"/>
      <c r="G81" s="67"/>
      <c r="H81" s="67"/>
      <c r="I81" s="67"/>
    </row>
    <row r="82" spans="1:9" s="11" customFormat="1" ht="12.75" customHeight="1" x14ac:dyDescent="0.2">
      <c r="A82" s="67" t="s">
        <v>60</v>
      </c>
      <c r="B82" s="67"/>
      <c r="C82" s="67"/>
      <c r="D82" s="67"/>
      <c r="E82" s="67"/>
      <c r="F82" s="67"/>
      <c r="G82" s="67"/>
      <c r="H82" s="67"/>
      <c r="I82" s="67"/>
    </row>
    <row r="83" spans="1:9" s="11" customFormat="1" ht="12.75" customHeight="1" x14ac:dyDescent="0.2">
      <c r="A83" s="67"/>
      <c r="B83" s="67"/>
      <c r="C83" s="67"/>
      <c r="D83" s="67"/>
      <c r="E83" s="67"/>
      <c r="F83" s="63"/>
      <c r="G83" s="59"/>
      <c r="H83" s="59"/>
      <c r="I83" s="59"/>
    </row>
    <row r="84" spans="1:9" s="11" customFormat="1" ht="14.25" customHeight="1" x14ac:dyDescent="0.2">
      <c r="A84" s="11" t="s">
        <v>123</v>
      </c>
    </row>
    <row r="85" spans="1:9" x14ac:dyDescent="0.25">
      <c r="A85" s="11" t="s">
        <v>146</v>
      </c>
    </row>
    <row r="86" spans="1:9" x14ac:dyDescent="0.25">
      <c r="A86" s="11" t="s">
        <v>147</v>
      </c>
    </row>
    <row r="87" spans="1:9" ht="17.25" customHeight="1" x14ac:dyDescent="0.25">
      <c r="A87" s="11" t="s">
        <v>148</v>
      </c>
    </row>
    <row r="88" spans="1:9" ht="17.25" customHeight="1" x14ac:dyDescent="0.25">
      <c r="A88" s="11"/>
    </row>
  </sheetData>
  <mergeCells count="20">
    <mergeCell ref="G64:G65"/>
    <mergeCell ref="H64:H65"/>
    <mergeCell ref="I64:I65"/>
    <mergeCell ref="A64:A65"/>
    <mergeCell ref="C64:C65"/>
    <mergeCell ref="D64:D65"/>
    <mergeCell ref="E64:E65"/>
    <mergeCell ref="F64:F65"/>
    <mergeCell ref="B15:B22"/>
    <mergeCell ref="B23:B30"/>
    <mergeCell ref="A1:I1"/>
    <mergeCell ref="A3:A4"/>
    <mergeCell ref="B3:B4"/>
    <mergeCell ref="C3:I3"/>
    <mergeCell ref="B6:B13"/>
    <mergeCell ref="B31:B39"/>
    <mergeCell ref="B40:B47"/>
    <mergeCell ref="B64:B72"/>
    <mergeCell ref="B48:B55"/>
    <mergeCell ref="B56:B63"/>
  </mergeCells>
  <pageMargins left="0.25" right="0.25" top="0.75" bottom="0.75" header="0.3" footer="0.3"/>
  <pageSetup paperSize="9" scale="46" fitToHeight="0" orientation="landscape" r:id="rId1"/>
  <rowBreaks count="1" manualBreakCount="1">
    <brk id="47" max="9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"/>
  <sheetViews>
    <sheetView tabSelected="1" view="pageBreakPreview" zoomScale="90" zoomScaleNormal="100" zoomScaleSheetLayoutView="90" workbookViewId="0">
      <selection activeCell="G6" sqref="G6"/>
    </sheetView>
  </sheetViews>
  <sheetFormatPr defaultRowHeight="16.5" x14ac:dyDescent="0.25"/>
  <cols>
    <col min="1" max="1" width="5.28515625" style="19" customWidth="1"/>
    <col min="2" max="2" width="41.7109375" style="19" customWidth="1"/>
    <col min="3" max="3" width="33.5703125" style="19" customWidth="1"/>
    <col min="4" max="4" width="88.7109375" style="19" customWidth="1"/>
    <col min="5" max="5" width="28.28515625" style="19" customWidth="1"/>
    <col min="6" max="6" width="30.5703125" style="19" customWidth="1"/>
    <col min="7" max="7" width="32.28515625" style="19" customWidth="1"/>
    <col min="8" max="16384" width="9.140625" style="19"/>
  </cols>
  <sheetData>
    <row r="1" spans="1:10" x14ac:dyDescent="0.25">
      <c r="A1" s="112" t="s">
        <v>32</v>
      </c>
      <c r="B1" s="112"/>
      <c r="C1" s="112"/>
      <c r="D1" s="112"/>
      <c r="E1" s="112"/>
      <c r="F1" s="112"/>
      <c r="G1" s="112"/>
      <c r="H1" s="53"/>
    </row>
    <row r="2" spans="1:10" ht="36" x14ac:dyDescent="0.25">
      <c r="A2" s="15" t="s">
        <v>0</v>
      </c>
      <c r="B2" s="15" t="s">
        <v>125</v>
      </c>
      <c r="C2" s="15" t="s">
        <v>126</v>
      </c>
      <c r="D2" s="15" t="s">
        <v>127</v>
      </c>
      <c r="E2" s="15" t="s">
        <v>128</v>
      </c>
      <c r="F2" s="15" t="s">
        <v>129</v>
      </c>
      <c r="G2" s="15" t="s">
        <v>130</v>
      </c>
      <c r="H2" s="23"/>
      <c r="I2" s="23"/>
      <c r="J2" s="23"/>
    </row>
    <row r="3" spans="1:10" x14ac:dyDescent="0.25">
      <c r="A3" s="15">
        <v>1</v>
      </c>
      <c r="B3" s="15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</row>
    <row r="4" spans="1:10" ht="125.25" customHeight="1" x14ac:dyDescent="0.25">
      <c r="A4" s="57">
        <v>1</v>
      </c>
      <c r="B4" s="57" t="s">
        <v>143</v>
      </c>
      <c r="C4" s="57" t="s">
        <v>140</v>
      </c>
      <c r="D4" s="57" t="s">
        <v>156</v>
      </c>
      <c r="E4" s="57" t="s">
        <v>141</v>
      </c>
      <c r="F4" s="57" t="s">
        <v>56</v>
      </c>
      <c r="G4" s="114" t="s">
        <v>142</v>
      </c>
    </row>
    <row r="5" spans="1:10" ht="43.5" customHeight="1" x14ac:dyDescent="0.25">
      <c r="A5" s="79" t="s">
        <v>124</v>
      </c>
      <c r="B5" s="79"/>
      <c r="C5" s="79"/>
      <c r="D5" s="79"/>
      <c r="E5" s="79"/>
      <c r="F5" s="79"/>
      <c r="G5" s="79"/>
    </row>
    <row r="6" spans="1:10" ht="150.75" customHeight="1" x14ac:dyDescent="0.25">
      <c r="A6" s="15" t="s">
        <v>4</v>
      </c>
      <c r="B6" s="64" t="s">
        <v>131</v>
      </c>
      <c r="C6" s="64" t="s">
        <v>53</v>
      </c>
      <c r="D6" s="64" t="s">
        <v>155</v>
      </c>
      <c r="E6" s="69" t="s">
        <v>150</v>
      </c>
      <c r="F6" s="64" t="s">
        <v>56</v>
      </c>
      <c r="G6" s="115" t="s">
        <v>151</v>
      </c>
    </row>
    <row r="9" spans="1:10" s="11" customFormat="1" ht="13.5" x14ac:dyDescent="0.2">
      <c r="A9" s="11" t="s">
        <v>101</v>
      </c>
    </row>
    <row r="10" spans="1:10" s="11" customFormat="1" ht="13.5" x14ac:dyDescent="0.2">
      <c r="A10" s="11" t="s">
        <v>102</v>
      </c>
    </row>
    <row r="11" spans="1:10" s="11" customFormat="1" ht="13.5" x14ac:dyDescent="0.2">
      <c r="A11" s="11" t="s">
        <v>103</v>
      </c>
    </row>
    <row r="12" spans="1:10" s="11" customFormat="1" ht="13.5" x14ac:dyDescent="0.2">
      <c r="A12" s="11" t="s">
        <v>104</v>
      </c>
    </row>
    <row r="13" spans="1:10" s="11" customFormat="1" ht="13.5" x14ac:dyDescent="0.2">
      <c r="A13" s="11" t="s">
        <v>105</v>
      </c>
    </row>
    <row r="14" spans="1:10" s="11" customFormat="1" ht="13.5" x14ac:dyDescent="0.2">
      <c r="A14" s="11" t="s">
        <v>106</v>
      </c>
    </row>
  </sheetData>
  <mergeCells count="2">
    <mergeCell ref="A5:G5"/>
    <mergeCell ref="A1:G1"/>
  </mergeCells>
  <hyperlinks>
    <hyperlink ref="G4" r:id="rId1" xr:uid="{00000000-0004-0000-0500-000000000000}"/>
  </hyperlinks>
  <pageMargins left="0.7" right="0.7" top="0.75" bottom="0.75" header="0.3" footer="0.3"/>
  <pageSetup paperSize="9" scale="48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22</vt:i4>
      </vt:variant>
    </vt:vector>
  </HeadingPairs>
  <TitlesOfParts>
    <vt:vector size="28" baseType="lpstr">
      <vt:lpstr>Раздел 2 </vt:lpstr>
      <vt:lpstr>Раздел 2.1 </vt:lpstr>
      <vt:lpstr>Раздел 3 </vt:lpstr>
      <vt:lpstr>Раздел 4 </vt:lpstr>
      <vt:lpstr>Раздел 5</vt:lpstr>
      <vt:lpstr>Раздел 6</vt:lpstr>
      <vt:lpstr>'Раздел 2 '!_ftn2</vt:lpstr>
      <vt:lpstr>'Раздел 2 '!_ftn3</vt:lpstr>
      <vt:lpstr>'Раздел 2 '!_ftn5</vt:lpstr>
      <vt:lpstr>'Раздел 2 '!_ftn6</vt:lpstr>
      <vt:lpstr>'Раздел 2 '!_ftn7</vt:lpstr>
      <vt:lpstr>'Раздел 2 '!_ftn8</vt:lpstr>
      <vt:lpstr>'Раздел 2 '!_ftnref1</vt:lpstr>
      <vt:lpstr>'Раздел 2 '!_ftnref2</vt:lpstr>
      <vt:lpstr>'Раздел 2 '!_ftnref3</vt:lpstr>
      <vt:lpstr>'Раздел 2 '!_ftnref4</vt:lpstr>
      <vt:lpstr>'Раздел 2 '!_ftnref5</vt:lpstr>
      <vt:lpstr>'Раздел 2 '!_ftnref6</vt:lpstr>
      <vt:lpstr>'Раздел 2 '!_ftnref7</vt:lpstr>
      <vt:lpstr>'Раздел 2 '!_ftnref8</vt:lpstr>
      <vt:lpstr>'Раздел 2 '!OLE_LINK1</vt:lpstr>
      <vt:lpstr>'Раздел 3 '!OLE_LINK2</vt:lpstr>
      <vt:lpstr>'Раздел 2 '!Область_печати</vt:lpstr>
      <vt:lpstr>'Раздел 2.1 '!Область_печати</vt:lpstr>
      <vt:lpstr>'Раздел 3 '!Область_печати</vt:lpstr>
      <vt:lpstr>'Раздел 4 '!Область_печати</vt:lpstr>
      <vt:lpstr>'Раздел 5'!Область_печати</vt:lpstr>
      <vt:lpstr>'Раздел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2025-04-03T04:32:13Z</cp:lastPrinted>
  <dcterms:created xsi:type="dcterms:W3CDTF">2024-08-29T06:12:42Z</dcterms:created>
  <dcterms:modified xsi:type="dcterms:W3CDTF">2025-04-03T04:33:34Z</dcterms:modified>
</cp:coreProperties>
</file>