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8_{23613CDF-900E-4FB3-9E8D-BB32DF4C78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4" sheetId="4" r:id="rId1"/>
  </sheets>
  <definedNames>
    <definedName name="_xlnm.Print_Titles" localSheetId="0">'таблица 4'!$5:$6</definedName>
    <definedName name="_xlnm.Print_Area" localSheetId="0">'таблица 4'!$A$1:$P$33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4" l="1"/>
  <c r="J12" i="4" l="1"/>
  <c r="J11" i="4" l="1"/>
  <c r="L12" i="4" l="1"/>
  <c r="I11" i="4"/>
  <c r="I12" i="4" l="1"/>
  <c r="J17" i="4" l="1"/>
  <c r="J24" i="4" s="1"/>
  <c r="K17" i="4"/>
  <c r="K24" i="4" s="1"/>
  <c r="L17" i="4"/>
  <c r="L24" i="4" s="1"/>
  <c r="M17" i="4"/>
  <c r="M24" i="4" s="1"/>
  <c r="N17" i="4"/>
  <c r="N24" i="4" s="1"/>
  <c r="O17" i="4"/>
  <c r="O24" i="4" s="1"/>
  <c r="J18" i="4"/>
  <c r="J25" i="4" s="1"/>
  <c r="K18" i="4"/>
  <c r="K25" i="4" s="1"/>
  <c r="L18" i="4"/>
  <c r="L25" i="4" s="1"/>
  <c r="M18" i="4"/>
  <c r="M25" i="4" s="1"/>
  <c r="N18" i="4"/>
  <c r="N25" i="4" s="1"/>
  <c r="O18" i="4"/>
  <c r="O25" i="4" s="1"/>
  <c r="J19" i="4"/>
  <c r="J26" i="4" s="1"/>
  <c r="K19" i="4"/>
  <c r="K26" i="4" s="1"/>
  <c r="L19" i="4"/>
  <c r="L26" i="4" s="1"/>
  <c r="M19" i="4"/>
  <c r="M26" i="4" s="1"/>
  <c r="N19" i="4"/>
  <c r="N26" i="4" s="1"/>
  <c r="O19" i="4"/>
  <c r="O26" i="4" s="1"/>
  <c r="J20" i="4"/>
  <c r="J27" i="4" s="1"/>
  <c r="K20" i="4"/>
  <c r="K27" i="4" s="1"/>
  <c r="L20" i="4"/>
  <c r="L27" i="4" s="1"/>
  <c r="M20" i="4"/>
  <c r="M27" i="4" s="1"/>
  <c r="N20" i="4"/>
  <c r="N27" i="4" s="1"/>
  <c r="O20" i="4"/>
  <c r="O27" i="4" s="1"/>
  <c r="J21" i="4"/>
  <c r="J28" i="4" s="1"/>
  <c r="K21" i="4"/>
  <c r="K28" i="4" s="1"/>
  <c r="L21" i="4"/>
  <c r="L28" i="4" s="1"/>
  <c r="M21" i="4"/>
  <c r="M28" i="4" s="1"/>
  <c r="N21" i="4"/>
  <c r="N28" i="4" s="1"/>
  <c r="O21" i="4"/>
  <c r="O28" i="4" s="1"/>
  <c r="J22" i="4"/>
  <c r="J29" i="4" s="1"/>
  <c r="K22" i="4"/>
  <c r="K16" i="4" s="1"/>
  <c r="L22" i="4"/>
  <c r="L29" i="4" s="1"/>
  <c r="M22" i="4"/>
  <c r="M16" i="4" s="1"/>
  <c r="N22" i="4"/>
  <c r="N29" i="4" s="1"/>
  <c r="O22" i="4"/>
  <c r="O16" i="4" s="1"/>
  <c r="I18" i="4"/>
  <c r="I19" i="4"/>
  <c r="I26" i="4" s="1"/>
  <c r="I20" i="4"/>
  <c r="I27" i="4" s="1"/>
  <c r="I21" i="4"/>
  <c r="I28" i="4" s="1"/>
  <c r="I22" i="4"/>
  <c r="I29" i="4" s="1"/>
  <c r="I17" i="4"/>
  <c r="H17" i="4" s="1"/>
  <c r="I24" i="4" l="1"/>
  <c r="H24" i="4"/>
  <c r="H27" i="4"/>
  <c r="H28" i="4"/>
  <c r="N23" i="4"/>
  <c r="H21" i="4"/>
  <c r="H20" i="4"/>
  <c r="J16" i="4"/>
  <c r="H19" i="4"/>
  <c r="J23" i="4"/>
  <c r="H26" i="4"/>
  <c r="L23" i="4"/>
  <c r="H18" i="4"/>
  <c r="I25" i="4"/>
  <c r="I16" i="4"/>
  <c r="O29" i="4"/>
  <c r="O23" i="4" s="1"/>
  <c r="N16" i="4"/>
  <c r="M29" i="4"/>
  <c r="M23" i="4" s="1"/>
  <c r="L16" i="4"/>
  <c r="H22" i="4"/>
  <c r="K29" i="4"/>
  <c r="O9" i="4"/>
  <c r="N9" i="4"/>
  <c r="M9" i="4"/>
  <c r="L9" i="4"/>
  <c r="K9" i="4"/>
  <c r="J9" i="4"/>
  <c r="I9" i="4"/>
  <c r="H15" i="4"/>
  <c r="H14" i="4"/>
  <c r="H13" i="4"/>
  <c r="H12" i="4"/>
  <c r="H11" i="4"/>
  <c r="H10" i="4"/>
  <c r="H16" i="4" l="1"/>
  <c r="H25" i="4"/>
  <c r="I23" i="4"/>
  <c r="K23" i="4"/>
  <c r="H23" i="4" s="1"/>
  <c r="H29" i="4"/>
  <c r="H9" i="4"/>
</calcChain>
</file>

<file path=xl/sharedStrings.xml><?xml version="1.0" encoding="utf-8"?>
<sst xmlns="http://schemas.openxmlformats.org/spreadsheetml/2006/main" count="51" uniqueCount="36">
  <si>
    <t>всего</t>
  </si>
  <si>
    <t>федеральный бюджет</t>
  </si>
  <si>
    <t>средства по Соглашениям по передаче полномочий</t>
  </si>
  <si>
    <t>местный бюджет</t>
  </si>
  <si>
    <t>бюджет автономного округа</t>
  </si>
  <si>
    <t>иные источники</t>
  </si>
  <si>
    <t>Срок реализации</t>
  </si>
  <si>
    <t xml:space="preserve">Источники финансирования </t>
  </si>
  <si>
    <t>Параметры финансового обеспечения, тыс. рублей</t>
  </si>
  <si>
    <t xml:space="preserve">всего </t>
  </si>
  <si>
    <t>№
п/п</t>
  </si>
  <si>
    <t>Всего по проектам</t>
  </si>
  <si>
    <t xml:space="preserve">Проекты муниципального образования Нефтеюганский район </t>
  </si>
  <si>
    <t xml:space="preserve">Итого по проектам муниципального образования Нефтеюганский район </t>
  </si>
  <si>
    <t>Ответственное структурное подразделение</t>
  </si>
  <si>
    <t>2019 г.</t>
  </si>
  <si>
    <t>2020 г.</t>
  </si>
  <si>
    <t>2021 г.</t>
  </si>
  <si>
    <t>2022 г.</t>
  </si>
  <si>
    <t>2023 г.</t>
  </si>
  <si>
    <t>2024 г.</t>
  </si>
  <si>
    <t>2025-2030 г.</t>
  </si>
  <si>
    <t>Наименование национального проекта</t>
  </si>
  <si>
    <t>Наименование регионального проекта</t>
  </si>
  <si>
    <t>Региональные  проекты, направленные  на реализацию национальных проектов Российской Федерации, в которых принимает участие Нефтеюганский район</t>
  </si>
  <si>
    <t>Наименование основного мероприятия, направленного на достижение целевых показателей в муниципальной программе</t>
  </si>
  <si>
    <t xml:space="preserve">средства поселений </t>
  </si>
  <si>
    <t xml:space="preserve">Таблица 4 </t>
  </si>
  <si>
    <t>Проект муниципального уровня: " Капитальный ремонт автомобильной дороги "Подъездная автодорога к п.Усть-Юган", протяжённостью 17,606 км"</t>
  </si>
  <si>
    <t xml:space="preserve">Основное мероприятие: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                                       (целевой показатель 3,4,5,6 ) Подпрограмма I "Автомобильный транспорт и дорожное хозяйство" </t>
  </si>
  <si>
    <t xml:space="preserve">Департамент строительства и жилищно-коммунального комплекса (отдел по транспорту и дорогам) </t>
  </si>
  <si>
    <t>1.</t>
  </si>
  <si>
    <t>Создать безопасные условия дорожного движения автомобильного транспорта путём выполнения работ по капитальному ремонту автомобильной дороги через доведение её транспортно-эксплуатационных параметров до нормативов IV технической категории. Обеспечить сохранность автомобильной дороги путём устройства пункта весового контроля. Сократить риски смертности в результате дорожно-транспортных происшествий путём внедрения автоматизированных систем контроля за соблюдением правил дорожного движения.</t>
  </si>
  <si>
    <t>Целевой показатель*,**</t>
  </si>
  <si>
    <t>Примечание: 
*отражается согласно целевого показателя регионального проекта (при отсутствии установленного целевого показателя для МО Нефтеюганского образования в графе заполняется "целевой показатель отсутствует").                                                                                                                                                                                                                                                                                                                                                                                                                               **целевые показатели могут не совпадать с таблицей 1.</t>
  </si>
  <si>
    <t>2018-2022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</si>
</sst>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000\ _₽_-;\-* #,##0.00000\ _₽_-;_-* &quot;-&quot;??\ _₽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"/>
  <sheetViews>
    <sheetView tabSelected="1" view="pageBreakPreview" zoomScale="70" zoomScaleNormal="100" zoomScaleSheetLayoutView="70" workbookViewId="0">
      <selection activeCell="K12" sqref="K12"/>
    </sheetView>
  </sheetViews>
  <sheetFormatPr defaultRowHeight="18.75" x14ac:dyDescent="0.3"/>
  <cols>
    <col min="1" max="1" width="4.140625" style="2" bestFit="1" customWidth="1"/>
    <col min="2" max="2" width="20.140625" style="2" customWidth="1"/>
    <col min="3" max="3" width="31.42578125" style="3" customWidth="1"/>
    <col min="4" max="4" width="32.42578125" style="3" customWidth="1"/>
    <col min="5" max="5" width="32.28515625" style="2" customWidth="1"/>
    <col min="6" max="6" width="18.42578125" style="2" customWidth="1"/>
    <col min="7" max="7" width="22.5703125" style="2" customWidth="1"/>
    <col min="8" max="8" width="22.7109375" style="2" customWidth="1"/>
    <col min="9" max="9" width="20.28515625" style="2" customWidth="1"/>
    <col min="10" max="11" width="20.5703125" style="2" customWidth="1"/>
    <col min="12" max="12" width="21.5703125" style="2" customWidth="1"/>
    <col min="13" max="13" width="17.5703125" style="2" bestFit="1" customWidth="1"/>
    <col min="14" max="14" width="14" style="2" customWidth="1"/>
    <col min="15" max="15" width="17.28515625" style="2" customWidth="1"/>
    <col min="16" max="16" width="25.5703125" style="2" customWidth="1"/>
    <col min="17" max="17" width="17.5703125" style="2" customWidth="1"/>
    <col min="18" max="16384" width="9.140625" style="1"/>
  </cols>
  <sheetData>
    <row r="1" spans="1:17" x14ac:dyDescent="0.3">
      <c r="O1" s="19"/>
    </row>
    <row r="2" spans="1:17" x14ac:dyDescent="0.3">
      <c r="P2" s="20" t="s">
        <v>27</v>
      </c>
      <c r="Q2" s="20"/>
    </row>
    <row r="3" spans="1:17" x14ac:dyDescent="0.3">
      <c r="A3" s="42" t="s">
        <v>24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21"/>
    </row>
    <row r="4" spans="1:17" x14ac:dyDescent="0.3">
      <c r="A4" s="22"/>
    </row>
    <row r="5" spans="1:17" x14ac:dyDescent="0.3">
      <c r="A5" s="43" t="s">
        <v>10</v>
      </c>
      <c r="B5" s="43" t="s">
        <v>22</v>
      </c>
      <c r="C5" s="43" t="s">
        <v>23</v>
      </c>
      <c r="D5" s="43" t="s">
        <v>33</v>
      </c>
      <c r="E5" s="43" t="s">
        <v>25</v>
      </c>
      <c r="F5" s="43" t="s">
        <v>6</v>
      </c>
      <c r="G5" s="43" t="s">
        <v>7</v>
      </c>
      <c r="H5" s="43" t="s">
        <v>8</v>
      </c>
      <c r="I5" s="43"/>
      <c r="J5" s="43"/>
      <c r="K5" s="43"/>
      <c r="L5" s="43"/>
      <c r="M5" s="43"/>
      <c r="N5" s="43"/>
      <c r="O5" s="43"/>
      <c r="P5" s="43"/>
      <c r="Q5" s="4"/>
    </row>
    <row r="6" spans="1:17" s="11" customFormat="1" ht="138.75" customHeight="1" x14ac:dyDescent="0.3">
      <c r="A6" s="43"/>
      <c r="B6" s="43"/>
      <c r="C6" s="43"/>
      <c r="D6" s="43"/>
      <c r="E6" s="43"/>
      <c r="F6" s="43"/>
      <c r="G6" s="43"/>
      <c r="H6" s="12" t="s">
        <v>0</v>
      </c>
      <c r="I6" s="12" t="s">
        <v>15</v>
      </c>
      <c r="J6" s="12" t="s">
        <v>16</v>
      </c>
      <c r="K6" s="12" t="s">
        <v>17</v>
      </c>
      <c r="L6" s="12" t="s">
        <v>18</v>
      </c>
      <c r="M6" s="12" t="s">
        <v>19</v>
      </c>
      <c r="N6" s="12" t="s">
        <v>20</v>
      </c>
      <c r="O6" s="12" t="s">
        <v>21</v>
      </c>
      <c r="P6" s="12" t="s">
        <v>14</v>
      </c>
      <c r="Q6" s="10"/>
    </row>
    <row r="7" spans="1:17" x14ac:dyDescent="0.3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4"/>
    </row>
    <row r="8" spans="1:17" ht="29.25" customHeight="1" x14ac:dyDescent="0.3">
      <c r="A8" s="27" t="s">
        <v>12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6"/>
    </row>
    <row r="9" spans="1:17" s="11" customFormat="1" ht="45" customHeight="1" x14ac:dyDescent="0.3">
      <c r="A9" s="28" t="s">
        <v>31</v>
      </c>
      <c r="B9" s="29" t="s">
        <v>28</v>
      </c>
      <c r="C9" s="34" t="s">
        <v>28</v>
      </c>
      <c r="D9" s="34" t="s">
        <v>32</v>
      </c>
      <c r="E9" s="29" t="s">
        <v>29</v>
      </c>
      <c r="F9" s="28" t="s">
        <v>35</v>
      </c>
      <c r="G9" s="16" t="s">
        <v>9</v>
      </c>
      <c r="H9" s="23">
        <f t="shared" ref="H9:H15" si="0">SUM(I9:O9)</f>
        <v>1044970.03044</v>
      </c>
      <c r="I9" s="17">
        <f t="shared" ref="I9:O9" si="1">SUM(I10:I15)</f>
        <v>16924.631999999969</v>
      </c>
      <c r="J9" s="23">
        <f t="shared" si="1"/>
        <v>448885.35399999999</v>
      </c>
      <c r="K9" s="23">
        <f t="shared" si="1"/>
        <v>228008.6</v>
      </c>
      <c r="L9" s="23">
        <f t="shared" si="1"/>
        <v>351151.44443999999</v>
      </c>
      <c r="M9" s="17">
        <f t="shared" si="1"/>
        <v>0</v>
      </c>
      <c r="N9" s="17">
        <f t="shared" si="1"/>
        <v>0</v>
      </c>
      <c r="O9" s="17">
        <f t="shared" si="1"/>
        <v>0</v>
      </c>
      <c r="P9" s="39" t="s">
        <v>30</v>
      </c>
      <c r="Q9" s="7"/>
    </row>
    <row r="10" spans="1:17" ht="37.5" x14ac:dyDescent="0.3">
      <c r="A10" s="28"/>
      <c r="B10" s="30"/>
      <c r="C10" s="38"/>
      <c r="D10" s="38"/>
      <c r="E10" s="36"/>
      <c r="F10" s="35"/>
      <c r="G10" s="14" t="s">
        <v>1</v>
      </c>
      <c r="H10" s="24">
        <f t="shared" si="0"/>
        <v>0</v>
      </c>
      <c r="I10" s="15">
        <v>0</v>
      </c>
      <c r="J10" s="24">
        <v>0</v>
      </c>
      <c r="K10" s="24">
        <v>0</v>
      </c>
      <c r="L10" s="24">
        <v>0</v>
      </c>
      <c r="M10" s="15">
        <v>0</v>
      </c>
      <c r="N10" s="15">
        <v>0</v>
      </c>
      <c r="O10" s="15">
        <v>0</v>
      </c>
      <c r="P10" s="40"/>
      <c r="Q10" s="5"/>
    </row>
    <row r="11" spans="1:17" ht="65.25" customHeight="1" x14ac:dyDescent="0.3">
      <c r="A11" s="28"/>
      <c r="B11" s="30"/>
      <c r="C11" s="38"/>
      <c r="D11" s="38"/>
      <c r="E11" s="36"/>
      <c r="F11" s="35"/>
      <c r="G11" s="14" t="s">
        <v>4</v>
      </c>
      <c r="H11" s="24">
        <f t="shared" si="0"/>
        <v>800438.36880000005</v>
      </c>
      <c r="I11" s="15">
        <f>209954.3-39671.6-155071.7-0.4312</f>
        <v>15210.56879999997</v>
      </c>
      <c r="J11" s="25">
        <f>275784.5+(120987.1+5866.2)</f>
        <v>402637.8</v>
      </c>
      <c r="K11" s="24">
        <v>198907.7</v>
      </c>
      <c r="L11" s="24">
        <v>183682.3</v>
      </c>
      <c r="M11" s="15">
        <v>0</v>
      </c>
      <c r="N11" s="15">
        <v>0</v>
      </c>
      <c r="O11" s="15">
        <v>0</v>
      </c>
      <c r="P11" s="40"/>
      <c r="Q11" s="5"/>
    </row>
    <row r="12" spans="1:17" ht="40.5" customHeight="1" x14ac:dyDescent="0.3">
      <c r="A12" s="28"/>
      <c r="B12" s="30"/>
      <c r="C12" s="38"/>
      <c r="D12" s="38"/>
      <c r="E12" s="36"/>
      <c r="F12" s="35"/>
      <c r="G12" s="14" t="s">
        <v>3</v>
      </c>
      <c r="H12" s="24">
        <f t="shared" si="0"/>
        <v>244531.66164000001</v>
      </c>
      <c r="I12" s="15">
        <f>23328.25556+24-21128.25556-129.6591-380.22979-0.04791</f>
        <v>1714.0632000000003</v>
      </c>
      <c r="J12" s="25">
        <f>(30642.72222+0.07778)+65.56622+232.5+17427.33378+1277.354-3398</f>
        <v>46247.553999999996</v>
      </c>
      <c r="K12" s="25">
        <f>22100.85556+0.04444+7000</f>
        <v>29100.9</v>
      </c>
      <c r="L12" s="24">
        <f>(20409.14444+0.05556)+(147060-0.05556)</f>
        <v>167469.14444</v>
      </c>
      <c r="M12" s="15">
        <v>0</v>
      </c>
      <c r="N12" s="15">
        <v>0</v>
      </c>
      <c r="O12" s="15">
        <v>0</v>
      </c>
      <c r="P12" s="40"/>
      <c r="Q12" s="5"/>
    </row>
    <row r="13" spans="1:17" ht="84" customHeight="1" x14ac:dyDescent="0.3">
      <c r="A13" s="28"/>
      <c r="B13" s="30"/>
      <c r="C13" s="38"/>
      <c r="D13" s="38"/>
      <c r="E13" s="36"/>
      <c r="F13" s="35"/>
      <c r="G13" s="14" t="s">
        <v>2</v>
      </c>
      <c r="H13" s="24">
        <f t="shared" si="0"/>
        <v>0</v>
      </c>
      <c r="I13" s="15">
        <v>0</v>
      </c>
      <c r="J13" s="24">
        <v>0</v>
      </c>
      <c r="K13" s="24">
        <v>0</v>
      </c>
      <c r="L13" s="24">
        <v>0</v>
      </c>
      <c r="M13" s="15">
        <v>0</v>
      </c>
      <c r="N13" s="15">
        <v>0</v>
      </c>
      <c r="O13" s="15">
        <v>0</v>
      </c>
      <c r="P13" s="40"/>
      <c r="Q13" s="5"/>
    </row>
    <row r="14" spans="1:17" ht="73.5" customHeight="1" x14ac:dyDescent="0.3">
      <c r="A14" s="28"/>
      <c r="B14" s="30"/>
      <c r="C14" s="38"/>
      <c r="D14" s="38"/>
      <c r="E14" s="36"/>
      <c r="F14" s="35"/>
      <c r="G14" s="14" t="s">
        <v>26</v>
      </c>
      <c r="H14" s="24">
        <f t="shared" si="0"/>
        <v>0</v>
      </c>
      <c r="I14" s="15">
        <v>0</v>
      </c>
      <c r="J14" s="24">
        <v>0</v>
      </c>
      <c r="K14" s="24">
        <v>0</v>
      </c>
      <c r="L14" s="24">
        <v>0</v>
      </c>
      <c r="M14" s="15">
        <v>0</v>
      </c>
      <c r="N14" s="15">
        <v>0</v>
      </c>
      <c r="O14" s="15">
        <v>0</v>
      </c>
      <c r="P14" s="40"/>
      <c r="Q14" s="5"/>
    </row>
    <row r="15" spans="1:17" ht="129" customHeight="1" x14ac:dyDescent="0.3">
      <c r="A15" s="28"/>
      <c r="B15" s="31"/>
      <c r="C15" s="38"/>
      <c r="D15" s="38"/>
      <c r="E15" s="37"/>
      <c r="F15" s="35"/>
      <c r="G15" s="14" t="s">
        <v>5</v>
      </c>
      <c r="H15" s="24">
        <f t="shared" si="0"/>
        <v>0</v>
      </c>
      <c r="I15" s="15">
        <v>0</v>
      </c>
      <c r="J15" s="24">
        <v>0</v>
      </c>
      <c r="K15" s="24">
        <v>0</v>
      </c>
      <c r="L15" s="24">
        <v>0</v>
      </c>
      <c r="M15" s="15">
        <v>0</v>
      </c>
      <c r="N15" s="15">
        <v>0</v>
      </c>
      <c r="O15" s="15">
        <v>0</v>
      </c>
      <c r="P15" s="41"/>
      <c r="Q15" s="5"/>
    </row>
    <row r="16" spans="1:17" s="11" customFormat="1" ht="44.25" customHeight="1" x14ac:dyDescent="0.3">
      <c r="A16" s="34" t="s">
        <v>13</v>
      </c>
      <c r="B16" s="34"/>
      <c r="C16" s="34"/>
      <c r="D16" s="34"/>
      <c r="E16" s="34"/>
      <c r="F16" s="34"/>
      <c r="G16" s="16" t="s">
        <v>9</v>
      </c>
      <c r="H16" s="23">
        <f>SUM(H17:H22)</f>
        <v>1044970.0304400001</v>
      </c>
      <c r="I16" s="17">
        <f>SUM(I17:I22)</f>
        <v>16924.631999999969</v>
      </c>
      <c r="J16" s="23">
        <f t="shared" ref="J16:O16" si="2">SUM(J17:J22)</f>
        <v>448885.35399999999</v>
      </c>
      <c r="K16" s="23">
        <f t="shared" si="2"/>
        <v>228008.6</v>
      </c>
      <c r="L16" s="23">
        <f t="shared" si="2"/>
        <v>351151.44443999999</v>
      </c>
      <c r="M16" s="17">
        <f t="shared" si="2"/>
        <v>0</v>
      </c>
      <c r="N16" s="17">
        <f t="shared" si="2"/>
        <v>0</v>
      </c>
      <c r="O16" s="17">
        <f t="shared" si="2"/>
        <v>0</v>
      </c>
      <c r="P16" s="17"/>
      <c r="Q16" s="7"/>
    </row>
    <row r="17" spans="1:17" ht="37.5" x14ac:dyDescent="0.3">
      <c r="A17" s="34"/>
      <c r="B17" s="34"/>
      <c r="C17" s="34"/>
      <c r="D17" s="34"/>
      <c r="E17" s="34"/>
      <c r="F17" s="34"/>
      <c r="G17" s="14" t="s">
        <v>1</v>
      </c>
      <c r="H17" s="24">
        <f>SUM(I17:O17)</f>
        <v>0</v>
      </c>
      <c r="I17" s="15">
        <f>I10</f>
        <v>0</v>
      </c>
      <c r="J17" s="24">
        <f t="shared" ref="J17:O17" si="3">J10</f>
        <v>0</v>
      </c>
      <c r="K17" s="24">
        <f t="shared" si="3"/>
        <v>0</v>
      </c>
      <c r="L17" s="24">
        <f t="shared" si="3"/>
        <v>0</v>
      </c>
      <c r="M17" s="15">
        <f t="shared" si="3"/>
        <v>0</v>
      </c>
      <c r="N17" s="15">
        <f t="shared" si="3"/>
        <v>0</v>
      </c>
      <c r="O17" s="15">
        <f t="shared" si="3"/>
        <v>0</v>
      </c>
      <c r="P17" s="15"/>
      <c r="Q17" s="5"/>
    </row>
    <row r="18" spans="1:17" ht="56.25" x14ac:dyDescent="0.3">
      <c r="A18" s="34"/>
      <c r="B18" s="34"/>
      <c r="C18" s="34"/>
      <c r="D18" s="34"/>
      <c r="E18" s="34"/>
      <c r="F18" s="34"/>
      <c r="G18" s="14" t="s">
        <v>4</v>
      </c>
      <c r="H18" s="24">
        <f t="shared" ref="H18:H22" si="4">SUM(I18:O18)</f>
        <v>800438.36880000005</v>
      </c>
      <c r="I18" s="15">
        <f t="shared" ref="I18:O22" si="5">I11</f>
        <v>15210.56879999997</v>
      </c>
      <c r="J18" s="24">
        <f t="shared" si="5"/>
        <v>402637.8</v>
      </c>
      <c r="K18" s="24">
        <f t="shared" si="5"/>
        <v>198907.7</v>
      </c>
      <c r="L18" s="24">
        <f t="shared" si="5"/>
        <v>183682.3</v>
      </c>
      <c r="M18" s="15">
        <f t="shared" si="5"/>
        <v>0</v>
      </c>
      <c r="N18" s="15">
        <f t="shared" si="5"/>
        <v>0</v>
      </c>
      <c r="O18" s="15">
        <f t="shared" si="5"/>
        <v>0</v>
      </c>
      <c r="P18" s="15"/>
      <c r="Q18" s="5"/>
    </row>
    <row r="19" spans="1:17" ht="30.75" customHeight="1" x14ac:dyDescent="0.3">
      <c r="A19" s="34"/>
      <c r="B19" s="34"/>
      <c r="C19" s="34"/>
      <c r="D19" s="34"/>
      <c r="E19" s="34"/>
      <c r="F19" s="34"/>
      <c r="G19" s="14" t="s">
        <v>3</v>
      </c>
      <c r="H19" s="24">
        <f t="shared" si="4"/>
        <v>244531.66164000001</v>
      </c>
      <c r="I19" s="15">
        <f t="shared" si="5"/>
        <v>1714.0632000000003</v>
      </c>
      <c r="J19" s="24">
        <f t="shared" si="5"/>
        <v>46247.553999999996</v>
      </c>
      <c r="K19" s="24">
        <f t="shared" si="5"/>
        <v>29100.9</v>
      </c>
      <c r="L19" s="24">
        <f t="shared" si="5"/>
        <v>167469.14444</v>
      </c>
      <c r="M19" s="15">
        <f t="shared" si="5"/>
        <v>0</v>
      </c>
      <c r="N19" s="15">
        <f t="shared" si="5"/>
        <v>0</v>
      </c>
      <c r="O19" s="15">
        <f t="shared" si="5"/>
        <v>0</v>
      </c>
      <c r="P19" s="15"/>
      <c r="Q19" s="5"/>
    </row>
    <row r="20" spans="1:17" ht="75" x14ac:dyDescent="0.3">
      <c r="A20" s="34"/>
      <c r="B20" s="34"/>
      <c r="C20" s="34"/>
      <c r="D20" s="34"/>
      <c r="E20" s="34"/>
      <c r="F20" s="34"/>
      <c r="G20" s="14" t="s">
        <v>2</v>
      </c>
      <c r="H20" s="24">
        <f t="shared" si="4"/>
        <v>0</v>
      </c>
      <c r="I20" s="15">
        <f t="shared" si="5"/>
        <v>0</v>
      </c>
      <c r="J20" s="24">
        <f t="shared" si="5"/>
        <v>0</v>
      </c>
      <c r="K20" s="24">
        <f t="shared" si="5"/>
        <v>0</v>
      </c>
      <c r="L20" s="24">
        <f t="shared" si="5"/>
        <v>0</v>
      </c>
      <c r="M20" s="15">
        <f t="shared" si="5"/>
        <v>0</v>
      </c>
      <c r="N20" s="15">
        <f t="shared" si="5"/>
        <v>0</v>
      </c>
      <c r="O20" s="15">
        <f t="shared" si="5"/>
        <v>0</v>
      </c>
      <c r="P20" s="15"/>
      <c r="Q20" s="5"/>
    </row>
    <row r="21" spans="1:17" ht="47.25" customHeight="1" x14ac:dyDescent="0.3">
      <c r="A21" s="34"/>
      <c r="B21" s="34"/>
      <c r="C21" s="34"/>
      <c r="D21" s="34"/>
      <c r="E21" s="34"/>
      <c r="F21" s="34"/>
      <c r="G21" s="14" t="s">
        <v>26</v>
      </c>
      <c r="H21" s="24">
        <f t="shared" si="4"/>
        <v>0</v>
      </c>
      <c r="I21" s="15">
        <f t="shared" si="5"/>
        <v>0</v>
      </c>
      <c r="J21" s="24">
        <f t="shared" si="5"/>
        <v>0</v>
      </c>
      <c r="K21" s="24">
        <f t="shared" si="5"/>
        <v>0</v>
      </c>
      <c r="L21" s="24">
        <f t="shared" si="5"/>
        <v>0</v>
      </c>
      <c r="M21" s="15">
        <f t="shared" si="5"/>
        <v>0</v>
      </c>
      <c r="N21" s="15">
        <f t="shared" si="5"/>
        <v>0</v>
      </c>
      <c r="O21" s="15">
        <f t="shared" si="5"/>
        <v>0</v>
      </c>
      <c r="P21" s="15"/>
      <c r="Q21" s="5"/>
    </row>
    <row r="22" spans="1:17" ht="41.25" customHeight="1" x14ac:dyDescent="0.3">
      <c r="A22" s="34"/>
      <c r="B22" s="34"/>
      <c r="C22" s="34"/>
      <c r="D22" s="34"/>
      <c r="E22" s="34"/>
      <c r="F22" s="34"/>
      <c r="G22" s="14" t="s">
        <v>5</v>
      </c>
      <c r="H22" s="24">
        <f t="shared" si="4"/>
        <v>0</v>
      </c>
      <c r="I22" s="15">
        <f t="shared" si="5"/>
        <v>0</v>
      </c>
      <c r="J22" s="24">
        <f t="shared" si="5"/>
        <v>0</v>
      </c>
      <c r="K22" s="24">
        <f t="shared" si="5"/>
        <v>0</v>
      </c>
      <c r="L22" s="24">
        <f t="shared" si="5"/>
        <v>0</v>
      </c>
      <c r="M22" s="15">
        <f t="shared" si="5"/>
        <v>0</v>
      </c>
      <c r="N22" s="15">
        <f t="shared" si="5"/>
        <v>0</v>
      </c>
      <c r="O22" s="15">
        <f t="shared" si="5"/>
        <v>0</v>
      </c>
      <c r="P22" s="15"/>
      <c r="Q22" s="5"/>
    </row>
    <row r="23" spans="1:17" ht="31.5" customHeight="1" x14ac:dyDescent="0.3">
      <c r="A23" s="32" t="s">
        <v>11</v>
      </c>
      <c r="B23" s="32"/>
      <c r="C23" s="32"/>
      <c r="D23" s="32"/>
      <c r="E23" s="32"/>
      <c r="F23" s="32"/>
      <c r="G23" s="16" t="s">
        <v>9</v>
      </c>
      <c r="H23" s="23">
        <f>SUM(I23:O23)</f>
        <v>1044970.03044</v>
      </c>
      <c r="I23" s="17">
        <f>SUM(I24:I29)</f>
        <v>16924.631999999969</v>
      </c>
      <c r="J23" s="23">
        <f t="shared" ref="J23:O23" si="6">SUM(J24:J29)</f>
        <v>448885.35399999999</v>
      </c>
      <c r="K23" s="23">
        <f t="shared" si="6"/>
        <v>228008.6</v>
      </c>
      <c r="L23" s="23">
        <f t="shared" si="6"/>
        <v>351151.44443999999</v>
      </c>
      <c r="M23" s="17">
        <f t="shared" si="6"/>
        <v>0</v>
      </c>
      <c r="N23" s="17">
        <f t="shared" si="6"/>
        <v>0</v>
      </c>
      <c r="O23" s="17">
        <f t="shared" si="6"/>
        <v>0</v>
      </c>
      <c r="P23" s="17"/>
      <c r="Q23" s="7"/>
    </row>
    <row r="24" spans="1:17" ht="37.5" x14ac:dyDescent="0.3">
      <c r="A24" s="32"/>
      <c r="B24" s="32"/>
      <c r="C24" s="32"/>
      <c r="D24" s="32"/>
      <c r="E24" s="32"/>
      <c r="F24" s="32"/>
      <c r="G24" s="18" t="s">
        <v>1</v>
      </c>
      <c r="H24" s="23">
        <f>SUM(I24:O24)</f>
        <v>0</v>
      </c>
      <c r="I24" s="17">
        <f>I17</f>
        <v>0</v>
      </c>
      <c r="J24" s="23">
        <f t="shared" ref="J24:O24" si="7">J17</f>
        <v>0</v>
      </c>
      <c r="K24" s="23">
        <f t="shared" si="7"/>
        <v>0</v>
      </c>
      <c r="L24" s="23">
        <f t="shared" si="7"/>
        <v>0</v>
      </c>
      <c r="M24" s="17">
        <f t="shared" si="7"/>
        <v>0</v>
      </c>
      <c r="N24" s="17">
        <f t="shared" si="7"/>
        <v>0</v>
      </c>
      <c r="O24" s="17">
        <f t="shared" si="7"/>
        <v>0</v>
      </c>
      <c r="P24" s="17"/>
      <c r="Q24" s="7"/>
    </row>
    <row r="25" spans="1:17" ht="56.25" x14ac:dyDescent="0.3">
      <c r="A25" s="32"/>
      <c r="B25" s="32"/>
      <c r="C25" s="32"/>
      <c r="D25" s="32"/>
      <c r="E25" s="32"/>
      <c r="F25" s="32"/>
      <c r="G25" s="18" t="s">
        <v>4</v>
      </c>
      <c r="H25" s="23">
        <f t="shared" ref="H25:H29" si="8">SUM(I25:O25)</f>
        <v>800438.36880000005</v>
      </c>
      <c r="I25" s="17">
        <f t="shared" ref="I25:O29" si="9">I18</f>
        <v>15210.56879999997</v>
      </c>
      <c r="J25" s="23">
        <f t="shared" si="9"/>
        <v>402637.8</v>
      </c>
      <c r="K25" s="23">
        <f t="shared" si="9"/>
        <v>198907.7</v>
      </c>
      <c r="L25" s="23">
        <f t="shared" si="9"/>
        <v>183682.3</v>
      </c>
      <c r="M25" s="17">
        <f t="shared" si="9"/>
        <v>0</v>
      </c>
      <c r="N25" s="17">
        <f t="shared" si="9"/>
        <v>0</v>
      </c>
      <c r="O25" s="17">
        <f t="shared" si="9"/>
        <v>0</v>
      </c>
      <c r="P25" s="17"/>
      <c r="Q25" s="7"/>
    </row>
    <row r="26" spans="1:17" ht="37.5" x14ac:dyDescent="0.3">
      <c r="A26" s="32"/>
      <c r="B26" s="32"/>
      <c r="C26" s="32"/>
      <c r="D26" s="32"/>
      <c r="E26" s="32"/>
      <c r="F26" s="32"/>
      <c r="G26" s="18" t="s">
        <v>3</v>
      </c>
      <c r="H26" s="23">
        <f t="shared" si="8"/>
        <v>244531.66164000001</v>
      </c>
      <c r="I26" s="17">
        <f t="shared" si="9"/>
        <v>1714.0632000000003</v>
      </c>
      <c r="J26" s="23">
        <f t="shared" si="9"/>
        <v>46247.553999999996</v>
      </c>
      <c r="K26" s="23">
        <f t="shared" si="9"/>
        <v>29100.9</v>
      </c>
      <c r="L26" s="23">
        <f t="shared" si="9"/>
        <v>167469.14444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/>
      <c r="Q26" s="7"/>
    </row>
    <row r="27" spans="1:17" ht="75" x14ac:dyDescent="0.3">
      <c r="A27" s="32"/>
      <c r="B27" s="32"/>
      <c r="C27" s="32"/>
      <c r="D27" s="32"/>
      <c r="E27" s="32"/>
      <c r="F27" s="32"/>
      <c r="G27" s="18" t="s">
        <v>2</v>
      </c>
      <c r="H27" s="23">
        <f t="shared" si="8"/>
        <v>0</v>
      </c>
      <c r="I27" s="17">
        <f t="shared" si="9"/>
        <v>0</v>
      </c>
      <c r="J27" s="23">
        <f t="shared" si="9"/>
        <v>0</v>
      </c>
      <c r="K27" s="23">
        <f t="shared" si="9"/>
        <v>0</v>
      </c>
      <c r="L27" s="23">
        <f t="shared" si="9"/>
        <v>0</v>
      </c>
      <c r="M27" s="17">
        <f t="shared" si="9"/>
        <v>0</v>
      </c>
      <c r="N27" s="17">
        <f t="shared" si="9"/>
        <v>0</v>
      </c>
      <c r="O27" s="17">
        <f t="shared" si="9"/>
        <v>0</v>
      </c>
      <c r="P27" s="17"/>
      <c r="Q27" s="7"/>
    </row>
    <row r="28" spans="1:17" ht="37.5" x14ac:dyDescent="0.3">
      <c r="A28" s="32"/>
      <c r="B28" s="32"/>
      <c r="C28" s="32"/>
      <c r="D28" s="32"/>
      <c r="E28" s="32"/>
      <c r="F28" s="32"/>
      <c r="G28" s="18" t="s">
        <v>26</v>
      </c>
      <c r="H28" s="23">
        <f t="shared" si="8"/>
        <v>0</v>
      </c>
      <c r="I28" s="17">
        <f t="shared" si="9"/>
        <v>0</v>
      </c>
      <c r="J28" s="23">
        <f t="shared" si="9"/>
        <v>0</v>
      </c>
      <c r="K28" s="23">
        <f t="shared" si="9"/>
        <v>0</v>
      </c>
      <c r="L28" s="23">
        <f t="shared" si="9"/>
        <v>0</v>
      </c>
      <c r="M28" s="17">
        <f t="shared" si="9"/>
        <v>0</v>
      </c>
      <c r="N28" s="17">
        <f t="shared" si="9"/>
        <v>0</v>
      </c>
      <c r="O28" s="17">
        <f t="shared" si="9"/>
        <v>0</v>
      </c>
      <c r="P28" s="17"/>
      <c r="Q28" s="7"/>
    </row>
    <row r="29" spans="1:17" ht="37.5" x14ac:dyDescent="0.3">
      <c r="A29" s="32"/>
      <c r="B29" s="32"/>
      <c r="C29" s="32"/>
      <c r="D29" s="32"/>
      <c r="E29" s="32"/>
      <c r="F29" s="32"/>
      <c r="G29" s="18" t="s">
        <v>5</v>
      </c>
      <c r="H29" s="23">
        <f t="shared" si="8"/>
        <v>0</v>
      </c>
      <c r="I29" s="17">
        <f t="shared" si="9"/>
        <v>0</v>
      </c>
      <c r="J29" s="23">
        <f t="shared" si="9"/>
        <v>0</v>
      </c>
      <c r="K29" s="23">
        <f t="shared" si="9"/>
        <v>0</v>
      </c>
      <c r="L29" s="23">
        <f t="shared" si="9"/>
        <v>0</v>
      </c>
      <c r="M29" s="17">
        <f t="shared" si="9"/>
        <v>0</v>
      </c>
      <c r="N29" s="17">
        <f t="shared" si="9"/>
        <v>0</v>
      </c>
      <c r="O29" s="17">
        <f t="shared" si="9"/>
        <v>0</v>
      </c>
      <c r="P29" s="17"/>
      <c r="Q29" s="7"/>
    </row>
    <row r="31" spans="1:17" ht="81.75" customHeight="1" x14ac:dyDescent="0.3">
      <c r="B31" s="33" t="s">
        <v>34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8"/>
    </row>
    <row r="32" spans="1:17" ht="15.75" customHeight="1" x14ac:dyDescent="0.3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9"/>
    </row>
    <row r="33" spans="2:5" x14ac:dyDescent="0.3">
      <c r="B33" s="26"/>
      <c r="C33" s="26"/>
      <c r="D33" s="26"/>
      <c r="E33" s="26"/>
    </row>
  </sheetData>
  <mergeCells count="22">
    <mergeCell ref="A3:P3"/>
    <mergeCell ref="A5:A6"/>
    <mergeCell ref="G5:G6"/>
    <mergeCell ref="H5:P5"/>
    <mergeCell ref="B5:B6"/>
    <mergeCell ref="C5:C6"/>
    <mergeCell ref="E5:E6"/>
    <mergeCell ref="D5:D6"/>
    <mergeCell ref="F5:F6"/>
    <mergeCell ref="B33:E33"/>
    <mergeCell ref="B32:P32"/>
    <mergeCell ref="A8:P8"/>
    <mergeCell ref="A9:A15"/>
    <mergeCell ref="B9:B15"/>
    <mergeCell ref="A23:F29"/>
    <mergeCell ref="B31:P31"/>
    <mergeCell ref="A16:F22"/>
    <mergeCell ref="F9:F15"/>
    <mergeCell ref="E9:E15"/>
    <mergeCell ref="D9:D15"/>
    <mergeCell ref="P9:P15"/>
    <mergeCell ref="C9:C15"/>
  </mergeCells>
  <pageMargins left="0.70866141732283472" right="0.70866141732283472" top="0.74803149606299213" bottom="0.74803149606299213" header="0.31496062992125984" footer="0.31496062992125984"/>
  <pageSetup paperSize="9" scale="38" fitToHeight="0" orientation="landscape" r:id="rId1"/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4</vt:lpstr>
      <vt:lpstr>'таблица 4'!Заголовки_для_печати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2021-04-06T08:37:36Z</dcterms:modified>
</cp:coreProperties>
</file>