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2437\"/>
    </mc:Choice>
  </mc:AlternateContent>
  <xr:revisionPtr revIDLastSave="0" documentId="13_ncr:1_{606D0521-41B3-4B34-A605-1BDCFDB658B8}" xr6:coauthVersionLast="47" xr6:coauthVersionMax="47" xr10:uidLastSave="{00000000-0000-0000-0000-000000000000}"/>
  <bookViews>
    <workbookView xWindow="-120" yWindow="-120" windowWidth="29040" windowHeight="15840" activeTab="4" xr2:uid="{00000000-000D-0000-FFFF-FFFF00000000}"/>
  </bookViews>
  <sheets>
    <sheet name="Раздел 2" sheetId="1" r:id="rId1"/>
    <sheet name="Раздел 3" sheetId="3" r:id="rId2"/>
    <sheet name="Раздел 4 " sheetId="7" r:id="rId3"/>
    <sheet name="Раздел 5" sheetId="9" r:id="rId4"/>
    <sheet name="Раздел 6" sheetId="11" r:id="rId5"/>
  </sheets>
  <definedNames>
    <definedName name="_ftn1" localSheetId="0">'Раздел 2'!$A$12</definedName>
    <definedName name="_ftn1" localSheetId="3">'Раздел 5'!#REF!</definedName>
    <definedName name="_ftn2" localSheetId="0">'Раздел 2'!$A$15</definedName>
    <definedName name="_ftn2" localSheetId="3">'Раздел 5'!#REF!</definedName>
    <definedName name="_ftn3" localSheetId="0">'Раздел 2'!$A$16</definedName>
    <definedName name="_ftn4" localSheetId="0">'Раздел 2'!$A$17</definedName>
    <definedName name="_ftn5" localSheetId="0">'Раздел 2'!$A$18</definedName>
    <definedName name="_ftn6" localSheetId="0">'Раздел 2'!$A$19</definedName>
    <definedName name="_ftn7" localSheetId="0">'Раздел 2'!$A$20</definedName>
    <definedName name="_ftn8" localSheetId="0">'Раздел 2'!$A$21</definedName>
    <definedName name="_ftnref1" localSheetId="0">'Раздел 2'!$B$2</definedName>
    <definedName name="_ftnref1" localSheetId="3">'Раздел 5'!$A$3</definedName>
    <definedName name="_ftnref2" localSheetId="0">'Раздел 2'!$C$2</definedName>
    <definedName name="_ftnref2" localSheetId="3">'Раздел 5'!$A$71</definedName>
    <definedName name="_ftnref3" localSheetId="0">'Раздел 2'!$E$2</definedName>
    <definedName name="_ftnref4" localSheetId="0">'Раздел 2'!$G$2</definedName>
    <definedName name="_ftnref5" localSheetId="0">'Раздел 2'!$K$2</definedName>
    <definedName name="_ftnref6" localSheetId="0">'Раздел 2'!$L$2</definedName>
    <definedName name="_ftnref7" localSheetId="0">'Раздел 2'!$M$2</definedName>
    <definedName name="_ftnref8" localSheetId="0">'Раздел 2'!$G$3</definedName>
    <definedName name="_xlnm.Print_Titles" localSheetId="2">'Раздел 4 '!$4:$5</definedName>
    <definedName name="_xlnm.Print_Titles" localSheetId="3">'Раздел 5'!$3:$5</definedName>
    <definedName name="_xlnm.Print_Titles" localSheetId="4">'Раздел 6'!$3:$4</definedName>
    <definedName name="_xlnm.Print_Area" localSheetId="0">'Раздел 2'!$A$1:$O$15</definedName>
    <definedName name="_xlnm.Print_Area" localSheetId="1">'Раздел 3'!$A$1:$P$13</definedName>
    <definedName name="_xlnm.Print_Area" localSheetId="2">'Раздел 4 '!$A$1:$D$34</definedName>
    <definedName name="_xlnm.Print_Area" localSheetId="3">'Раздел 5'!$A$1:$I$216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5" i="9" l="1"/>
  <c r="C186" i="9"/>
  <c r="C187" i="9"/>
  <c r="C188" i="9"/>
  <c r="C189" i="9"/>
  <c r="C190" i="9"/>
  <c r="C184" i="9"/>
  <c r="E184" i="9"/>
  <c r="F184" i="9"/>
  <c r="G184" i="9"/>
  <c r="H184" i="9"/>
  <c r="E185" i="9"/>
  <c r="F185" i="9"/>
  <c r="G185" i="9"/>
  <c r="H185" i="9"/>
  <c r="E186" i="9"/>
  <c r="F186" i="9"/>
  <c r="G186" i="9"/>
  <c r="H186" i="9"/>
  <c r="E187" i="9"/>
  <c r="F187" i="9"/>
  <c r="G187" i="9"/>
  <c r="H187" i="9"/>
  <c r="E188" i="9"/>
  <c r="F188" i="9"/>
  <c r="G188" i="9"/>
  <c r="H188" i="9"/>
  <c r="E189" i="9"/>
  <c r="F189" i="9"/>
  <c r="G189" i="9"/>
  <c r="H189" i="9"/>
  <c r="E190" i="9"/>
  <c r="F190" i="9"/>
  <c r="G190" i="9"/>
  <c r="H190" i="9"/>
  <c r="D185" i="9"/>
  <c r="D186" i="9"/>
  <c r="D187" i="9"/>
  <c r="D188" i="9"/>
  <c r="D189" i="9"/>
  <c r="D190" i="9"/>
  <c r="D184" i="9"/>
  <c r="D199" i="9" l="1"/>
  <c r="E199" i="9"/>
  <c r="F199" i="9"/>
  <c r="G199" i="9"/>
  <c r="H199" i="9"/>
  <c r="C199" i="9"/>
  <c r="I128" i="9" l="1"/>
  <c r="D16" i="9" l="1"/>
  <c r="E16" i="9"/>
  <c r="F16" i="9"/>
  <c r="G16" i="9"/>
  <c r="H16" i="9"/>
  <c r="D18" i="9"/>
  <c r="E18" i="9"/>
  <c r="F18" i="9"/>
  <c r="G18" i="9"/>
  <c r="H18" i="9"/>
  <c r="D19" i="9"/>
  <c r="E19" i="9"/>
  <c r="F19" i="9"/>
  <c r="G19" i="9"/>
  <c r="H19" i="9"/>
  <c r="D20" i="9"/>
  <c r="E20" i="9"/>
  <c r="F20" i="9"/>
  <c r="G20" i="9"/>
  <c r="H20" i="9"/>
  <c r="D21" i="9"/>
  <c r="E21" i="9"/>
  <c r="F21" i="9"/>
  <c r="G21" i="9"/>
  <c r="H21" i="9"/>
  <c r="D22" i="9"/>
  <c r="E22" i="9"/>
  <c r="F22" i="9"/>
  <c r="G22" i="9"/>
  <c r="H22" i="9"/>
  <c r="C18" i="9"/>
  <c r="C19" i="9"/>
  <c r="C20" i="9"/>
  <c r="C21" i="9"/>
  <c r="I21" i="9" s="1"/>
  <c r="C22" i="9"/>
  <c r="C16" i="9"/>
  <c r="D24" i="9"/>
  <c r="E24" i="9"/>
  <c r="F24" i="9"/>
  <c r="G24" i="9"/>
  <c r="H24" i="9"/>
  <c r="D25" i="9"/>
  <c r="E25" i="9"/>
  <c r="F25" i="9"/>
  <c r="G25" i="9"/>
  <c r="H25" i="9"/>
  <c r="D26" i="9"/>
  <c r="E26" i="9"/>
  <c r="F26" i="9"/>
  <c r="G26" i="9"/>
  <c r="H26" i="9"/>
  <c r="D27" i="9"/>
  <c r="E27" i="9"/>
  <c r="F27" i="9"/>
  <c r="G27" i="9"/>
  <c r="H27" i="9"/>
  <c r="D28" i="9"/>
  <c r="E28" i="9"/>
  <c r="F28" i="9"/>
  <c r="G28" i="9"/>
  <c r="H28" i="9"/>
  <c r="D29" i="9"/>
  <c r="E29" i="9"/>
  <c r="F29" i="9"/>
  <c r="F23" i="9" s="1"/>
  <c r="G29" i="9"/>
  <c r="H29" i="9"/>
  <c r="D30" i="9"/>
  <c r="E30" i="9"/>
  <c r="F30" i="9"/>
  <c r="G30" i="9"/>
  <c r="H30" i="9"/>
  <c r="C25" i="9"/>
  <c r="I25" i="9" s="1"/>
  <c r="C26" i="9"/>
  <c r="C27" i="9"/>
  <c r="C28" i="9"/>
  <c r="C29" i="9"/>
  <c r="C30" i="9"/>
  <c r="C24" i="9"/>
  <c r="D32" i="9"/>
  <c r="E32" i="9"/>
  <c r="F32" i="9"/>
  <c r="G32" i="9"/>
  <c r="H32" i="9"/>
  <c r="D33" i="9"/>
  <c r="E33" i="9"/>
  <c r="F33" i="9"/>
  <c r="G33" i="9"/>
  <c r="H33" i="9"/>
  <c r="D34" i="9"/>
  <c r="E34" i="9"/>
  <c r="F34" i="9"/>
  <c r="G34" i="9"/>
  <c r="H34" i="9"/>
  <c r="D35" i="9"/>
  <c r="E35" i="9"/>
  <c r="F35" i="9"/>
  <c r="G35" i="9"/>
  <c r="H35" i="9"/>
  <c r="D36" i="9"/>
  <c r="E36" i="9"/>
  <c r="F36" i="9"/>
  <c r="G36" i="9"/>
  <c r="H36" i="9"/>
  <c r="D37" i="9"/>
  <c r="D31" i="9" s="1"/>
  <c r="E37" i="9"/>
  <c r="F37" i="9"/>
  <c r="G37" i="9"/>
  <c r="H37" i="9"/>
  <c r="H31" i="9" s="1"/>
  <c r="D38" i="9"/>
  <c r="E38" i="9"/>
  <c r="F38" i="9"/>
  <c r="G38" i="9"/>
  <c r="H38" i="9"/>
  <c r="C33" i="9"/>
  <c r="I33" i="9" s="1"/>
  <c r="C34" i="9"/>
  <c r="C35" i="9"/>
  <c r="C36" i="9"/>
  <c r="C37" i="9"/>
  <c r="I37" i="9" s="1"/>
  <c r="C38" i="9"/>
  <c r="C32" i="9"/>
  <c r="D40" i="9"/>
  <c r="E40" i="9"/>
  <c r="F40" i="9"/>
  <c r="G40" i="9"/>
  <c r="H40" i="9"/>
  <c r="D41" i="9"/>
  <c r="E41" i="9"/>
  <c r="F41" i="9"/>
  <c r="G41" i="9"/>
  <c r="H41" i="9"/>
  <c r="D42" i="9"/>
  <c r="E42" i="9"/>
  <c r="F42" i="9"/>
  <c r="G42" i="9"/>
  <c r="H42" i="9"/>
  <c r="D43" i="9"/>
  <c r="E43" i="9"/>
  <c r="F43" i="9"/>
  <c r="G43" i="9"/>
  <c r="H43" i="9"/>
  <c r="D44" i="9"/>
  <c r="E44" i="9"/>
  <c r="F44" i="9"/>
  <c r="G44" i="9"/>
  <c r="H44" i="9"/>
  <c r="D45" i="9"/>
  <c r="E45" i="9"/>
  <c r="F45" i="9"/>
  <c r="F39" i="9" s="1"/>
  <c r="G45" i="9"/>
  <c r="H45" i="9"/>
  <c r="D46" i="9"/>
  <c r="E46" i="9"/>
  <c r="F46" i="9"/>
  <c r="G46" i="9"/>
  <c r="H46" i="9"/>
  <c r="C41" i="9"/>
  <c r="I41" i="9" s="1"/>
  <c r="C42" i="9"/>
  <c r="C43" i="9"/>
  <c r="C44" i="9"/>
  <c r="C45" i="9"/>
  <c r="C46" i="9"/>
  <c r="C40" i="9"/>
  <c r="C49" i="9"/>
  <c r="D49" i="9"/>
  <c r="E49" i="9"/>
  <c r="F49" i="9"/>
  <c r="G49" i="9"/>
  <c r="H49" i="9"/>
  <c r="C50" i="9"/>
  <c r="D50" i="9"/>
  <c r="E50" i="9"/>
  <c r="F50" i="9"/>
  <c r="G50" i="9"/>
  <c r="H50" i="9"/>
  <c r="C51" i="9"/>
  <c r="D51" i="9"/>
  <c r="E51" i="9"/>
  <c r="F51" i="9"/>
  <c r="G51" i="9"/>
  <c r="H51" i="9"/>
  <c r="C52" i="9"/>
  <c r="D52" i="9"/>
  <c r="E52" i="9"/>
  <c r="F52" i="9"/>
  <c r="G52" i="9"/>
  <c r="H52" i="9"/>
  <c r="C53" i="9"/>
  <c r="D53" i="9"/>
  <c r="E53" i="9"/>
  <c r="F53" i="9"/>
  <c r="G53" i="9"/>
  <c r="H53" i="9"/>
  <c r="C54" i="9"/>
  <c r="D54" i="9"/>
  <c r="E54" i="9"/>
  <c r="F54" i="9"/>
  <c r="G54" i="9"/>
  <c r="H54" i="9"/>
  <c r="D48" i="9"/>
  <c r="E48" i="9"/>
  <c r="F48" i="9"/>
  <c r="G48" i="9"/>
  <c r="G47" i="9" s="1"/>
  <c r="H48" i="9"/>
  <c r="C48" i="9"/>
  <c r="I48" i="9" s="1"/>
  <c r="C57" i="9"/>
  <c r="D57" i="9"/>
  <c r="E57" i="9"/>
  <c r="F57" i="9"/>
  <c r="G57" i="9"/>
  <c r="H57" i="9"/>
  <c r="C58" i="9"/>
  <c r="D58" i="9"/>
  <c r="E58" i="9"/>
  <c r="F58" i="9"/>
  <c r="G58" i="9"/>
  <c r="H58" i="9"/>
  <c r="C59" i="9"/>
  <c r="D59" i="9"/>
  <c r="E59" i="9"/>
  <c r="F59" i="9"/>
  <c r="G59" i="9"/>
  <c r="H59" i="9"/>
  <c r="C60" i="9"/>
  <c r="D60" i="9"/>
  <c r="E60" i="9"/>
  <c r="F60" i="9"/>
  <c r="G60" i="9"/>
  <c r="H60" i="9"/>
  <c r="C61" i="9"/>
  <c r="D61" i="9"/>
  <c r="E61" i="9"/>
  <c r="F61" i="9"/>
  <c r="G61" i="9"/>
  <c r="G55" i="9" s="1"/>
  <c r="H61" i="9"/>
  <c r="C62" i="9"/>
  <c r="D62" i="9"/>
  <c r="E62" i="9"/>
  <c r="F62" i="9"/>
  <c r="G62" i="9"/>
  <c r="H62" i="9"/>
  <c r="D56" i="9"/>
  <c r="E56" i="9"/>
  <c r="F56" i="9"/>
  <c r="G56" i="9"/>
  <c r="H56" i="9"/>
  <c r="C56" i="9"/>
  <c r="I54" i="9"/>
  <c r="I45" i="9"/>
  <c r="I29" i="9"/>
  <c r="E47" i="9"/>
  <c r="D39" i="9"/>
  <c r="H23" i="9"/>
  <c r="C55" i="9" l="1"/>
  <c r="E55" i="9"/>
  <c r="I59" i="9"/>
  <c r="I50" i="9"/>
  <c r="H39" i="9"/>
  <c r="F31" i="9"/>
  <c r="D23" i="9"/>
  <c r="I61" i="9"/>
  <c r="I57" i="9"/>
  <c r="I52" i="9"/>
  <c r="D55" i="9"/>
  <c r="I62" i="9"/>
  <c r="I60" i="9"/>
  <c r="I58" i="9"/>
  <c r="I53" i="9"/>
  <c r="I51" i="9"/>
  <c r="H47" i="9"/>
  <c r="F47" i="9"/>
  <c r="I49" i="9"/>
  <c r="I43" i="9"/>
  <c r="G39" i="9"/>
  <c r="I40" i="9"/>
  <c r="I35" i="9"/>
  <c r="G31" i="9"/>
  <c r="I32" i="9"/>
  <c r="I27" i="9"/>
  <c r="G23" i="9"/>
  <c r="I24" i="9"/>
  <c r="I16" i="9"/>
  <c r="C47" i="9"/>
  <c r="H55" i="9"/>
  <c r="F55" i="9"/>
  <c r="I19" i="9"/>
  <c r="I56" i="9"/>
  <c r="I22" i="9"/>
  <c r="I20" i="9"/>
  <c r="I18" i="9"/>
  <c r="E23" i="9"/>
  <c r="I30" i="9"/>
  <c r="I28" i="9"/>
  <c r="I26" i="9"/>
  <c r="C23" i="9"/>
  <c r="E31" i="9"/>
  <c r="I38" i="9"/>
  <c r="I36" i="9"/>
  <c r="I34" i="9"/>
  <c r="C31" i="9"/>
  <c r="E39" i="9"/>
  <c r="I46" i="9"/>
  <c r="I44" i="9"/>
  <c r="I42" i="9"/>
  <c r="C39" i="9"/>
  <c r="D47" i="9"/>
  <c r="I39" i="9" l="1"/>
  <c r="I23" i="9"/>
  <c r="I55" i="9"/>
  <c r="I47" i="9"/>
  <c r="I31" i="9"/>
  <c r="F170" i="9"/>
  <c r="G170" i="9"/>
  <c r="H170" i="9"/>
  <c r="C183" i="9"/>
  <c r="I200" i="9"/>
  <c r="I206" i="9" l="1"/>
  <c r="I205" i="9"/>
  <c r="I204" i="9"/>
  <c r="I203" i="9"/>
  <c r="I202" i="9"/>
  <c r="I201" i="9"/>
  <c r="I198" i="9"/>
  <c r="I190" i="9" s="1"/>
  <c r="I197" i="9"/>
  <c r="I189" i="9" s="1"/>
  <c r="I196" i="9"/>
  <c r="I188" i="9" s="1"/>
  <c r="I195" i="9"/>
  <c r="I187" i="9" s="1"/>
  <c r="I194" i="9"/>
  <c r="I186" i="9" s="1"/>
  <c r="I193" i="9"/>
  <c r="I185" i="9" s="1"/>
  <c r="I192" i="9"/>
  <c r="I184" i="9" s="1"/>
  <c r="H191" i="9"/>
  <c r="G191" i="9"/>
  <c r="F191" i="9"/>
  <c r="E191" i="9"/>
  <c r="D191" i="9"/>
  <c r="C191" i="9"/>
  <c r="C175" i="9"/>
  <c r="D168" i="9"/>
  <c r="E168" i="9"/>
  <c r="F168" i="9"/>
  <c r="G168" i="9"/>
  <c r="H168" i="9"/>
  <c r="D169" i="9"/>
  <c r="E169" i="9"/>
  <c r="F169" i="9"/>
  <c r="G169" i="9"/>
  <c r="H169" i="9"/>
  <c r="D170" i="9"/>
  <c r="E170" i="9"/>
  <c r="D171" i="9"/>
  <c r="E171" i="9"/>
  <c r="F171" i="9"/>
  <c r="G171" i="9"/>
  <c r="H171" i="9"/>
  <c r="D172" i="9"/>
  <c r="E172" i="9"/>
  <c r="F172" i="9"/>
  <c r="G172" i="9"/>
  <c r="H172" i="9"/>
  <c r="D173" i="9"/>
  <c r="E173" i="9"/>
  <c r="F173" i="9"/>
  <c r="G173" i="9"/>
  <c r="H173" i="9"/>
  <c r="D174" i="9"/>
  <c r="E174" i="9"/>
  <c r="F174" i="9"/>
  <c r="G174" i="9"/>
  <c r="H174" i="9"/>
  <c r="C169" i="9"/>
  <c r="C170" i="9"/>
  <c r="C171" i="9"/>
  <c r="C172" i="9"/>
  <c r="C173" i="9"/>
  <c r="C174" i="9"/>
  <c r="C168" i="9"/>
  <c r="H183" i="9"/>
  <c r="G183" i="9"/>
  <c r="F183" i="9"/>
  <c r="E183" i="9"/>
  <c r="D183" i="9"/>
  <c r="D112" i="9"/>
  <c r="E112" i="9"/>
  <c r="F112" i="9"/>
  <c r="G112" i="9"/>
  <c r="H112" i="9"/>
  <c r="D114" i="9"/>
  <c r="E114" i="9"/>
  <c r="F114" i="9"/>
  <c r="G114" i="9"/>
  <c r="H114" i="9"/>
  <c r="D115" i="9"/>
  <c r="E115" i="9"/>
  <c r="F115" i="9"/>
  <c r="G115" i="9"/>
  <c r="H115" i="9"/>
  <c r="D116" i="9"/>
  <c r="E116" i="9"/>
  <c r="F116" i="9"/>
  <c r="G116" i="9"/>
  <c r="H116" i="9"/>
  <c r="D117" i="9"/>
  <c r="E117" i="9"/>
  <c r="F117" i="9"/>
  <c r="G117" i="9"/>
  <c r="H117" i="9"/>
  <c r="D118" i="9"/>
  <c r="E118" i="9"/>
  <c r="F118" i="9"/>
  <c r="G118" i="9"/>
  <c r="H118" i="9"/>
  <c r="C114" i="9"/>
  <c r="C115" i="9"/>
  <c r="C116" i="9"/>
  <c r="C117" i="9"/>
  <c r="C118" i="9"/>
  <c r="C112" i="9"/>
  <c r="D80" i="9"/>
  <c r="E80" i="9"/>
  <c r="F80" i="9"/>
  <c r="G80" i="9"/>
  <c r="H80" i="9"/>
  <c r="D81" i="9"/>
  <c r="E81" i="9"/>
  <c r="F81" i="9"/>
  <c r="G81" i="9"/>
  <c r="H81" i="9"/>
  <c r="D82" i="9"/>
  <c r="E82" i="9"/>
  <c r="F82" i="9"/>
  <c r="G82" i="9"/>
  <c r="H82" i="9"/>
  <c r="D83" i="9"/>
  <c r="E83" i="9"/>
  <c r="F83" i="9"/>
  <c r="G83" i="9"/>
  <c r="H83" i="9"/>
  <c r="D84" i="9"/>
  <c r="E84" i="9"/>
  <c r="F84" i="9"/>
  <c r="G84" i="9"/>
  <c r="H84" i="9"/>
  <c r="D85" i="9"/>
  <c r="E85" i="9"/>
  <c r="F85" i="9"/>
  <c r="G85" i="9"/>
  <c r="H85" i="9"/>
  <c r="D86" i="9"/>
  <c r="E86" i="9"/>
  <c r="F86" i="9"/>
  <c r="G86" i="9"/>
  <c r="H86" i="9"/>
  <c r="C81" i="9"/>
  <c r="C82" i="9"/>
  <c r="C83" i="9"/>
  <c r="C84" i="9"/>
  <c r="C85" i="9"/>
  <c r="C86" i="9"/>
  <c r="C80" i="9"/>
  <c r="I199" i="9" l="1"/>
  <c r="D167" i="9"/>
  <c r="C167" i="9"/>
  <c r="E167" i="9"/>
  <c r="I191" i="9"/>
  <c r="D71" i="9"/>
  <c r="E71" i="9"/>
  <c r="F71" i="9"/>
  <c r="G71" i="9"/>
  <c r="H71" i="9"/>
  <c r="C71" i="9"/>
  <c r="C159" i="9" l="1"/>
  <c r="C151" i="9"/>
  <c r="D104" i="9"/>
  <c r="E104" i="9"/>
  <c r="F104" i="9"/>
  <c r="G104" i="9"/>
  <c r="H104" i="9"/>
  <c r="D106" i="9"/>
  <c r="E106" i="9"/>
  <c r="F106" i="9"/>
  <c r="G106" i="9"/>
  <c r="H106" i="9"/>
  <c r="D107" i="9"/>
  <c r="E107" i="9"/>
  <c r="F107" i="9"/>
  <c r="G107" i="9"/>
  <c r="H107" i="9"/>
  <c r="D108" i="9"/>
  <c r="E108" i="9"/>
  <c r="F108" i="9"/>
  <c r="G108" i="9"/>
  <c r="H108" i="9"/>
  <c r="D109" i="9"/>
  <c r="E109" i="9"/>
  <c r="F109" i="9"/>
  <c r="G109" i="9"/>
  <c r="H109" i="9"/>
  <c r="D110" i="9"/>
  <c r="E110" i="9"/>
  <c r="F110" i="9"/>
  <c r="G110" i="9"/>
  <c r="H110" i="9"/>
  <c r="C106" i="9"/>
  <c r="C107" i="9"/>
  <c r="C108" i="9"/>
  <c r="C109" i="9"/>
  <c r="C110" i="9"/>
  <c r="C104" i="9"/>
  <c r="D64" i="9"/>
  <c r="D7" i="9" s="1"/>
  <c r="E64" i="9"/>
  <c r="E7" i="9" s="1"/>
  <c r="F64" i="9"/>
  <c r="G64" i="9"/>
  <c r="H64" i="9"/>
  <c r="D65" i="9"/>
  <c r="E65" i="9"/>
  <c r="F65" i="9"/>
  <c r="G65" i="9"/>
  <c r="H65" i="9"/>
  <c r="D66" i="9"/>
  <c r="E66" i="9"/>
  <c r="F66" i="9"/>
  <c r="G66" i="9"/>
  <c r="H66" i="9"/>
  <c r="D67" i="9"/>
  <c r="E67" i="9"/>
  <c r="F67" i="9"/>
  <c r="G67" i="9"/>
  <c r="H67" i="9"/>
  <c r="D68" i="9"/>
  <c r="E68" i="9"/>
  <c r="F68" i="9"/>
  <c r="G68" i="9"/>
  <c r="H68" i="9"/>
  <c r="D69" i="9"/>
  <c r="E69" i="9"/>
  <c r="F69" i="9"/>
  <c r="G69" i="9"/>
  <c r="H69" i="9"/>
  <c r="F70" i="9"/>
  <c r="G70" i="9"/>
  <c r="H70" i="9"/>
  <c r="C65" i="9"/>
  <c r="C66" i="9"/>
  <c r="C67" i="9"/>
  <c r="C10" i="9" s="1"/>
  <c r="C68" i="9"/>
  <c r="C11" i="9" s="1"/>
  <c r="C69" i="9"/>
  <c r="C12" i="9" s="1"/>
  <c r="C64" i="9"/>
  <c r="C87" i="9"/>
  <c r="I88" i="9"/>
  <c r="D87" i="9"/>
  <c r="E87" i="9"/>
  <c r="F87" i="9"/>
  <c r="G87" i="9"/>
  <c r="H87" i="9"/>
  <c r="I74" i="9"/>
  <c r="I182" i="9"/>
  <c r="I174" i="9" s="1"/>
  <c r="I181" i="9"/>
  <c r="I180" i="9"/>
  <c r="I179" i="9"/>
  <c r="I171" i="9" s="1"/>
  <c r="G167" i="9"/>
  <c r="I177" i="9"/>
  <c r="I169" i="9" s="1"/>
  <c r="I176" i="9"/>
  <c r="I168" i="9" s="1"/>
  <c r="E175" i="9"/>
  <c r="D175" i="9"/>
  <c r="H175" i="9" l="1"/>
  <c r="H167" i="9"/>
  <c r="F175" i="9"/>
  <c r="F167" i="9"/>
  <c r="I172" i="9"/>
  <c r="I173" i="9"/>
  <c r="I183" i="9"/>
  <c r="F11" i="9"/>
  <c r="G7" i="9"/>
  <c r="C9" i="9"/>
  <c r="H11" i="9"/>
  <c r="F12" i="9"/>
  <c r="H10" i="9"/>
  <c r="E9" i="9"/>
  <c r="F7" i="9"/>
  <c r="G11" i="9"/>
  <c r="D10" i="9"/>
  <c r="D12" i="9"/>
  <c r="F10" i="9"/>
  <c r="E10" i="9"/>
  <c r="C7" i="9"/>
  <c r="F13" i="9"/>
  <c r="H12" i="9"/>
  <c r="E11" i="9"/>
  <c r="G12" i="9"/>
  <c r="D11" i="9"/>
  <c r="E12" i="9"/>
  <c r="G10" i="9"/>
  <c r="D9" i="9"/>
  <c r="G13" i="9"/>
  <c r="H9" i="9"/>
  <c r="H13" i="9"/>
  <c r="G9" i="9"/>
  <c r="F9" i="9"/>
  <c r="H7" i="9"/>
  <c r="I178" i="9"/>
  <c r="G175" i="9"/>
  <c r="I175" i="9" l="1"/>
  <c r="I170" i="9"/>
  <c r="I167" i="9" s="1"/>
  <c r="I9" i="9"/>
  <c r="E70" i="9"/>
  <c r="E13" i="9" s="1"/>
  <c r="C70" i="9"/>
  <c r="C13" i="9" s="1"/>
  <c r="D70" i="9"/>
  <c r="D13" i="9" s="1"/>
  <c r="I150" i="9"/>
  <c r="I149" i="9"/>
  <c r="I148" i="9"/>
  <c r="I147" i="9"/>
  <c r="I146" i="9"/>
  <c r="I145" i="9"/>
  <c r="I144" i="9"/>
  <c r="H143" i="9"/>
  <c r="G143" i="9"/>
  <c r="F143" i="9"/>
  <c r="E143" i="9"/>
  <c r="D143" i="9"/>
  <c r="C143" i="9"/>
  <c r="I142" i="9"/>
  <c r="I141" i="9"/>
  <c r="I140" i="9"/>
  <c r="I139" i="9"/>
  <c r="I138" i="9"/>
  <c r="I137" i="9"/>
  <c r="I136" i="9"/>
  <c r="H135" i="9"/>
  <c r="G135" i="9"/>
  <c r="F135" i="9"/>
  <c r="E135" i="9"/>
  <c r="D135" i="9"/>
  <c r="C135" i="9"/>
  <c r="I134" i="9"/>
  <c r="I133" i="9"/>
  <c r="I132" i="9"/>
  <c r="I131" i="9"/>
  <c r="I130" i="9"/>
  <c r="I129" i="9"/>
  <c r="H127" i="9"/>
  <c r="G127" i="9"/>
  <c r="F127" i="9"/>
  <c r="E127" i="9"/>
  <c r="D127" i="9"/>
  <c r="C127" i="9"/>
  <c r="F121" i="9"/>
  <c r="F17" i="9" s="1"/>
  <c r="F15" i="9" s="1"/>
  <c r="G121" i="9"/>
  <c r="H121" i="9"/>
  <c r="E121" i="9"/>
  <c r="E17" i="9" s="1"/>
  <c r="E15" i="9" s="1"/>
  <c r="D121" i="9"/>
  <c r="D17" i="9" s="1"/>
  <c r="D15" i="9" s="1"/>
  <c r="C121" i="9"/>
  <c r="C17" i="9" s="1"/>
  <c r="I126" i="9"/>
  <c r="I125" i="9"/>
  <c r="I124" i="9"/>
  <c r="I123" i="9"/>
  <c r="I122" i="9"/>
  <c r="I120" i="9"/>
  <c r="C15" i="9" l="1"/>
  <c r="G113" i="9"/>
  <c r="G17" i="9"/>
  <c r="G15" i="9" s="1"/>
  <c r="H113" i="9"/>
  <c r="H17" i="9"/>
  <c r="H15" i="9" s="1"/>
  <c r="I116" i="9"/>
  <c r="I114" i="9"/>
  <c r="I118" i="9"/>
  <c r="D105" i="9"/>
  <c r="D8" i="9" s="1"/>
  <c r="D113" i="9"/>
  <c r="F105" i="9"/>
  <c r="F8" i="9" s="1"/>
  <c r="F113" i="9"/>
  <c r="I112" i="9"/>
  <c r="I115" i="9"/>
  <c r="I117" i="9"/>
  <c r="C105" i="9"/>
  <c r="C113" i="9"/>
  <c r="E105" i="9"/>
  <c r="E8" i="9" s="1"/>
  <c r="E113" i="9"/>
  <c r="C119" i="9"/>
  <c r="C111" i="9" s="1"/>
  <c r="E119" i="9"/>
  <c r="E111" i="9" s="1"/>
  <c r="D119" i="9"/>
  <c r="D111" i="9" s="1"/>
  <c r="F119" i="9"/>
  <c r="F111" i="9" s="1"/>
  <c r="H119" i="9"/>
  <c r="H111" i="9" s="1"/>
  <c r="H105" i="9"/>
  <c r="H8" i="9" s="1"/>
  <c r="G119" i="9"/>
  <c r="G111" i="9" s="1"/>
  <c r="G105" i="9"/>
  <c r="I121" i="9"/>
  <c r="I113" i="9" s="1"/>
  <c r="I135" i="9"/>
  <c r="I143" i="9"/>
  <c r="I127" i="9"/>
  <c r="I15" i="9" l="1"/>
  <c r="I17" i="9"/>
  <c r="C8" i="9"/>
  <c r="C103" i="9"/>
  <c r="G8" i="9"/>
  <c r="I119" i="9"/>
  <c r="I111" i="9" s="1"/>
  <c r="I102" i="9"/>
  <c r="I101" i="9"/>
  <c r="I100" i="9"/>
  <c r="I99" i="9"/>
  <c r="I98" i="9"/>
  <c r="I97" i="9"/>
  <c r="I96" i="9"/>
  <c r="I80" i="9" s="1"/>
  <c r="I94" i="9"/>
  <c r="I93" i="9"/>
  <c r="I92" i="9"/>
  <c r="I91" i="9"/>
  <c r="I90" i="9"/>
  <c r="I89" i="9"/>
  <c r="H95" i="9"/>
  <c r="H79" i="9" s="1"/>
  <c r="G95" i="9"/>
  <c r="G79" i="9" s="1"/>
  <c r="F95" i="9"/>
  <c r="F79" i="9" s="1"/>
  <c r="E95" i="9"/>
  <c r="E79" i="9" s="1"/>
  <c r="D95" i="9"/>
  <c r="D79" i="9" s="1"/>
  <c r="C95" i="9"/>
  <c r="C79" i="9" s="1"/>
  <c r="I8" i="9" l="1"/>
  <c r="I84" i="9"/>
  <c r="I82" i="9"/>
  <c r="I86" i="9"/>
  <c r="I81" i="9"/>
  <c r="I83" i="9"/>
  <c r="I85" i="9"/>
  <c r="I87" i="9"/>
  <c r="C63" i="9"/>
  <c r="I95" i="9"/>
  <c r="I79" i="9" l="1"/>
  <c r="H159" i="9" l="1"/>
  <c r="G159" i="9"/>
  <c r="F159" i="9"/>
  <c r="E159" i="9"/>
  <c r="D159" i="9"/>
  <c r="H151" i="9"/>
  <c r="G151" i="9"/>
  <c r="F151" i="9"/>
  <c r="E151" i="9"/>
  <c r="D151" i="9"/>
  <c r="I151" i="9" l="1"/>
  <c r="I159" i="9"/>
  <c r="G63" i="9"/>
  <c r="F63" i="9"/>
  <c r="G103" i="9"/>
  <c r="H103" i="9"/>
  <c r="F103" i="9"/>
  <c r="I166" i="9"/>
  <c r="I165" i="9"/>
  <c r="I164" i="9"/>
  <c r="I163" i="9"/>
  <c r="I162" i="9"/>
  <c r="I161" i="9"/>
  <c r="I160" i="9"/>
  <c r="I158" i="9"/>
  <c r="I157" i="9"/>
  <c r="I156" i="9"/>
  <c r="I155" i="9"/>
  <c r="I154" i="9"/>
  <c r="I153" i="9"/>
  <c r="I152" i="9"/>
  <c r="I110" i="9"/>
  <c r="I109" i="9"/>
  <c r="I108" i="9"/>
  <c r="I107" i="9"/>
  <c r="I78" i="9"/>
  <c r="I77" i="9"/>
  <c r="I76" i="9"/>
  <c r="I75" i="9"/>
  <c r="I73" i="9"/>
  <c r="I72" i="9"/>
  <c r="I71" i="9" l="1"/>
  <c r="G6" i="9"/>
  <c r="D63" i="9"/>
  <c r="D103" i="9"/>
  <c r="E103" i="9"/>
  <c r="F6" i="9"/>
  <c r="I67" i="9"/>
  <c r="I69" i="9"/>
  <c r="I105" i="9"/>
  <c r="I65" i="9"/>
  <c r="I106" i="9"/>
  <c r="I12" i="9" l="1"/>
  <c r="D6" i="9"/>
  <c r="I10" i="9"/>
  <c r="E6" i="9"/>
  <c r="I70" i="9"/>
  <c r="E63" i="9"/>
  <c r="I13" i="9"/>
  <c r="H63" i="9"/>
  <c r="I66" i="9"/>
  <c r="H6" i="9"/>
  <c r="I104" i="9"/>
  <c r="I103" i="9" s="1"/>
  <c r="I68" i="9" l="1"/>
  <c r="I11" i="9" l="1"/>
  <c r="I64" i="9" l="1"/>
  <c r="I7" i="9"/>
  <c r="I63" i="9"/>
  <c r="C6" i="9" l="1"/>
  <c r="I6" i="9" s="1"/>
</calcChain>
</file>

<file path=xl/sharedStrings.xml><?xml version="1.0" encoding="utf-8"?>
<sst xmlns="http://schemas.openxmlformats.org/spreadsheetml/2006/main" count="465" uniqueCount="182">
  <si>
    <t>2. Показатели муниципальной программы</t>
  </si>
  <si>
    <t>№ п/п</t>
  </si>
  <si>
    <t>Единица измерения (по ОКЕИ)</t>
  </si>
  <si>
    <t>значение</t>
  </si>
  <si>
    <t>год</t>
  </si>
  <si>
    <t>1.</t>
  </si>
  <si>
    <t>янв.</t>
  </si>
  <si>
    <t>фев.</t>
  </si>
  <si>
    <t>март</t>
  </si>
  <si>
    <t>апр.</t>
  </si>
  <si>
    <t>май</t>
  </si>
  <si>
    <t>июнь</t>
  </si>
  <si>
    <t>июль</t>
  </si>
  <si>
    <t>авг.</t>
  </si>
  <si>
    <t>сен.</t>
  </si>
  <si>
    <t>окт.</t>
  </si>
  <si>
    <t>ноя.</t>
  </si>
  <si>
    <t>1.1.</t>
  </si>
  <si>
    <t>4. Структура муниципальной программы</t>
  </si>
  <si>
    <t>-</t>
  </si>
  <si>
    <t>5. Финансовое обеспечение муниципальной программы</t>
  </si>
  <si>
    <t>Объем финансового обеспечения по годам реализации, тыс. рублей</t>
  </si>
  <si>
    <t>Всего</t>
  </si>
  <si>
    <t>Федеральный бюджет</t>
  </si>
  <si>
    <t>Бюджет автономного округа</t>
  </si>
  <si>
    <t>Местный бюджет</t>
  </si>
  <si>
    <t>2.</t>
  </si>
  <si>
    <t>На конец 2025 года</t>
  </si>
  <si>
    <t>1.2.</t>
  </si>
  <si>
    <t>2.1.</t>
  </si>
  <si>
    <t>1.3.</t>
  </si>
  <si>
    <t>Наименование муниципальной программы, структурного элемента / источник финансового обеспечения</t>
  </si>
  <si>
    <t>ед.</t>
  </si>
  <si>
    <t>Снижение количества зарегистрированных пожаров на территории Нефтеюганского района  (по отношению к плановому значению показателя 2019 года)</t>
  </si>
  <si>
    <t>3.</t>
  </si>
  <si>
    <t>Уровень преступности (число зарегистрированных преступлений на 100 тыс. человек населения)</t>
  </si>
  <si>
    <t>ед</t>
  </si>
  <si>
    <t>4.</t>
  </si>
  <si>
    <t>Снижение количества происшествий на водных объектах (по отношению к плановому значению показателя 2019 года)</t>
  </si>
  <si>
    <t>1.1.1.</t>
  </si>
  <si>
    <t>1.2.1.</t>
  </si>
  <si>
    <t xml:space="preserve">Количество чрезвычайных ситуаций на территории Нефтеюганского района </t>
  </si>
  <si>
    <t>Количество чрезвычайных ситуаций на территории Нефтеюганского района</t>
  </si>
  <si>
    <t>2.1.1.</t>
  </si>
  <si>
    <t>2.2.</t>
  </si>
  <si>
    <t>2.2.1.</t>
  </si>
  <si>
    <t>Комплекс процессных мероприятий «Организация и проведение мероприятий, направленных на профилактику правонарушений несовершеннолетних»</t>
  </si>
  <si>
    <t>2.3.</t>
  </si>
  <si>
    <t>2.3.1.</t>
  </si>
  <si>
    <t>Комплекс процессных мероприятий «Профилактика незаконного оборота и потребления наркотических средств и психотропных веществ»</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</si>
  <si>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</si>
  <si>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</si>
  <si>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</si>
  <si>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Средства поселений&lt;***&gt;</t>
  </si>
  <si>
    <t>Иные источники&lt;****&gt;</t>
  </si>
  <si>
    <t>1.1. 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 (всего), в том числе:</t>
  </si>
  <si>
    <t xml:space="preserve">Иные источники&lt;****&gt; </t>
  </si>
  <si>
    <t>№                  п/п</t>
  </si>
  <si>
    <t>Комплекс процессных мероприятий «Профилактика правонарушений и обеспечение защиты прав потребителей»</t>
  </si>
  <si>
    <t>2.1.2.</t>
  </si>
  <si>
    <t>Комплекс процессных мероприятий «Обеспечение пожарной безопасности и безопасности людей на водных объектах в Нефтеюганском районе»</t>
  </si>
  <si>
    <t>2.1. Комплекс процессных мероприятий «Профилактика правонарушений и обеспечение защиты прав потребителей» (всего), в том числе:</t>
  </si>
  <si>
    <t>2.2. Комплекс процессных мероприятий «Организация и проведение мероприятий, направленных на профилактику правонарушений несовершеннолетних» (всего), в том числе:</t>
  </si>
  <si>
    <t>2.3. Комплекс процессных мероприятий «Профилактика незаконного оборота и потребления наркотических средств и психотропных веществ» (всего), в том числе:</t>
  </si>
  <si>
    <t>Срок реализации: 2025 - 2030</t>
  </si>
  <si>
    <t>Повышение профессионального уровня, квалификации специалистов субъектов профилактики наркомании: организация и проведение семинаров, тренингов, конференций, совещаний по вопросам реализации антинаркотической политики с привлечением внешних экспертов из числа научного, профессионального сообщества, а также представителей федеральных органов исполнительной власти. 
Повышение уровня осведомленности граждан о рисках, связанных с незаконным потреблением наркотиков.
Формирование негативного отношения к незаконному обороту и потреблению наркотиков в целях привлечения молодежи к решению проблем наркомани.
Реализацию муниципальных мероприятий по профилактике незаконного потребления наркотических средств и психотропных веществ, наркомании направленных на снижение наркотизации населения:
- организация и проведение антинаркотических мероприятий;
- приобретение атрибутики с антинаркотическими логотипами;
- антинаркотическую пропаганду (социальная реклама в СМИ, наружная социальная реклама).</t>
  </si>
  <si>
    <t>Администрации городского и сельских поселений Нефтеюганского района</t>
  </si>
  <si>
    <t xml:space="preserve">«МП» </t>
  </si>
  <si>
    <t>1.2.2.</t>
  </si>
  <si>
    <t>3.1.</t>
  </si>
  <si>
    <t>3.1.1.</t>
  </si>
  <si>
    <t>3.2.</t>
  </si>
  <si>
    <t>Обеспечение деятельности муниципального казенного учреждения «Единая дежурно-диспетчерская служба Нефтеюганского района».</t>
  </si>
  <si>
    <t>3.2.1.</t>
  </si>
  <si>
    <t>1.2. Комплекс процессных мероприятий «Обеспечение пожарной безопасности и безопасности людей на водных объектах в Нефтеюганском районе» (всего), в том числе:</t>
  </si>
  <si>
    <t xml:space="preserve">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t>
  </si>
  <si>
    <t>1. Направление (подпрограмма)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 (всего), в том числе:</t>
  </si>
  <si>
    <t>2. Направление (подпрограмма) «Профилактика правонарушений, незаконного оборота и потребления наркотических средств и психотропных веществ» (всего), в том числе:</t>
  </si>
  <si>
    <t>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t>
  </si>
  <si>
    <t>Обеспечение полномочий по осуществлению первичного воинского учета органами местного самоуправления поселений, муниципальных и городских округов.</t>
  </si>
  <si>
    <t>** указывается при наличии.</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</si>
  <si>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</si>
  <si>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«МП»</t>
  </si>
  <si>
    <t>Обеспечение материально-техническими средствами, предназначенными для предупреждения и ликвидации чрезвычайных ситуаций.</t>
  </si>
  <si>
    <t>Количество чрезвычайных ситуаций на территории Нефтеюганского района.</t>
  </si>
  <si>
    <t xml:space="preserve">Обеспечение общественного порядка, в том числе с участием граждан.
</t>
  </si>
  <si>
    <t>Уровень преступности (число зарегистрированных преступлений на 100 тыс. человек населения.</t>
  </si>
  <si>
    <t>Повышение уровня правовой грамотности и формирование у населения навыков рационального потребительского поведения.</t>
  </si>
  <si>
    <t>Организация и проведение мероприятий, направленных на профилактику правонарушений несовершеннолетних.</t>
  </si>
  <si>
    <t>Проведение профилактических мер, направленных на снижение вовлеченности несовершеннолетних в противоправную и преступную деятельность, путем конкурса по формированию законопослушного поведения и здорового образа жизни несовершеннолетних.</t>
  </si>
  <si>
    <t>Реализация профилактического комплекса мер в антинаркотической деятельности.</t>
  </si>
  <si>
    <t>Обеспечение осуществления функций и полномочий муниципального казенного учреждения «Единая дежурно-диспетчерская служба Нефтеюганского района».</t>
  </si>
  <si>
    <t>Обеспечение осуществления функций и полномочий по первичному воинскому учету органами местного самоуправления поселений, муниципальных и городских округов.</t>
  </si>
  <si>
    <t>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t>
  </si>
  <si>
    <t>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</si>
  <si>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t xml:space="preserve"> Цель «Снижение уровня преступности» </t>
  </si>
  <si>
    <t>Обеспечение защиты населения и объектов защиты от пожаров.</t>
  </si>
  <si>
    <t>Усиление мер по организации и осуществлению профилактики пожаров, в том числе организация обучения населения мерам пожарной безопасности, агитация в социальных сетях, проведение профилактических бесед, лекций, экскурсий.
Обеспечение пожарной безопасности в населенных пунктах Нефтеюганского района.
Обеспечение правовой и социальной защиты личного состава добровольной пожарной охраны.
Оснащение подразделений добровольной пожарной охраны пожарной техникой, пожарно-техническим вооружением, аварийно-спасательным инструментом, средствами защиты и вещевым имуществом.
Обеспечение профессионального обучения личного состава добровольной пожарной охраны.</t>
  </si>
  <si>
    <t>Снижение количества зарегистрированных пожаров на территории Нефтеюганского района  (по отношению к плановому значению показателя 2019 года).</t>
  </si>
  <si>
    <t>Обеспечение безопасности людей в местах отдыха на водных объектах.</t>
  </si>
  <si>
    <t>Снижение количества происшествий на водных объектах (по отношению к плановому значению показателя 2019 года).</t>
  </si>
  <si>
    <t>Доля потребительских споров, разрешенных в досудебном и внесудебном порядке, в общем количестве споров с участием потребителей составит менее 100%.</t>
  </si>
  <si>
    <t>2 Направление (подпрограмма) «Профилактика правонарушений, незаконного оборота и потребления наркотических средств и психотропных веществ»</t>
  </si>
  <si>
    <t xml:space="preserve"> 2. Цель «Снижение уровня преступности»</t>
  </si>
  <si>
    <t>Обеспечение формирования резервов материальных ресурсов (запасов) в целях экстренного привлечения необходимых средств в случае возникновения чрезвычайных ситуаций муниципального характера и в целях гражданской обороны.
Обеспечение быстрого реагирования и улучшение взаимодействия экстренных оперативных служб в экстренных ситуациях с помощью Системы вызова экстренных оперативных служб по единому номеру «112».
Организация оповещения и информирования населения об опасностях, возникающих при чрезвычайных ситуациях природного и техногенного характера.
Повышение уровня навыков применения правил поведения, основным способам защиты и действиям в чрезвычайных ситуациях, приемам оказания первой помощи пострадавшим, правилам пользования коллективными и индивидуальными средствами защиты при подготовке населения в области гражданской обороны и защиты населения от чрезвычайных ситуаций путем обучения, повышения квалификации.</t>
  </si>
  <si>
    <r>
      <t>Наименование показателя</t>
    </r>
    <r>
      <rPr>
        <vertAlign val="superscript"/>
        <sz val="13"/>
        <color theme="1"/>
        <rFont val="Times New Roman"/>
        <family val="1"/>
        <charset val="204"/>
      </rPr>
      <t>2</t>
    </r>
    <r>
      <rPr>
        <sz val="13"/>
        <color theme="1"/>
        <rFont val="Times New Roman"/>
        <family val="1"/>
        <charset val="204"/>
      </rPr>
      <t xml:space="preserve"> </t>
    </r>
  </si>
  <si>
    <r>
      <t>Уровень показателя</t>
    </r>
    <r>
      <rPr>
        <vertAlign val="superscript"/>
        <sz val="13"/>
        <color theme="1"/>
        <rFont val="Times New Roman"/>
        <family val="1"/>
        <charset val="204"/>
      </rPr>
      <t>3</t>
    </r>
  </si>
  <si>
    <r>
      <t>Базовое 
значение</t>
    </r>
    <r>
      <rPr>
        <vertAlign val="superscript"/>
        <sz val="13"/>
        <color theme="1"/>
        <rFont val="Times New Roman"/>
        <family val="1"/>
        <charset val="204"/>
      </rPr>
      <t>4</t>
    </r>
  </si>
  <si>
    <r>
      <t>Значение показателя по годам</t>
    </r>
    <r>
      <rPr>
        <vertAlign val="superscript"/>
        <sz val="13"/>
        <color theme="1"/>
        <rFont val="Times New Roman"/>
        <family val="1"/>
        <charset val="204"/>
      </rPr>
      <t>5</t>
    </r>
  </si>
  <si>
    <r>
      <t>Документ</t>
    </r>
    <r>
      <rPr>
        <vertAlign val="superscript"/>
        <sz val="13"/>
        <color theme="1"/>
        <rFont val="Times New Roman"/>
        <family val="1"/>
        <charset val="204"/>
      </rPr>
      <t>6</t>
    </r>
  </si>
  <si>
    <r>
      <t>Ответственный за достижение показателя</t>
    </r>
    <r>
      <rPr>
        <vertAlign val="superscript"/>
        <sz val="13"/>
        <color theme="1"/>
        <rFont val="Times New Roman"/>
        <family val="1"/>
        <charset val="204"/>
      </rPr>
      <t>7</t>
    </r>
  </si>
  <si>
    <r>
      <t>Связь с показателями национальных целей</t>
    </r>
    <r>
      <rPr>
        <vertAlign val="superscript"/>
        <sz val="13"/>
        <color theme="1"/>
        <rFont val="Times New Roman"/>
        <family val="1"/>
        <charset val="204"/>
      </rPr>
      <t>8</t>
    </r>
  </si>
  <si>
    <t xml:space="preserve"> 1. 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</si>
  <si>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r>
      <rPr>
        <vertAlign val="superscript"/>
        <sz val="9"/>
        <color theme="1"/>
        <rFont val="Times New Roman"/>
        <family val="1"/>
        <charset val="204"/>
      </rPr>
      <t xml:space="preserve">2 </t>
    </r>
    <r>
      <rPr>
        <sz val="9"/>
        <color theme="1"/>
        <rFont val="Times New Roman"/>
        <family val="1"/>
        <charset val="204"/>
      </rPr>
      <t xml:space="preserve">Приводятся показатели уровня муниципальной программы.
</t>
    </r>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
</t>
    </r>
    <r>
      <rPr>
        <vertAlign val="superscript"/>
        <sz val="9"/>
        <color theme="1"/>
        <rFont val="Times New Roman"/>
        <family val="1"/>
        <charset val="204"/>
      </rPr>
      <t>6</t>
    </r>
    <r>
      <rPr>
        <sz val="9"/>
        <color theme="1"/>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color theme="1"/>
        <rFont val="Times New Roman"/>
        <family val="1"/>
        <charset val="204"/>
      </rPr>
      <t>7</t>
    </r>
    <r>
      <rPr>
        <sz val="9"/>
        <color theme="1"/>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
</t>
    </r>
  </si>
  <si>
    <t>Цели/показатели муниципальной программы</t>
  </si>
  <si>
    <r>
      <t>Уровень показателя</t>
    </r>
    <r>
      <rPr>
        <vertAlign val="superscript"/>
        <sz val="13"/>
        <color theme="1"/>
        <rFont val="Times New Roman"/>
        <family val="1"/>
        <charset val="204"/>
      </rPr>
      <t>11</t>
    </r>
  </si>
  <si>
    <r>
      <t>3. Помесячный план достижения показателей муниципальной программы в 2025 году</t>
    </r>
    <r>
      <rPr>
        <vertAlign val="superscript"/>
        <sz val="13"/>
        <color theme="1"/>
        <rFont val="Times New Roman"/>
        <family val="1"/>
        <charset val="204"/>
      </rPr>
      <t>10</t>
    </r>
  </si>
  <si>
    <r>
      <t>Плановые значения по кварталам/месяцам</t>
    </r>
    <r>
      <rPr>
        <vertAlign val="superscript"/>
        <sz val="13"/>
        <color theme="1"/>
        <rFont val="Times New Roman"/>
        <family val="1"/>
        <charset val="204"/>
      </rPr>
      <t>12</t>
    </r>
  </si>
  <si>
    <r>
      <rPr>
        <vertAlign val="superscript"/>
        <sz val="9"/>
        <color theme="1"/>
        <rFont val="Times New Roman"/>
        <family val="1"/>
        <charset val="204"/>
      </rPr>
      <t>10</t>
    </r>
    <r>
      <rPr>
        <sz val="9"/>
        <color theme="1"/>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color theme="1"/>
        <rFont val="Times New Roman"/>
        <family val="1"/>
        <charset val="204"/>
      </rPr>
      <t>11</t>
    </r>
    <r>
      <rPr>
        <sz val="9"/>
        <color theme="1"/>
        <rFont val="Times New Roman"/>
        <family val="1"/>
        <charset val="204"/>
      </rPr>
      <t xml:space="preserve"> Заполняется в соответствии с разделом 2.
</t>
    </r>
    <r>
      <rPr>
        <vertAlign val="superscript"/>
        <sz val="9"/>
        <color theme="1"/>
        <rFont val="Times New Roman"/>
        <family val="1"/>
        <charset val="204"/>
      </rPr>
      <t>12</t>
    </r>
    <r>
      <rPr>
        <sz val="9"/>
        <color theme="1"/>
        <rFont val="Times New Roman"/>
        <family val="1"/>
        <charset val="204"/>
      </rPr>
      <t xml:space="preserve"> Заполняется с учетом выбранной периодичности наблюдения.
</t>
    </r>
  </si>
  <si>
    <r>
      <t>Задачи структурного элемента</t>
    </r>
    <r>
      <rPr>
        <vertAlign val="superscript"/>
        <sz val="13"/>
        <color theme="1"/>
        <rFont val="Times New Roman"/>
        <family val="1"/>
        <charset val="204"/>
      </rPr>
      <t>13</t>
    </r>
  </si>
  <si>
    <r>
      <t>Краткое описание ожидаемых эффектов от реализации задачи структурного элемента</t>
    </r>
    <r>
      <rPr>
        <vertAlign val="superscript"/>
        <sz val="13"/>
        <color theme="1"/>
        <rFont val="Times New Roman"/>
        <family val="1"/>
        <charset val="204"/>
      </rPr>
      <t>14</t>
    </r>
  </si>
  <si>
    <r>
      <t>Связь с показателями</t>
    </r>
    <r>
      <rPr>
        <vertAlign val="superscript"/>
        <sz val="13"/>
        <color theme="1"/>
        <rFont val="Times New Roman"/>
        <family val="1"/>
        <charset val="204"/>
      </rPr>
      <t>15</t>
    </r>
  </si>
  <si>
    <r>
      <t>1 Направление (подпрограмма)</t>
    </r>
    <r>
      <rPr>
        <vertAlign val="superscript"/>
        <sz val="13"/>
        <color theme="1"/>
        <rFont val="Times New Roman"/>
        <family val="1"/>
        <charset val="204"/>
      </rPr>
      <t>16</t>
    </r>
    <r>
      <rPr>
        <sz val="13"/>
        <color theme="1"/>
        <rFont val="Times New Roman"/>
        <family val="1"/>
        <charset val="204"/>
      </rPr>
      <t xml:space="preserve">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t>
    </r>
  </si>
  <si>
    <r>
      <t>Структурные элементы, не входящие в направления (подпрограммы)</t>
    </r>
    <r>
      <rPr>
        <vertAlign val="superscript"/>
        <sz val="13"/>
        <color theme="1"/>
        <rFont val="Times New Roman"/>
        <family val="1"/>
        <charset val="204"/>
      </rPr>
      <t>17</t>
    </r>
  </si>
  <si>
    <r>
      <rPr>
        <vertAlign val="superscript"/>
        <sz val="9"/>
        <color theme="1"/>
        <rFont val="Times New Roman"/>
        <family val="1"/>
        <charset val="204"/>
      </rPr>
      <t>13</t>
    </r>
    <r>
      <rPr>
        <sz val="9"/>
        <color theme="1"/>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color theme="1"/>
        <rFont val="Times New Roman"/>
        <family val="1"/>
        <charset val="204"/>
      </rPr>
      <t>14</t>
    </r>
    <r>
      <rPr>
        <sz val="9"/>
        <color theme="1"/>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color theme="1"/>
        <rFont val="Times New Roman"/>
        <family val="1"/>
        <charset val="204"/>
      </rPr>
      <t>15</t>
    </r>
    <r>
      <rPr>
        <sz val="9"/>
        <color theme="1"/>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color theme="1"/>
        <rFont val="Times New Roman"/>
        <family val="1"/>
        <charset val="204"/>
      </rPr>
      <t>16</t>
    </r>
    <r>
      <rPr>
        <sz val="9"/>
        <color theme="1"/>
        <rFont val="Times New Roman"/>
        <family val="1"/>
        <charset val="204"/>
      </rPr>
      <t xml:space="preserve"> Приводится при необходимости.
</t>
    </r>
    <r>
      <rPr>
        <vertAlign val="superscript"/>
        <sz val="9"/>
        <color theme="1"/>
        <rFont val="Times New Roman"/>
        <family val="1"/>
        <charset val="204"/>
      </rPr>
      <t>17</t>
    </r>
    <r>
      <rPr>
        <sz val="9"/>
        <color theme="1"/>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</si>
  <si>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Распоряжение Правительства Ханты-Мансийского автономного округа – Югры от 15.03.2013 № 92-рп «Об оценке эффективности деятельности органов мастного самоуправления городских округов и муниципальных районов Ханты-Мансийского автономного округа – Югры».</t>
  </si>
  <si>
    <r>
      <t>Ответственный исполнитель / соисполнитель</t>
    </r>
    <r>
      <rPr>
        <vertAlign val="superscript"/>
        <sz val="9"/>
        <color theme="1"/>
        <rFont val="Times New Roman"/>
        <family val="1"/>
        <charset val="204"/>
      </rPr>
      <t>19</t>
    </r>
  </si>
  <si>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</si>
  <si>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xml:space="preserve">Администрация Нефтеюганского района (комитет гражданской защиты населения Нефтеюганского района) </t>
  </si>
  <si>
    <t xml:space="preserve">Ответственный за реализацию:
Администрация Нефтеюганского района (комитет гражданской защиты населения Нефтеюганского района) </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</si>
  <si>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</si>
  <si>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t>3. Структурные элементы, не входящие в направления (подпрограммы) (всего), в том числе:</t>
  </si>
  <si>
    <t>Администрация Нефтеюганского района (отдел специальных мероприятий)</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</si>
  <si>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 </t>
  </si>
  <si>
    <t>Ответственный за реализацию: Администрация Нефтеюганского района (отдел по делам несовершеннолетних, защите их прав)</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</si>
  <si>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</si>
  <si>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color theme="1"/>
        <rFont val="Times New Roman"/>
        <family val="1"/>
        <charset val="204"/>
      </rPr>
      <t>), 
Администрация Нефтеюганского района (юридический комитет</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</si>
  <si>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(юридический комитет</t>
    </r>
    <r>
      <rPr>
        <sz val="13"/>
        <color theme="1"/>
        <rFont val="Times New Roman"/>
        <family val="1"/>
        <charset val="204"/>
      </rPr>
      <t>)</t>
    </r>
  </si>
  <si>
    <r>
      <t>Администрация Нефтеюганского района (департамент экономического развития</t>
    </r>
    <r>
      <rPr>
        <sz val="13"/>
        <color theme="1"/>
        <rFont val="Times New Roman"/>
        <family val="1"/>
        <charset val="204"/>
      </rPr>
      <t>)</t>
    </r>
  </si>
  <si>
    <r>
      <t>Администрация Нефтеюганского района (отдел по делам несовершеннолетних, защите их прав</t>
    </r>
    <r>
      <rPr>
        <sz val="13"/>
        <color theme="1"/>
        <rFont val="Times New Roman"/>
        <family val="1"/>
        <charset val="204"/>
      </rPr>
      <t>)</t>
    </r>
  </si>
  <si>
    <t>3.1.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 (всего), в том числе:</t>
  </si>
  <si>
    <t>3.2. 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 (всего), в том числе:</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</si>
  <si>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 Администрация Нефтеюганского района (юридический комитет), Администрации городского и сельских поселений Нефтеюганского района </t>
  </si>
  <si>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миниципальной власти Нефтеюганского района ответственного за реализацию структурного элемента.</t>
    </r>
  </si>
  <si>
    <r>
      <t>В том числе по ответственным исполнителям / соисполнителям</t>
    </r>
    <r>
      <rPr>
        <vertAlign val="superscript"/>
        <sz val="9"/>
        <color theme="1"/>
        <rFont val="Times New Roman"/>
        <family val="1"/>
        <charset val="204"/>
      </rPr>
      <t>20</t>
    </r>
  </si>
  <si>
    <r>
      <t>Всего:</t>
    </r>
    <r>
      <rPr>
        <vertAlign val="superscript"/>
        <sz val="13"/>
        <color theme="1"/>
        <rFont val="Times New Roman"/>
        <family val="1"/>
        <charset val="204"/>
      </rPr>
      <t>21</t>
    </r>
  </si>
  <si>
    <r>
      <rPr>
        <vertAlign val="superscript"/>
        <sz val="9"/>
        <color theme="1"/>
        <rFont val="Times New Roman"/>
        <family val="1"/>
        <charset val="204"/>
      </rPr>
      <t>20</t>
    </r>
    <r>
      <rPr>
        <sz val="9"/>
        <color theme="1"/>
        <rFont val="Times New Roman"/>
        <family val="1"/>
        <charset val="204"/>
      </rPr>
      <t xml:space="preserve"> Заполняется в случае наличия в муниципальной программе соисполнителей.</t>
    </r>
  </si>
  <si>
    <r>
      <rPr>
        <vertAlign val="superscript"/>
        <sz val="9"/>
        <color theme="1"/>
        <rFont val="Times New Roman"/>
        <family val="1"/>
        <charset val="204"/>
      </rPr>
      <t>21</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</si>
  <si>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r>
      <t>Всего:</t>
    </r>
    <r>
      <rPr>
        <vertAlign val="superscript"/>
        <sz val="13"/>
        <rFont val="Times New Roman"/>
        <family val="1"/>
        <charset val="204"/>
      </rPr>
      <t>21</t>
    </r>
  </si>
  <si>
    <t>*указываются межбюджетные трансферты, переданные из бюджета Нефтеюганского района бюджетам городского и сельских поселений. Данные средства указаны справочно и не суммируются по строке "Всего".</t>
  </si>
  <si>
    <t>Всего:</t>
  </si>
  <si>
    <t xml:space="preserve"> Администрация Нефтеюганского района (департамент экономического развития)</t>
  </si>
  <si>
    <t>Администрация Нефтеюганского района (юридический комитет)</t>
  </si>
  <si>
    <t>Администрация Нефтеюганского района (отдел по делам несовершеннолетних, защите их прав)</t>
  </si>
  <si>
    <t xml:space="preserve">Администрация Нефтеюганского района (отдел специальных мероприятий) </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</si>
  <si>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xml:space="preserve">), </t>
    </r>
    <r>
      <rPr>
        <sz val="13"/>
        <rFont val="Times New Roman"/>
        <family val="1"/>
        <charset val="204"/>
      </rPr>
      <t xml:space="preserve">
Администрации городского и сельских поселений Нефтеюганского района</t>
    </r>
  </si>
  <si>
    <t>6. Реестр документов, входящих в состав муниципальной программы</t>
  </si>
  <si>
    <t>Тип документа</t>
  </si>
  <si>
    <t>Вид документа</t>
  </si>
  <si>
    <t>Наименование документа</t>
  </si>
  <si>
    <t>Реквизиты</t>
  </si>
  <si>
    <t>Разработчик</t>
  </si>
  <si>
    <t>Гиперссылка на текст документа</t>
  </si>
  <si>
    <t>Муниципальная программа «Безопасность жизнедеятельности и профилактика правонарушений»</t>
  </si>
  <si>
    <t>Паспорт муниципальной программы «Безопасность жизнедеятельности и профилактика правонарушений»</t>
  </si>
  <si>
    <t>постпостановление администрации Нефтеюганского района</t>
  </si>
  <si>
    <t xml:space="preserve">О муниципальной программе Нефтеюганского района
«Безопасность жизнедеятельности и профилактика правонарушений» 
</t>
  </si>
  <si>
    <t>Решение Думы Нефтеюганского района</t>
  </si>
  <si>
    <t>Порядок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</si>
  <si>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Об утверждении порядка предоставления субсидий бюджетам городского и сельских поселений, входящих в состав Нефтеюганского района, предоставляемых из бюджета Нефтеюганского района для обеспечения выполнения структурных элементов муниципальной программы Нефтеюганского района «Безопасность жизнедеятельности и профилактика правонарушений»</t>
  </si>
  <si>
    <t>2.1. Комплекс процессных мероприятий «Профилактика правонарушений и обеспечение защиты прав потребителей»</t>
  </si>
  <si>
    <t>https://nefteyuganskij-r86.gosweb.gosuslugi.ru/deyatelnost/proekty-i-programmy/mp-na-2025-2026-gody-i-na-period-do-2030-goda/profilaktikapravonarusheniy2025-2026/</t>
  </si>
  <si>
    <t>https://nefteyuganskij-r86.gosweb.gosuslugi.ru/netcat_files/userfiles/Galina_2024/1113-poryadok_predostavleniya_subsidii_Bezopasnost_zhiznedeyatelnosti_i_profilaktika_pravonarush.doc</t>
  </si>
  <si>
    <t xml:space="preserve">от 02.11.2024 № 1876-па-нпа </t>
  </si>
  <si>
    <t xml:space="preserve">от 26.11.2024                 № 1113 </t>
  </si>
  <si>
    <t>Указ Президента Российской Федерации от 16.10.2019 № 501 «О стратегии в области развития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на период до 2030 года».</t>
  </si>
  <si>
    <t>Создание и совершенствование условий для деятельности народных дружин приведет к снижению уровня преступности, в том числе на улицах и в общественных местах. 
Обеспечение правовой и социальной защиты личного состава народных дружин.
Материально-техническое обеспечение деятельности народных дружин.
Материальное стимулирование, личное страхование народных дружинников, участвующих в охране общественного порядка. 
Повышение уровня правовой грамотности населения. 
Обеспечение деятельности административной комиссии Нефтеюганского район. 
Определение перечня должностных лиц органов местного самоуправления, уполномоченных составлять протоколы об административных правонарушениях.
Реализация переданных государственных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t>
  </si>
  <si>
    <t>Развитие системы защищенности населения и обеспечения безопасности в местах отдыха на водных объектах Нефтеюганского района:
- организация пляжей, обозначение границ купания ограждающими буйками;
- проведение очистки дна акватории пляжа;
- организация спасательных постов с плавсредствами, оборудованием, снаряжением;
- организация дежурства спасателей;
- организация дежурства медицинского персонала.</t>
  </si>
  <si>
    <r>
      <t>Администрация Нефтеюганского района (отдел специальных мероприятий</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</si>
  <si>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Ответственный за реализацию: Администрация Нефтеюганского района (отдел специальных мероприятий</t>
    </r>
    <r>
      <rPr>
        <sz val="13"/>
        <rFont val="Times New Roman"/>
        <family val="1"/>
        <charset val="204"/>
      </rPr>
      <t>)</t>
    </r>
    <r>
      <rPr>
        <sz val="13"/>
        <color theme="1"/>
        <rFont val="Times New Roman"/>
        <family val="1"/>
        <charset val="204"/>
      </rPr>
      <t xml:space="preserve">, </t>
    </r>
    <r>
      <rPr>
        <sz val="13"/>
        <color theme="1"/>
        <rFont val="Times New Roman"/>
        <family val="1"/>
        <charset val="204"/>
      </rPr>
      <t>Администрации городского и сельских поселений Нефтеюганского района.</t>
    </r>
  </si>
  <si>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Администрация Нефтеюганского района (отдел специальных мероприятий</t>
    </r>
    <r>
      <rPr>
        <sz val="13"/>
        <rFont val="Times New Roman"/>
        <family val="1"/>
        <charset val="204"/>
      </rPr>
      <t>),</t>
    </r>
    <r>
      <rPr>
        <sz val="13"/>
        <rFont val="Times New Roman"/>
        <family val="1"/>
        <charset val="204"/>
      </rPr>
      <t xml:space="preserve">
Администрации городского и сельских поселений Нефтеюганского района</t>
    </r>
  </si>
  <si>
    <t>Администрация Нефтеюганского района (комитет гражданской защиты населения Нефтеюганского района) / Администрация Нефтеюганского района (отдел специальных мероприятий), Администрации городского и сельских поселений Нефтеюганского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</si>
</sst>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000\ _₽_-;\-* #,##0.00000\ _₽_-;_-* &quot;-&quot;?????\ _₽_-;_-@_-"/>
    <numFmt numFmtId="165" formatCode="#,##0.00000"/>
  </numFmts>
  <fonts count="22" x14ac:knownFonts="1">
    <font>
      <sz val="11"/>
      <color theme="1"/>
      <name val="Calibri"/>
      <family val="2"/>
      <charset val="204"/>
      <scheme val="minor"/>
    </font>
    <font>
      <sz val="11"/>
      <color theme="1"/>
      <name val="Times New Roman"/>
      <family val="1"/>
      <charset val="204"/>
    </font>
    <font>
      <u/>
      <sz val="11"/>
      <color theme="10"/>
      <name val="Calibri"/>
      <family val="2"/>
      <charset val="204"/>
      <scheme val="minor"/>
    </font>
    <font>
      <sz val="8"/>
      <name val="Calibri"/>
      <family val="2"/>
      <charset val="204"/>
      <scheme val="minor"/>
    </font>
    <font>
      <sz val="11"/>
      <color theme="1"/>
      <name val="Calibri"/>
      <family val="2"/>
      <charset val="204"/>
      <scheme val="minor"/>
    </font>
    <font>
      <sz val="11"/>
      <color rgb="FFFF0000"/>
      <name val="Times New Roman"/>
      <family val="1"/>
      <charset val="204"/>
    </font>
    <font>
      <sz val="10"/>
      <color theme="1"/>
      <name val="Arial"/>
      <family val="2"/>
      <charset val="204"/>
    </font>
    <font>
      <b/>
      <sz val="10"/>
      <color rgb="FFFF0000"/>
      <name val="Arial"/>
      <family val="2"/>
      <charset val="204"/>
    </font>
    <font>
      <b/>
      <sz val="10"/>
      <color theme="1"/>
      <name val="Arial"/>
      <family val="2"/>
      <charset val="204"/>
    </font>
    <font>
      <sz val="12"/>
      <color theme="1"/>
      <name val="Times New Roman"/>
      <family val="1"/>
      <charset val="204"/>
    </font>
    <font>
      <sz val="13"/>
      <color theme="1"/>
      <name val="Times New Roman"/>
      <family val="1"/>
      <charset val="204"/>
    </font>
    <font>
      <sz val="9"/>
      <color theme="1"/>
      <name val="Times New Roman"/>
      <family val="1"/>
      <charset val="204"/>
    </font>
    <font>
      <sz val="13"/>
      <name val="Times New Roman"/>
      <family val="1"/>
      <charset val="204"/>
    </font>
    <font>
      <b/>
      <sz val="13"/>
      <color theme="1"/>
      <name val="Times New Roman"/>
      <family val="1"/>
      <charset val="204"/>
    </font>
    <font>
      <vertAlign val="superscript"/>
      <sz val="13"/>
      <color theme="1"/>
      <name val="Times New Roman"/>
      <family val="1"/>
      <charset val="204"/>
    </font>
    <font>
      <vertAlign val="superscript"/>
      <sz val="9"/>
      <color theme="1"/>
      <name val="Times New Roman"/>
      <family val="1"/>
      <charset val="204"/>
    </font>
    <font>
      <sz val="9"/>
      <color theme="1"/>
      <name val="Calibri"/>
      <family val="2"/>
      <charset val="204"/>
      <scheme val="minor"/>
    </font>
    <font>
      <u/>
      <sz val="11"/>
      <color theme="1"/>
      <name val="Times New Roman"/>
      <family val="1"/>
      <charset val="204"/>
    </font>
    <font>
      <b/>
      <sz val="13"/>
      <name val="Times New Roman"/>
      <family val="1"/>
      <charset val="204"/>
    </font>
    <font>
      <vertAlign val="superscript"/>
      <sz val="13"/>
      <name val="Times New Roman"/>
      <family val="1"/>
      <charset val="204"/>
    </font>
    <font>
      <b/>
      <sz val="11"/>
      <color theme="1"/>
      <name val="Calibri"/>
      <family val="2"/>
      <charset val="204"/>
      <scheme val="minor"/>
    </font>
    <font>
      <sz val="10"/>
      <name val="Arial Cyr"/>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xf numFmtId="0" fontId="4" fillId="0" borderId="0"/>
    <xf numFmtId="0" fontId="21" fillId="0" borderId="0"/>
  </cellStyleXfs>
  <cellXfs count="115">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2" borderId="0" xfId="0" applyFont="1" applyFill="1"/>
    <xf numFmtId="0" fontId="6" fillId="0" borderId="0" xfId="0" applyFont="1" applyAlignment="1">
      <alignment horizontal="justify" vertical="center"/>
    </xf>
    <xf numFmtId="2" fontId="1" fillId="0" borderId="0" xfId="0" applyNumberFormat="1" applyFont="1"/>
    <xf numFmtId="0" fontId="5" fillId="0" borderId="0" xfId="0" applyFont="1"/>
    <xf numFmtId="0" fontId="1" fillId="0" borderId="0" xfId="0" applyFont="1" applyAlignment="1">
      <alignment horizontal="center" vertical="top"/>
    </xf>
    <xf numFmtId="0" fontId="1" fillId="0" borderId="0" xfId="0" applyFont="1" applyAlignment="1">
      <alignment vertical="top" wrapText="1"/>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center" vertical="top"/>
    </xf>
    <xf numFmtId="0" fontId="9" fillId="0" borderId="0" xfId="0" applyFont="1" applyAlignment="1">
      <alignment horizontal="center" vertical="top"/>
    </xf>
    <xf numFmtId="0" fontId="10" fillId="0" borderId="0" xfId="0" applyFont="1" applyAlignment="1">
      <alignment horizontal="center" vertical="center"/>
    </xf>
    <xf numFmtId="0" fontId="10" fillId="0" borderId="0" xfId="0" applyFont="1"/>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vertical="center"/>
    </xf>
    <xf numFmtId="0" fontId="10" fillId="0" borderId="1" xfId="0" applyFont="1" applyBorder="1" applyAlignment="1">
      <alignment vertical="center"/>
    </xf>
    <xf numFmtId="0" fontId="10" fillId="3" borderId="0" xfId="0" applyFont="1" applyFill="1" applyAlignment="1">
      <alignment vertical="center"/>
    </xf>
    <xf numFmtId="49" fontId="10" fillId="0" borderId="1" xfId="0" applyNumberFormat="1" applyFont="1" applyBorder="1" applyAlignment="1">
      <alignment horizontal="center" vertical="center"/>
    </xf>
    <xf numFmtId="0" fontId="10" fillId="0" borderId="0" xfId="0" applyFont="1" applyAlignment="1">
      <alignment horizontal="left" vertical="center"/>
    </xf>
    <xf numFmtId="0" fontId="12" fillId="0" borderId="1" xfId="0" applyFont="1" applyBorder="1" applyAlignment="1">
      <alignment horizontal="left" vertical="center" wrapText="1"/>
    </xf>
    <xf numFmtId="0" fontId="10" fillId="0" borderId="1" xfId="2" applyFont="1" applyBorder="1" applyAlignment="1">
      <alignment horizontal="left" vertical="center" wrapText="1"/>
    </xf>
    <xf numFmtId="0" fontId="10" fillId="0" borderId="0" xfId="0" applyFont="1"/>
    <xf numFmtId="164" fontId="13"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3" fillId="0" borderId="0" xfId="0" applyFont="1"/>
    <xf numFmtId="164" fontId="10" fillId="0" borderId="0" xfId="0" applyNumberFormat="1" applyFont="1"/>
    <xf numFmtId="164" fontId="12" fillId="0" borderId="1" xfId="0" applyNumberFormat="1" applyFont="1" applyBorder="1" applyAlignment="1">
      <alignment horizontal="center" vertical="center" wrapText="1"/>
    </xf>
    <xf numFmtId="0" fontId="10" fillId="0" borderId="0" xfId="0" applyFont="1" applyAlignment="1">
      <alignment vertical="top" wrapText="1"/>
    </xf>
    <xf numFmtId="164" fontId="10" fillId="0" borderId="0" xfId="0" applyNumberFormat="1" applyFont="1" applyAlignment="1">
      <alignment horizontal="center" vertical="center" wrapText="1"/>
    </xf>
    <xf numFmtId="0" fontId="13" fillId="0" borderId="1" xfId="0" applyFont="1" applyBorder="1" applyAlignment="1">
      <alignment horizontal="left" vertical="center" wrapText="1"/>
    </xf>
    <xf numFmtId="0" fontId="10" fillId="2" borderId="0" xfId="0" applyFont="1" applyFill="1"/>
    <xf numFmtId="0" fontId="10" fillId="2" borderId="1" xfId="0" applyFont="1" applyFill="1" applyBorder="1" applyAlignment="1">
      <alignment horizontal="center" vertical="center"/>
    </xf>
    <xf numFmtId="0" fontId="10" fillId="0" borderId="1" xfId="0" applyFont="1" applyBorder="1" applyAlignment="1">
      <alignment horizontal="center"/>
    </xf>
    <xf numFmtId="0" fontId="10" fillId="2" borderId="1" xfId="0" applyFont="1" applyFill="1" applyBorder="1" applyAlignment="1">
      <alignment horizontal="center"/>
    </xf>
    <xf numFmtId="0" fontId="10"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5" xfId="0" applyFont="1" applyBorder="1"/>
    <xf numFmtId="0" fontId="10" fillId="0" borderId="0" xfId="0" applyFont="1" applyBorder="1" applyAlignment="1">
      <alignment vertical="center" wrapText="1"/>
    </xf>
    <xf numFmtId="49" fontId="10" fillId="0" borderId="0" xfId="0" applyNumberFormat="1" applyFont="1" applyFill="1" applyBorder="1" applyAlignment="1">
      <alignment horizontal="center" vertical="center" wrapText="1"/>
    </xf>
    <xf numFmtId="0" fontId="12" fillId="0" borderId="0"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5" xfId="0" applyFont="1" applyBorder="1" applyAlignment="1">
      <alignment horizontal="center" vertical="top"/>
    </xf>
    <xf numFmtId="0" fontId="17" fillId="0" borderId="5" xfId="0" applyFont="1" applyBorder="1" applyAlignment="1">
      <alignment vertical="top" wrapText="1"/>
    </xf>
    <xf numFmtId="0" fontId="10" fillId="0" borderId="0" xfId="0" applyFont="1" applyAlignment="1">
      <alignment vertical="top"/>
    </xf>
    <xf numFmtId="0" fontId="10" fillId="0" borderId="5" xfId="0" applyFont="1" applyBorder="1" applyAlignment="1">
      <alignment vertical="top" wrapText="1"/>
    </xf>
    <xf numFmtId="0" fontId="10" fillId="0" borderId="1" xfId="0" applyFont="1" applyBorder="1" applyAlignment="1">
      <alignment horizontal="left" vertical="center" wrapText="1"/>
    </xf>
    <xf numFmtId="0" fontId="10" fillId="0" borderId="0" xfId="0" applyFont="1"/>
    <xf numFmtId="0" fontId="10" fillId="0" borderId="0" xfId="0" applyFont="1"/>
    <xf numFmtId="0" fontId="12" fillId="0" borderId="1" xfId="0" applyFont="1" applyFill="1" applyBorder="1" applyAlignment="1">
      <alignment horizontal="left" vertical="center" wrapText="1"/>
    </xf>
    <xf numFmtId="0" fontId="18" fillId="0" borderId="1" xfId="0" applyFont="1" applyBorder="1" applyAlignment="1">
      <alignment horizontal="left" vertical="center" wrapText="1"/>
    </xf>
    <xf numFmtId="164" fontId="1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0" xfId="0" applyFont="1"/>
    <xf numFmtId="0" fontId="1" fillId="0" borderId="0" xfId="0" applyFont="1" applyAlignment="1"/>
    <xf numFmtId="0" fontId="1" fillId="0" borderId="1" xfId="0" applyFont="1" applyBorder="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top"/>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1" xfId="1" applyBorder="1" applyAlignment="1">
      <alignment vertical="top" wrapText="1"/>
    </xf>
    <xf numFmtId="0" fontId="1" fillId="0" borderId="0" xfId="0" applyFont="1" applyBorder="1" applyAlignment="1">
      <alignment horizontal="center"/>
    </xf>
    <xf numFmtId="0" fontId="10" fillId="0" borderId="1" xfId="0" applyFont="1" applyBorder="1" applyAlignment="1">
      <alignment horizontal="left" vertical="center" wrapText="1"/>
    </xf>
    <xf numFmtId="0" fontId="10" fillId="0" borderId="0" xfId="0" applyFont="1" applyAlignment="1">
      <alignment horizontal="center" vertical="center"/>
    </xf>
    <xf numFmtId="0" fontId="10" fillId="0" borderId="1" xfId="0" applyFont="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wrapText="1"/>
    </xf>
    <xf numFmtId="0" fontId="8" fillId="0" borderId="0" xfId="0" applyFont="1" applyAlignment="1">
      <alignment horizontal="justify"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1" fillId="0" borderId="0" xfId="0" applyFont="1" applyAlignment="1">
      <alignment vertical="top" wrapText="1"/>
    </xf>
    <xf numFmtId="0" fontId="16" fillId="0" borderId="0" xfId="0" applyFont="1" applyAlignment="1">
      <alignment vertical="top" wrapText="1"/>
    </xf>
    <xf numFmtId="0" fontId="0" fillId="0" borderId="0" xfId="0"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applyAlignment="1">
      <alignment horizontal="center"/>
    </xf>
    <xf numFmtId="0" fontId="10" fillId="0" borderId="0" xfId="0" applyFont="1"/>
    <xf numFmtId="0" fontId="12" fillId="0" borderId="1" xfId="1"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2" fillId="0" borderId="1" xfId="0" applyFont="1" applyBorder="1" applyAlignment="1">
      <alignment horizontal="center" vertical="center" wrapText="1"/>
    </xf>
    <xf numFmtId="0" fontId="11" fillId="0" borderId="0" xfId="0" applyFont="1" applyAlignment="1">
      <alignment wrapText="1"/>
    </xf>
    <xf numFmtId="0" fontId="11" fillId="0" borderId="0" xfId="0" applyFont="1" applyAlignment="1">
      <alignment horizontal="justify"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0" xfId="0" applyFont="1" applyAlignment="1">
      <alignment vertical="center" wrapText="1"/>
    </xf>
    <xf numFmtId="0" fontId="0" fillId="0" borderId="0" xfId="0"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3" fillId="0" borderId="6" xfId="0" applyFont="1" applyBorder="1" applyAlignment="1">
      <alignment horizontal="left" vertical="center" wrapText="1"/>
    </xf>
    <xf numFmtId="0" fontId="20" fillId="0" borderId="7" xfId="0" applyFont="1" applyBorder="1" applyAlignment="1">
      <alignment vertical="center" wrapText="1"/>
    </xf>
    <xf numFmtId="0" fontId="20" fillId="0" borderId="8" xfId="0" applyFont="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5"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164" fontId="10" fillId="0" borderId="1" xfId="0" applyNumberFormat="1" applyFont="1" applyFill="1" applyBorder="1" applyAlignment="1">
      <alignment horizontal="center" vertical="center" wrapText="1"/>
    </xf>
    <xf numFmtId="165" fontId="12" fillId="0" borderId="1" xfId="3" applyNumberFormat="1" applyFont="1" applyFill="1" applyBorder="1" applyAlignment="1" applyProtection="1">
      <alignment horizontal="right"/>
    </xf>
  </cellXfs>
  <cellStyles count="4">
    <cellStyle name="Гиперссылка" xfId="1" builtinId="8"/>
    <cellStyle name="Обычный" xfId="0" builtinId="0"/>
    <cellStyle name="Обычный 2" xfId="3" xr:uid="{00000000-0005-0000-0000-000002000000}"/>
    <cellStyle name="Обычный 5"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38"/>
  <sheetViews>
    <sheetView view="pageBreakPreview" zoomScale="120" zoomScaleNormal="100" zoomScaleSheetLayoutView="120" workbookViewId="0">
      <selection activeCell="M9" sqref="M9:M10"/>
    </sheetView>
  </sheetViews>
  <sheetFormatPr defaultColWidth="9.140625" defaultRowHeight="15" x14ac:dyDescent="0.25"/>
  <cols>
    <col min="1" max="1" width="9.140625" style="1"/>
    <col min="2" max="2" width="35" style="1" customWidth="1"/>
    <col min="3" max="3" width="13.28515625" style="1" customWidth="1"/>
    <col min="4" max="4" width="12.140625" style="1" customWidth="1"/>
    <col min="5" max="5" width="9.7109375" style="1" customWidth="1"/>
    <col min="6" max="10" width="9.140625" style="1"/>
    <col min="11" max="12" width="9.140625" style="5"/>
    <col min="13" max="13" width="58" style="1" customWidth="1"/>
    <col min="14" max="14" width="21.5703125" style="1" customWidth="1"/>
    <col min="15" max="15" width="15.7109375" style="1" customWidth="1"/>
    <col min="16" max="18" width="9.140625" style="1"/>
    <col min="19" max="19" width="9.42578125" style="1" bestFit="1" customWidth="1"/>
    <col min="20" max="16384" width="9.140625" style="1"/>
  </cols>
  <sheetData>
    <row r="2" spans="1:19" ht="16.5" x14ac:dyDescent="0.25">
      <c r="A2" s="78" t="s">
        <v>0</v>
      </c>
      <c r="B2" s="78"/>
      <c r="C2" s="78"/>
      <c r="D2" s="78"/>
      <c r="E2" s="78"/>
      <c r="F2" s="78"/>
      <c r="G2" s="78"/>
      <c r="H2" s="78"/>
      <c r="I2" s="78"/>
      <c r="J2" s="78"/>
      <c r="K2" s="78"/>
      <c r="L2" s="78"/>
      <c r="M2" s="78"/>
      <c r="N2" s="78"/>
      <c r="O2" s="78"/>
    </row>
    <row r="3" spans="1:19" ht="16.5" x14ac:dyDescent="0.25">
      <c r="A3" s="29"/>
      <c r="B3" s="29"/>
      <c r="C3" s="29"/>
      <c r="D3" s="29"/>
      <c r="E3" s="29"/>
      <c r="F3" s="29"/>
      <c r="G3" s="29"/>
      <c r="H3" s="29"/>
      <c r="I3" s="29"/>
      <c r="J3" s="29"/>
      <c r="K3" s="38"/>
      <c r="L3" s="38"/>
      <c r="M3" s="29"/>
      <c r="N3" s="29"/>
      <c r="O3" s="29"/>
    </row>
    <row r="4" spans="1:19" s="2" customFormat="1" ht="57" customHeight="1" x14ac:dyDescent="0.25">
      <c r="A4" s="79" t="s">
        <v>1</v>
      </c>
      <c r="B4" s="79" t="s">
        <v>105</v>
      </c>
      <c r="C4" s="79" t="s">
        <v>106</v>
      </c>
      <c r="D4" s="79" t="s">
        <v>2</v>
      </c>
      <c r="E4" s="79" t="s">
        <v>107</v>
      </c>
      <c r="F4" s="79"/>
      <c r="G4" s="79" t="s">
        <v>108</v>
      </c>
      <c r="H4" s="79"/>
      <c r="I4" s="79"/>
      <c r="J4" s="79"/>
      <c r="K4" s="79"/>
      <c r="L4" s="79"/>
      <c r="M4" s="79" t="s">
        <v>109</v>
      </c>
      <c r="N4" s="79" t="s">
        <v>110</v>
      </c>
      <c r="O4" s="79" t="s">
        <v>111</v>
      </c>
    </row>
    <row r="5" spans="1:19" ht="23.25" customHeight="1" x14ac:dyDescent="0.25">
      <c r="A5" s="79"/>
      <c r="B5" s="79"/>
      <c r="C5" s="79"/>
      <c r="D5" s="79"/>
      <c r="E5" s="19" t="s">
        <v>3</v>
      </c>
      <c r="F5" s="19" t="s">
        <v>4</v>
      </c>
      <c r="G5" s="19">
        <v>2025</v>
      </c>
      <c r="H5" s="19">
        <v>2026</v>
      </c>
      <c r="I5" s="19">
        <v>2027</v>
      </c>
      <c r="J5" s="19">
        <v>2028</v>
      </c>
      <c r="K5" s="39">
        <v>2029</v>
      </c>
      <c r="L5" s="39">
        <v>2030</v>
      </c>
      <c r="M5" s="79"/>
      <c r="N5" s="79"/>
      <c r="O5" s="79"/>
    </row>
    <row r="6" spans="1:19" s="3" customFormat="1" ht="16.5" x14ac:dyDescent="0.25">
      <c r="A6" s="40">
        <v>1</v>
      </c>
      <c r="B6" s="40">
        <v>2</v>
      </c>
      <c r="C6" s="40">
        <v>3</v>
      </c>
      <c r="D6" s="40">
        <v>4</v>
      </c>
      <c r="E6" s="40">
        <v>5</v>
      </c>
      <c r="F6" s="40">
        <v>6</v>
      </c>
      <c r="G6" s="40">
        <v>7</v>
      </c>
      <c r="H6" s="40">
        <v>8</v>
      </c>
      <c r="I6" s="40">
        <v>9</v>
      </c>
      <c r="J6" s="40">
        <v>10</v>
      </c>
      <c r="K6" s="41">
        <v>11</v>
      </c>
      <c r="L6" s="41">
        <v>12</v>
      </c>
      <c r="M6" s="40">
        <v>13</v>
      </c>
      <c r="N6" s="40">
        <v>14</v>
      </c>
      <c r="O6" s="40">
        <v>15</v>
      </c>
    </row>
    <row r="7" spans="1:19" ht="45" customHeight="1" x14ac:dyDescent="0.25">
      <c r="A7" s="84" t="s">
        <v>112</v>
      </c>
      <c r="B7" s="84"/>
      <c r="C7" s="84"/>
      <c r="D7" s="84"/>
      <c r="E7" s="84"/>
      <c r="F7" s="84"/>
      <c r="G7" s="84"/>
      <c r="H7" s="84"/>
      <c r="I7" s="84"/>
      <c r="J7" s="84"/>
      <c r="K7" s="84"/>
      <c r="L7" s="84"/>
      <c r="M7" s="84"/>
      <c r="N7" s="84"/>
      <c r="O7" s="84"/>
    </row>
    <row r="8" spans="1:19" ht="115.5" x14ac:dyDescent="0.25">
      <c r="A8" s="19" t="s">
        <v>5</v>
      </c>
      <c r="B8" s="42" t="s">
        <v>41</v>
      </c>
      <c r="C8" s="43" t="s">
        <v>67</v>
      </c>
      <c r="D8" s="17" t="s">
        <v>32</v>
      </c>
      <c r="E8" s="17">
        <v>0</v>
      </c>
      <c r="F8" s="17">
        <v>2023</v>
      </c>
      <c r="G8" s="17">
        <v>0</v>
      </c>
      <c r="H8" s="17">
        <v>0</v>
      </c>
      <c r="I8" s="17">
        <v>0</v>
      </c>
      <c r="J8" s="17">
        <v>0</v>
      </c>
      <c r="K8" s="44">
        <v>0</v>
      </c>
      <c r="L8" s="44">
        <v>0</v>
      </c>
      <c r="M8" s="20" t="s">
        <v>175</v>
      </c>
      <c r="N8" s="21" t="s">
        <v>128</v>
      </c>
      <c r="O8" s="17" t="s">
        <v>19</v>
      </c>
    </row>
    <row r="9" spans="1:19" ht="133.5" customHeight="1" x14ac:dyDescent="0.25">
      <c r="A9" s="19" t="s">
        <v>26</v>
      </c>
      <c r="B9" s="42" t="s">
        <v>33</v>
      </c>
      <c r="C9" s="43" t="s">
        <v>67</v>
      </c>
      <c r="D9" s="17" t="s">
        <v>32</v>
      </c>
      <c r="E9" s="17">
        <v>135</v>
      </c>
      <c r="F9" s="17">
        <v>2023</v>
      </c>
      <c r="G9" s="17">
        <v>98</v>
      </c>
      <c r="H9" s="17">
        <v>97</v>
      </c>
      <c r="I9" s="17">
        <v>96</v>
      </c>
      <c r="J9" s="17">
        <v>95</v>
      </c>
      <c r="K9" s="44">
        <v>94</v>
      </c>
      <c r="L9" s="44">
        <v>94</v>
      </c>
      <c r="M9" s="77" t="s">
        <v>175</v>
      </c>
      <c r="N9" s="21" t="s">
        <v>128</v>
      </c>
      <c r="O9" s="17" t="s">
        <v>19</v>
      </c>
      <c r="S9" s="7"/>
    </row>
    <row r="10" spans="1:19" ht="132" customHeight="1" x14ac:dyDescent="0.25">
      <c r="A10" s="19" t="s">
        <v>34</v>
      </c>
      <c r="B10" s="42" t="s">
        <v>38</v>
      </c>
      <c r="C10" s="43" t="s">
        <v>67</v>
      </c>
      <c r="D10" s="17" t="s">
        <v>32</v>
      </c>
      <c r="E10" s="17">
        <v>6</v>
      </c>
      <c r="F10" s="17">
        <v>2023</v>
      </c>
      <c r="G10" s="17">
        <v>0</v>
      </c>
      <c r="H10" s="17">
        <v>0</v>
      </c>
      <c r="I10" s="17">
        <v>0</v>
      </c>
      <c r="J10" s="17">
        <v>0</v>
      </c>
      <c r="K10" s="44">
        <v>0</v>
      </c>
      <c r="L10" s="44">
        <v>0</v>
      </c>
      <c r="M10" s="77" t="s">
        <v>175</v>
      </c>
      <c r="N10" s="21" t="s">
        <v>128</v>
      </c>
      <c r="O10" s="17" t="s">
        <v>19</v>
      </c>
    </row>
    <row r="11" spans="1:19" ht="16.5" x14ac:dyDescent="0.25">
      <c r="A11" s="83" t="s">
        <v>103</v>
      </c>
      <c r="B11" s="83"/>
      <c r="C11" s="83"/>
      <c r="D11" s="83"/>
      <c r="E11" s="83"/>
      <c r="F11" s="83"/>
      <c r="G11" s="83"/>
      <c r="H11" s="83"/>
      <c r="I11" s="83"/>
      <c r="J11" s="83"/>
      <c r="K11" s="83"/>
      <c r="L11" s="83"/>
      <c r="M11" s="83"/>
      <c r="N11" s="83"/>
      <c r="O11" s="83"/>
    </row>
    <row r="12" spans="1:19" ht="115.5" x14ac:dyDescent="0.25">
      <c r="A12" s="19" t="s">
        <v>37</v>
      </c>
      <c r="B12" s="42" t="s">
        <v>35</v>
      </c>
      <c r="C12" s="45" t="s">
        <v>67</v>
      </c>
      <c r="D12" s="17" t="s">
        <v>36</v>
      </c>
      <c r="E12" s="46">
        <v>1227</v>
      </c>
      <c r="F12" s="19">
        <v>2023</v>
      </c>
      <c r="G12" s="19">
        <v>1458</v>
      </c>
      <c r="H12" s="19">
        <v>1455</v>
      </c>
      <c r="I12" s="46">
        <v>1455</v>
      </c>
      <c r="J12" s="46">
        <v>1455</v>
      </c>
      <c r="K12" s="46">
        <v>1455</v>
      </c>
      <c r="L12" s="46">
        <v>1455</v>
      </c>
      <c r="M12" s="55" t="s">
        <v>125</v>
      </c>
      <c r="N12" s="21" t="s">
        <v>128</v>
      </c>
      <c r="O12" s="17" t="s">
        <v>19</v>
      </c>
    </row>
    <row r="13" spans="1:19" ht="16.5" x14ac:dyDescent="0.25">
      <c r="A13" s="50"/>
      <c r="B13" s="52"/>
      <c r="C13" s="53"/>
      <c r="D13" s="47"/>
      <c r="E13" s="54"/>
      <c r="F13" s="50"/>
      <c r="G13" s="50"/>
      <c r="H13" s="50"/>
      <c r="I13" s="54"/>
      <c r="J13" s="54"/>
      <c r="K13" s="54"/>
      <c r="L13" s="54"/>
      <c r="M13" s="56"/>
      <c r="N13" s="50"/>
      <c r="O13" s="47"/>
    </row>
    <row r="14" spans="1:19" ht="15.75" x14ac:dyDescent="0.25">
      <c r="A14" s="57"/>
      <c r="B14" s="58"/>
      <c r="C14" s="11"/>
      <c r="D14" s="12"/>
      <c r="E14" s="13"/>
      <c r="F14" s="9"/>
      <c r="G14" s="9"/>
      <c r="H14" s="9"/>
      <c r="I14" s="13"/>
      <c r="J14" s="13"/>
      <c r="K14" s="13"/>
      <c r="L14" s="13"/>
      <c r="M14" s="10"/>
      <c r="N14" s="14"/>
      <c r="O14" s="12"/>
    </row>
    <row r="15" spans="1:19" ht="135.75" customHeight="1" x14ac:dyDescent="0.25">
      <c r="A15" s="85" t="s">
        <v>113</v>
      </c>
      <c r="B15" s="86"/>
      <c r="C15" s="86"/>
      <c r="D15" s="86"/>
      <c r="E15" s="86"/>
      <c r="F15" s="86"/>
      <c r="G15" s="86"/>
      <c r="H15" s="86"/>
      <c r="I15" s="86"/>
      <c r="J15" s="86"/>
      <c r="K15" s="86"/>
      <c r="L15" s="86"/>
      <c r="M15" s="86"/>
      <c r="N15" s="86"/>
      <c r="O15" s="86"/>
    </row>
    <row r="16" spans="1:19" ht="15" customHeight="1" x14ac:dyDescent="0.25">
      <c r="J16" s="8"/>
      <c r="M16" s="4"/>
      <c r="N16" s="4"/>
      <c r="O16" s="4"/>
    </row>
    <row r="17" spans="1:13" x14ac:dyDescent="0.25">
      <c r="J17" s="8"/>
    </row>
    <row r="18" spans="1:13" ht="14.25" customHeight="1" x14ac:dyDescent="0.25">
      <c r="J18" s="8"/>
    </row>
    <row r="19" spans="1:13" ht="15" customHeight="1" x14ac:dyDescent="0.25"/>
    <row r="20" spans="1:13" ht="36" customHeight="1" x14ac:dyDescent="0.25"/>
    <row r="21" spans="1:13" ht="36" customHeight="1" x14ac:dyDescent="0.25">
      <c r="B21" s="6"/>
    </row>
    <row r="22" spans="1:13" x14ac:dyDescent="0.25">
      <c r="B22" s="6"/>
    </row>
    <row r="23" spans="1:13" x14ac:dyDescent="0.25">
      <c r="B23" s="6"/>
    </row>
    <row r="24" spans="1:13" x14ac:dyDescent="0.25">
      <c r="B24" s="6"/>
    </row>
    <row r="25" spans="1:13" x14ac:dyDescent="0.25">
      <c r="B25" s="6"/>
    </row>
    <row r="26" spans="1:13" x14ac:dyDescent="0.25">
      <c r="B26" s="6"/>
    </row>
    <row r="27" spans="1:13" x14ac:dyDescent="0.25">
      <c r="B27" s="6"/>
    </row>
    <row r="28" spans="1:13" x14ac:dyDescent="0.25">
      <c r="B28" s="6"/>
    </row>
    <row r="29" spans="1:13" x14ac:dyDescent="0.25">
      <c r="B29" s="6"/>
    </row>
    <row r="30" spans="1:13" x14ac:dyDescent="0.25">
      <c r="B30" s="6"/>
    </row>
    <row r="31" spans="1:13" x14ac:dyDescent="0.25">
      <c r="B31" s="6"/>
    </row>
    <row r="32" spans="1:13" x14ac:dyDescent="0.25">
      <c r="A32" s="82"/>
      <c r="B32" s="81"/>
      <c r="C32" s="81"/>
      <c r="D32" s="81"/>
      <c r="E32" s="81"/>
      <c r="F32" s="81"/>
      <c r="G32" s="81"/>
      <c r="H32" s="81"/>
      <c r="I32" s="81"/>
      <c r="J32" s="81"/>
      <c r="K32" s="81"/>
      <c r="L32" s="81"/>
      <c r="M32" s="81"/>
    </row>
    <row r="33" spans="1:13" x14ac:dyDescent="0.25">
      <c r="A33" s="80"/>
      <c r="B33" s="81"/>
      <c r="C33" s="81"/>
      <c r="D33" s="81"/>
      <c r="E33" s="81"/>
      <c r="F33" s="81"/>
      <c r="G33" s="81"/>
      <c r="H33" s="81"/>
      <c r="I33" s="81"/>
      <c r="J33" s="81"/>
      <c r="K33" s="81"/>
      <c r="L33" s="81"/>
      <c r="M33" s="81"/>
    </row>
    <row r="34" spans="1:13" x14ac:dyDescent="0.25">
      <c r="B34" s="6"/>
    </row>
    <row r="35" spans="1:13" x14ac:dyDescent="0.25">
      <c r="B35" s="6"/>
    </row>
    <row r="36" spans="1:13" x14ac:dyDescent="0.25">
      <c r="B36" s="6"/>
    </row>
    <row r="37" spans="1:13" x14ac:dyDescent="0.25">
      <c r="B37" s="6"/>
    </row>
    <row r="38" spans="1:13" x14ac:dyDescent="0.25">
      <c r="B38" s="6"/>
    </row>
  </sheetData>
  <mergeCells count="15">
    <mergeCell ref="A33:M33"/>
    <mergeCell ref="A32:M32"/>
    <mergeCell ref="A11:O11"/>
    <mergeCell ref="N4:N5"/>
    <mergeCell ref="O4:O5"/>
    <mergeCell ref="A7:O7"/>
    <mergeCell ref="A15:O15"/>
    <mergeCell ref="A2:O2"/>
    <mergeCell ref="A4:A5"/>
    <mergeCell ref="B4:B5"/>
    <mergeCell ref="C4:C5"/>
    <mergeCell ref="D4:D5"/>
    <mergeCell ref="E4:F4"/>
    <mergeCell ref="G4:L4"/>
    <mergeCell ref="M4:M5"/>
  </mergeCells>
  <pageMargins left="0.39370078740157483" right="0.39370078740157483" top="0.74803149606299213" bottom="0.39370078740157483" header="0.31496062992125984" footer="0.31496062992125984"/>
  <pageSetup paperSize="9" scale="5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
  <sheetViews>
    <sheetView view="pageBreakPreview" zoomScale="120" zoomScaleNormal="100" zoomScaleSheetLayoutView="120" workbookViewId="0">
      <selection activeCell="B19" sqref="B19"/>
    </sheetView>
  </sheetViews>
  <sheetFormatPr defaultRowHeight="16.5" x14ac:dyDescent="0.25"/>
  <cols>
    <col min="1" max="1" width="6.140625" style="16" customWidth="1"/>
    <col min="2" max="2" width="50.7109375" style="16" customWidth="1"/>
    <col min="3" max="3" width="15.140625" style="16" customWidth="1"/>
    <col min="4" max="4" width="15" style="16" customWidth="1"/>
    <col min="5" max="15" width="9.140625" style="16"/>
    <col min="16" max="16" width="10" style="16" customWidth="1"/>
    <col min="17" max="16384" width="9.140625" style="16"/>
  </cols>
  <sheetData>
    <row r="1" spans="1:16" ht="19.5" x14ac:dyDescent="0.25">
      <c r="A1" s="78" t="s">
        <v>116</v>
      </c>
      <c r="B1" s="78"/>
      <c r="C1" s="78"/>
      <c r="D1" s="78"/>
      <c r="E1" s="78"/>
      <c r="F1" s="78"/>
      <c r="G1" s="78"/>
      <c r="H1" s="78"/>
      <c r="I1" s="78"/>
      <c r="J1" s="78"/>
      <c r="K1" s="78"/>
      <c r="L1" s="78"/>
      <c r="M1" s="78"/>
      <c r="N1" s="78"/>
      <c r="O1" s="78"/>
      <c r="P1" s="78"/>
    </row>
    <row r="2" spans="1:16" x14ac:dyDescent="0.25">
      <c r="A2" s="15"/>
    </row>
    <row r="3" spans="1:16" ht="47.25" customHeight="1" x14ac:dyDescent="0.25">
      <c r="A3" s="79" t="s">
        <v>1</v>
      </c>
      <c r="B3" s="79" t="s">
        <v>114</v>
      </c>
      <c r="C3" s="79" t="s">
        <v>115</v>
      </c>
      <c r="D3" s="79" t="s">
        <v>2</v>
      </c>
      <c r="E3" s="89" t="s">
        <v>117</v>
      </c>
      <c r="F3" s="89"/>
      <c r="G3" s="89"/>
      <c r="H3" s="89"/>
      <c r="I3" s="89"/>
      <c r="J3" s="89"/>
      <c r="K3" s="89"/>
      <c r="L3" s="89"/>
      <c r="M3" s="89"/>
      <c r="N3" s="89"/>
      <c r="O3" s="89"/>
      <c r="P3" s="79" t="s">
        <v>27</v>
      </c>
    </row>
    <row r="4" spans="1:16" ht="31.5" customHeight="1" x14ac:dyDescent="0.25">
      <c r="A4" s="79"/>
      <c r="B4" s="79"/>
      <c r="C4" s="79"/>
      <c r="D4" s="79"/>
      <c r="E4" s="17" t="s">
        <v>6</v>
      </c>
      <c r="F4" s="17" t="s">
        <v>7</v>
      </c>
      <c r="G4" s="17" t="s">
        <v>8</v>
      </c>
      <c r="H4" s="17" t="s">
        <v>9</v>
      </c>
      <c r="I4" s="17" t="s">
        <v>10</v>
      </c>
      <c r="J4" s="17" t="s">
        <v>11</v>
      </c>
      <c r="K4" s="17" t="s">
        <v>12</v>
      </c>
      <c r="L4" s="17" t="s">
        <v>13</v>
      </c>
      <c r="M4" s="17" t="s">
        <v>14</v>
      </c>
      <c r="N4" s="17" t="s">
        <v>15</v>
      </c>
      <c r="O4" s="17" t="s">
        <v>16</v>
      </c>
      <c r="P4" s="79"/>
    </row>
    <row r="5" spans="1:16" ht="38.25" customHeight="1" x14ac:dyDescent="0.25">
      <c r="A5" s="17" t="s">
        <v>5</v>
      </c>
      <c r="B5" s="88" t="s">
        <v>94</v>
      </c>
      <c r="C5" s="88"/>
      <c r="D5" s="88"/>
      <c r="E5" s="88"/>
      <c r="F5" s="88"/>
      <c r="G5" s="88"/>
      <c r="H5" s="88"/>
      <c r="I5" s="88"/>
      <c r="J5" s="88"/>
      <c r="K5" s="88"/>
      <c r="L5" s="88"/>
      <c r="M5" s="88"/>
      <c r="N5" s="88"/>
      <c r="O5" s="88"/>
      <c r="P5" s="88"/>
    </row>
    <row r="6" spans="1:16" ht="41.25" customHeight="1" x14ac:dyDescent="0.25">
      <c r="A6" s="17" t="s">
        <v>17</v>
      </c>
      <c r="B6" s="20" t="s">
        <v>42</v>
      </c>
      <c r="C6" s="17" t="s">
        <v>67</v>
      </c>
      <c r="D6" s="17" t="s">
        <v>32</v>
      </c>
      <c r="E6" s="18" t="s">
        <v>19</v>
      </c>
      <c r="F6" s="18" t="s">
        <v>19</v>
      </c>
      <c r="G6" s="18" t="s">
        <v>19</v>
      </c>
      <c r="H6" s="18" t="s">
        <v>19</v>
      </c>
      <c r="I6" s="18" t="s">
        <v>19</v>
      </c>
      <c r="J6" s="18" t="s">
        <v>19</v>
      </c>
      <c r="K6" s="18" t="s">
        <v>19</v>
      </c>
      <c r="L6" s="18" t="s">
        <v>19</v>
      </c>
      <c r="M6" s="18" t="s">
        <v>19</v>
      </c>
      <c r="N6" s="18" t="s">
        <v>19</v>
      </c>
      <c r="O6" s="18" t="s">
        <v>19</v>
      </c>
      <c r="P6" s="17" t="s">
        <v>19</v>
      </c>
    </row>
    <row r="7" spans="1:16" ht="70.5" customHeight="1" x14ac:dyDescent="0.25">
      <c r="A7" s="17" t="s">
        <v>28</v>
      </c>
      <c r="B7" s="20" t="s">
        <v>33</v>
      </c>
      <c r="C7" s="17" t="s">
        <v>67</v>
      </c>
      <c r="D7" s="17" t="s">
        <v>32</v>
      </c>
      <c r="E7" s="18" t="s">
        <v>19</v>
      </c>
      <c r="F7" s="18" t="s">
        <v>19</v>
      </c>
      <c r="G7" s="18" t="s">
        <v>19</v>
      </c>
      <c r="H7" s="18" t="s">
        <v>19</v>
      </c>
      <c r="I7" s="18" t="s">
        <v>19</v>
      </c>
      <c r="J7" s="18" t="s">
        <v>19</v>
      </c>
      <c r="K7" s="18" t="s">
        <v>19</v>
      </c>
      <c r="L7" s="18" t="s">
        <v>19</v>
      </c>
      <c r="M7" s="18" t="s">
        <v>19</v>
      </c>
      <c r="N7" s="18" t="s">
        <v>19</v>
      </c>
      <c r="O7" s="18" t="s">
        <v>19</v>
      </c>
      <c r="P7" s="17">
        <v>98</v>
      </c>
    </row>
    <row r="8" spans="1:16" ht="56.25" customHeight="1" x14ac:dyDescent="0.25">
      <c r="A8" s="17" t="s">
        <v>30</v>
      </c>
      <c r="B8" s="20" t="s">
        <v>38</v>
      </c>
      <c r="C8" s="17" t="s">
        <v>67</v>
      </c>
      <c r="D8" s="17" t="s">
        <v>32</v>
      </c>
      <c r="E8" s="18" t="s">
        <v>19</v>
      </c>
      <c r="F8" s="18" t="s">
        <v>19</v>
      </c>
      <c r="G8" s="18" t="s">
        <v>19</v>
      </c>
      <c r="H8" s="18" t="s">
        <v>19</v>
      </c>
      <c r="I8" s="18" t="s">
        <v>19</v>
      </c>
      <c r="J8" s="18" t="s">
        <v>19</v>
      </c>
      <c r="K8" s="18" t="s">
        <v>19</v>
      </c>
      <c r="L8" s="18" t="s">
        <v>19</v>
      </c>
      <c r="M8" s="18" t="s">
        <v>19</v>
      </c>
      <c r="N8" s="18" t="s">
        <v>19</v>
      </c>
      <c r="O8" s="18" t="s">
        <v>19</v>
      </c>
      <c r="P8" s="17">
        <v>0</v>
      </c>
    </row>
    <row r="9" spans="1:16" ht="22.5" customHeight="1" x14ac:dyDescent="0.25">
      <c r="A9" s="17" t="s">
        <v>26</v>
      </c>
      <c r="B9" s="88" t="s">
        <v>95</v>
      </c>
      <c r="C9" s="88"/>
      <c r="D9" s="88"/>
      <c r="E9" s="88"/>
      <c r="F9" s="88"/>
      <c r="G9" s="88"/>
      <c r="H9" s="88"/>
      <c r="I9" s="88"/>
      <c r="J9" s="88"/>
      <c r="K9" s="88"/>
      <c r="L9" s="88"/>
      <c r="M9" s="88"/>
      <c r="N9" s="88"/>
      <c r="O9" s="88"/>
      <c r="P9" s="88"/>
    </row>
    <row r="10" spans="1:16" ht="51" customHeight="1" x14ac:dyDescent="0.25">
      <c r="A10" s="17" t="s">
        <v>29</v>
      </c>
      <c r="B10" s="20" t="s">
        <v>35</v>
      </c>
      <c r="C10" s="17" t="s">
        <v>82</v>
      </c>
      <c r="D10" s="17" t="s">
        <v>32</v>
      </c>
      <c r="E10" s="18" t="s">
        <v>19</v>
      </c>
      <c r="F10" s="18" t="s">
        <v>19</v>
      </c>
      <c r="G10" s="18" t="s">
        <v>19</v>
      </c>
      <c r="H10" s="18" t="s">
        <v>19</v>
      </c>
      <c r="I10" s="18" t="s">
        <v>19</v>
      </c>
      <c r="J10" s="18" t="s">
        <v>19</v>
      </c>
      <c r="K10" s="18" t="s">
        <v>19</v>
      </c>
      <c r="L10" s="18" t="s">
        <v>19</v>
      </c>
      <c r="M10" s="18" t="s">
        <v>19</v>
      </c>
      <c r="N10" s="18" t="s">
        <v>19</v>
      </c>
      <c r="O10" s="18" t="s">
        <v>19</v>
      </c>
      <c r="P10" s="19">
        <v>1458</v>
      </c>
    </row>
    <row r="11" spans="1:16" s="29" customFormat="1" ht="15.75" customHeight="1" x14ac:dyDescent="0.25">
      <c r="A11" s="47"/>
      <c r="B11" s="48"/>
      <c r="C11" s="47"/>
      <c r="D11" s="47"/>
      <c r="E11" s="49"/>
      <c r="F11" s="49"/>
      <c r="G11" s="49"/>
      <c r="H11" s="49"/>
      <c r="I11" s="49"/>
      <c r="J11" s="49"/>
      <c r="K11" s="49"/>
      <c r="L11" s="49"/>
      <c r="M11" s="49"/>
      <c r="N11" s="49"/>
      <c r="O11" s="49"/>
      <c r="P11" s="50"/>
    </row>
    <row r="12" spans="1:16" x14ac:dyDescent="0.25">
      <c r="A12" s="51"/>
      <c r="B12" s="51"/>
    </row>
    <row r="13" spans="1:16" ht="45.75" customHeight="1" x14ac:dyDescent="0.25">
      <c r="A13" s="85" t="s">
        <v>118</v>
      </c>
      <c r="B13" s="87"/>
      <c r="C13" s="87"/>
      <c r="D13" s="87"/>
      <c r="E13" s="87"/>
      <c r="F13" s="87"/>
      <c r="G13" s="87"/>
      <c r="H13" s="87"/>
      <c r="I13" s="87"/>
      <c r="J13" s="87"/>
      <c r="K13" s="87"/>
      <c r="L13" s="87"/>
      <c r="M13" s="87"/>
      <c r="N13" s="87"/>
      <c r="O13" s="87"/>
      <c r="P13" s="87"/>
    </row>
  </sheetData>
  <mergeCells count="10">
    <mergeCell ref="A13:P13"/>
    <mergeCell ref="B5:P5"/>
    <mergeCell ref="B9:P9"/>
    <mergeCell ref="D3:D4"/>
    <mergeCell ref="A1:P1"/>
    <mergeCell ref="A3:A4"/>
    <mergeCell ref="B3:B4"/>
    <mergeCell ref="C3:C4"/>
    <mergeCell ref="E3:O3"/>
    <mergeCell ref="P3:P4"/>
  </mergeCells>
  <phoneticPr fontId="3" type="noConversion"/>
  <pageMargins left="0.39370078740157483" right="0.39370078740157483" top="0.7480314960629921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0"/>
  <sheetViews>
    <sheetView view="pageBreakPreview" zoomScale="120" zoomScaleNormal="100" zoomScaleSheetLayoutView="120" workbookViewId="0">
      <pane ySplit="4" topLeftCell="A29" activePane="bottomLeft" state="frozen"/>
      <selection pane="bottomLeft" activeCell="B29" sqref="B29:D29"/>
    </sheetView>
  </sheetViews>
  <sheetFormatPr defaultColWidth="9.140625" defaultRowHeight="16.5" x14ac:dyDescent="0.25"/>
  <cols>
    <col min="1" max="1" width="7" style="16" customWidth="1"/>
    <col min="2" max="2" width="43.42578125" style="16" customWidth="1"/>
    <col min="3" max="3" width="109.140625" style="16" customWidth="1"/>
    <col min="4" max="4" width="33.28515625" style="16" customWidth="1"/>
    <col min="5" max="16384" width="9.140625" style="16"/>
  </cols>
  <sheetData>
    <row r="1" spans="1:4" s="62" customFormat="1" x14ac:dyDescent="0.25"/>
    <row r="2" spans="1:4" x14ac:dyDescent="0.25">
      <c r="A2" s="90" t="s">
        <v>18</v>
      </c>
      <c r="B2" s="90"/>
      <c r="C2" s="90"/>
      <c r="D2" s="90"/>
    </row>
    <row r="3" spans="1:4" ht="11.25" customHeight="1" x14ac:dyDescent="0.25"/>
    <row r="4" spans="1:4" s="21" customFormat="1" ht="33" x14ac:dyDescent="0.25">
      <c r="A4" s="17" t="s">
        <v>57</v>
      </c>
      <c r="B4" s="17" t="s">
        <v>119</v>
      </c>
      <c r="C4" s="17" t="s">
        <v>120</v>
      </c>
      <c r="D4" s="17" t="s">
        <v>121</v>
      </c>
    </row>
    <row r="5" spans="1:4" s="21" customFormat="1" x14ac:dyDescent="0.25">
      <c r="A5" s="17">
        <v>1</v>
      </c>
      <c r="B5" s="17">
        <v>2</v>
      </c>
      <c r="C5" s="17">
        <v>3</v>
      </c>
      <c r="D5" s="17">
        <v>4</v>
      </c>
    </row>
    <row r="6" spans="1:4" ht="54" customHeight="1" x14ac:dyDescent="0.25">
      <c r="A6" s="19" t="s">
        <v>5</v>
      </c>
      <c r="B6" s="79" t="s">
        <v>122</v>
      </c>
      <c r="C6" s="79"/>
      <c r="D6" s="79"/>
    </row>
    <row r="7" spans="1:4" s="22" customFormat="1" ht="35.25" customHeight="1" x14ac:dyDescent="0.25">
      <c r="A7" s="25" t="s">
        <v>17</v>
      </c>
      <c r="B7" s="79" t="s">
        <v>93</v>
      </c>
      <c r="C7" s="79"/>
      <c r="D7" s="79"/>
    </row>
    <row r="8" spans="1:4" s="22" customFormat="1" ht="72" customHeight="1" x14ac:dyDescent="0.25">
      <c r="A8" s="23"/>
      <c r="B8" s="61" t="s">
        <v>129</v>
      </c>
      <c r="C8" s="89" t="s">
        <v>64</v>
      </c>
      <c r="D8" s="89"/>
    </row>
    <row r="9" spans="1:4" s="22" customFormat="1" ht="225.75" customHeight="1" x14ac:dyDescent="0.25">
      <c r="A9" s="25" t="s">
        <v>39</v>
      </c>
      <c r="B9" s="20" t="s">
        <v>83</v>
      </c>
      <c r="C9" s="20" t="s">
        <v>104</v>
      </c>
      <c r="D9" s="20" t="s">
        <v>84</v>
      </c>
    </row>
    <row r="10" spans="1:4" s="22" customFormat="1" ht="30" customHeight="1" x14ac:dyDescent="0.25">
      <c r="A10" s="25" t="s">
        <v>28</v>
      </c>
      <c r="B10" s="79" t="s">
        <v>60</v>
      </c>
      <c r="C10" s="79"/>
      <c r="D10" s="79"/>
    </row>
    <row r="11" spans="1:4" s="22" customFormat="1" ht="106.5" customHeight="1" x14ac:dyDescent="0.25">
      <c r="A11" s="23"/>
      <c r="B11" s="64" t="s">
        <v>133</v>
      </c>
      <c r="C11" s="89" t="s">
        <v>64</v>
      </c>
      <c r="D11" s="89"/>
    </row>
    <row r="12" spans="1:4" s="22" customFormat="1" ht="159.75" customHeight="1" x14ac:dyDescent="0.25">
      <c r="A12" s="25" t="s">
        <v>40</v>
      </c>
      <c r="B12" s="20" t="s">
        <v>96</v>
      </c>
      <c r="C12" s="27" t="s">
        <v>97</v>
      </c>
      <c r="D12" s="20" t="s">
        <v>98</v>
      </c>
    </row>
    <row r="13" spans="1:4" s="22" customFormat="1" ht="122.25" customHeight="1" x14ac:dyDescent="0.25">
      <c r="A13" s="25" t="s">
        <v>68</v>
      </c>
      <c r="B13" s="20" t="s">
        <v>99</v>
      </c>
      <c r="C13" s="20" t="s">
        <v>177</v>
      </c>
      <c r="D13" s="20" t="s">
        <v>100</v>
      </c>
    </row>
    <row r="14" spans="1:4" s="22" customFormat="1" ht="30" customHeight="1" x14ac:dyDescent="0.25">
      <c r="A14" s="25" t="s">
        <v>26</v>
      </c>
      <c r="B14" s="79" t="s">
        <v>102</v>
      </c>
      <c r="C14" s="79"/>
      <c r="D14" s="79"/>
    </row>
    <row r="15" spans="1:4" s="24" customFormat="1" ht="30" customHeight="1" x14ac:dyDescent="0.25">
      <c r="A15" s="25" t="s">
        <v>29</v>
      </c>
      <c r="B15" s="79" t="s">
        <v>58</v>
      </c>
      <c r="C15" s="79"/>
      <c r="D15" s="79"/>
    </row>
    <row r="16" spans="1:4" s="22" customFormat="1" ht="186.75" customHeight="1" x14ac:dyDescent="0.25">
      <c r="A16" s="25"/>
      <c r="B16" s="64" t="s">
        <v>142</v>
      </c>
      <c r="C16" s="89" t="s">
        <v>64</v>
      </c>
      <c r="D16" s="89"/>
    </row>
    <row r="17" spans="1:4" s="22" customFormat="1" ht="223.5" customHeight="1" x14ac:dyDescent="0.25">
      <c r="A17" s="25" t="s">
        <v>43</v>
      </c>
      <c r="B17" s="20" t="s">
        <v>85</v>
      </c>
      <c r="C17" s="20" t="s">
        <v>176</v>
      </c>
      <c r="D17" s="20" t="s">
        <v>86</v>
      </c>
    </row>
    <row r="18" spans="1:4" s="22" customFormat="1" ht="71.25" customHeight="1" x14ac:dyDescent="0.25">
      <c r="A18" s="25" t="s">
        <v>59</v>
      </c>
      <c r="B18" s="20" t="s">
        <v>87</v>
      </c>
      <c r="C18" s="28" t="s">
        <v>101</v>
      </c>
      <c r="D18" s="20" t="s">
        <v>86</v>
      </c>
    </row>
    <row r="19" spans="1:4" s="22" customFormat="1" ht="30" customHeight="1" x14ac:dyDescent="0.25">
      <c r="A19" s="25" t="s">
        <v>44</v>
      </c>
      <c r="B19" s="79" t="s">
        <v>46</v>
      </c>
      <c r="C19" s="79"/>
      <c r="D19" s="79"/>
    </row>
    <row r="20" spans="1:4" s="22" customFormat="1" ht="66" x14ac:dyDescent="0.25">
      <c r="A20" s="25"/>
      <c r="B20" s="27" t="s">
        <v>134</v>
      </c>
      <c r="C20" s="79" t="s">
        <v>64</v>
      </c>
      <c r="D20" s="79"/>
    </row>
    <row r="21" spans="1:4" s="22" customFormat="1" ht="67.5" customHeight="1" x14ac:dyDescent="0.25">
      <c r="A21" s="25" t="s">
        <v>45</v>
      </c>
      <c r="B21" s="20" t="s">
        <v>88</v>
      </c>
      <c r="C21" s="20" t="s">
        <v>89</v>
      </c>
      <c r="D21" s="20" t="s">
        <v>86</v>
      </c>
    </row>
    <row r="22" spans="1:4" s="22" customFormat="1" ht="30" customHeight="1" x14ac:dyDescent="0.25">
      <c r="A22" s="25" t="s">
        <v>47</v>
      </c>
      <c r="B22" s="79" t="s">
        <v>49</v>
      </c>
      <c r="C22" s="79"/>
      <c r="D22" s="79"/>
    </row>
    <row r="23" spans="1:4" s="22" customFormat="1" ht="71.25" customHeight="1" x14ac:dyDescent="0.25">
      <c r="A23" s="25"/>
      <c r="B23" s="61" t="s">
        <v>129</v>
      </c>
      <c r="C23" s="79" t="s">
        <v>64</v>
      </c>
      <c r="D23" s="79"/>
    </row>
    <row r="24" spans="1:4" s="22" customFormat="1" ht="240.75" customHeight="1" x14ac:dyDescent="0.25">
      <c r="A24" s="25" t="s">
        <v>48</v>
      </c>
      <c r="B24" s="20" t="s">
        <v>90</v>
      </c>
      <c r="C24" s="20" t="s">
        <v>65</v>
      </c>
      <c r="D24" s="20" t="s">
        <v>86</v>
      </c>
    </row>
    <row r="25" spans="1:4" s="26" customFormat="1" ht="30" customHeight="1" x14ac:dyDescent="0.25">
      <c r="A25" s="19" t="s">
        <v>34</v>
      </c>
      <c r="B25" s="79" t="s">
        <v>123</v>
      </c>
      <c r="C25" s="79"/>
      <c r="D25" s="79"/>
    </row>
    <row r="26" spans="1:4" s="22" customFormat="1" ht="33" customHeight="1" x14ac:dyDescent="0.25">
      <c r="A26" s="25" t="s">
        <v>69</v>
      </c>
      <c r="B26" s="79" t="s">
        <v>75</v>
      </c>
      <c r="C26" s="79"/>
      <c r="D26" s="79"/>
    </row>
    <row r="27" spans="1:4" s="22" customFormat="1" ht="69" customHeight="1" x14ac:dyDescent="0.25">
      <c r="A27" s="25"/>
      <c r="B27" s="61" t="s">
        <v>129</v>
      </c>
      <c r="C27" s="89" t="s">
        <v>64</v>
      </c>
      <c r="D27" s="89"/>
    </row>
    <row r="28" spans="1:4" s="22" customFormat="1" ht="86.25" customHeight="1" x14ac:dyDescent="0.25">
      <c r="A28" s="25" t="s">
        <v>70</v>
      </c>
      <c r="B28" s="20" t="s">
        <v>91</v>
      </c>
      <c r="C28" s="20" t="s">
        <v>72</v>
      </c>
      <c r="D28" s="17" t="s">
        <v>19</v>
      </c>
    </row>
    <row r="29" spans="1:4" ht="30" customHeight="1" x14ac:dyDescent="0.25">
      <c r="A29" s="19" t="s">
        <v>71</v>
      </c>
      <c r="B29" s="79" t="s">
        <v>78</v>
      </c>
      <c r="C29" s="79"/>
      <c r="D29" s="79"/>
    </row>
    <row r="30" spans="1:4" ht="138.75" customHeight="1" x14ac:dyDescent="0.25">
      <c r="A30" s="25"/>
      <c r="B30" s="20" t="s">
        <v>179</v>
      </c>
      <c r="C30" s="89" t="s">
        <v>64</v>
      </c>
      <c r="D30" s="89"/>
    </row>
    <row r="31" spans="1:4" ht="84.75" customHeight="1" x14ac:dyDescent="0.25">
      <c r="A31" s="25" t="s">
        <v>73</v>
      </c>
      <c r="B31" s="20" t="s">
        <v>92</v>
      </c>
      <c r="C31" s="20" t="s">
        <v>79</v>
      </c>
      <c r="D31" s="19" t="s">
        <v>19</v>
      </c>
    </row>
    <row r="33" spans="1:4" x14ac:dyDescent="0.25">
      <c r="A33" s="51"/>
      <c r="B33" s="51"/>
    </row>
    <row r="34" spans="1:4" ht="70.5" customHeight="1" x14ac:dyDescent="0.25">
      <c r="A34" s="85" t="s">
        <v>124</v>
      </c>
      <c r="B34" s="86"/>
      <c r="C34" s="86"/>
      <c r="D34" s="86"/>
    </row>
    <row r="40" spans="1:4" x14ac:dyDescent="0.25">
      <c r="C40" s="59"/>
    </row>
  </sheetData>
  <mergeCells count="19">
    <mergeCell ref="C23:D23"/>
    <mergeCell ref="B22:D22"/>
    <mergeCell ref="B14:D14"/>
    <mergeCell ref="C16:D16"/>
    <mergeCell ref="B15:D15"/>
    <mergeCell ref="B19:D19"/>
    <mergeCell ref="C20:D20"/>
    <mergeCell ref="A2:D2"/>
    <mergeCell ref="B6:D6"/>
    <mergeCell ref="B7:D7"/>
    <mergeCell ref="C8:D8"/>
    <mergeCell ref="C11:D11"/>
    <mergeCell ref="B10:D10"/>
    <mergeCell ref="B26:D26"/>
    <mergeCell ref="C27:D27"/>
    <mergeCell ref="A34:D34"/>
    <mergeCell ref="B25:D25"/>
    <mergeCell ref="B29:D29"/>
    <mergeCell ref="C30:D30"/>
  </mergeCells>
  <phoneticPr fontId="3" type="noConversion"/>
  <pageMargins left="0.39370078740157483" right="0.39370078740157483" top="0.49" bottom="0.31496062992125984" header="0.31496062992125984" footer="0.31496062992125984"/>
  <pageSetup paperSize="9" scale="71" orientation="landscape" r:id="rId1"/>
  <rowBreaks count="3" manualBreakCount="3">
    <brk id="12" max="3" man="1"/>
    <brk id="18" max="3" man="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15"/>
  <sheetViews>
    <sheetView view="pageBreakPreview" topLeftCell="B1" zoomScale="130" zoomScaleNormal="130" zoomScaleSheetLayoutView="130" workbookViewId="0">
      <selection activeCell="C200" sqref="C200:H200"/>
    </sheetView>
  </sheetViews>
  <sheetFormatPr defaultRowHeight="16.5" x14ac:dyDescent="0.25"/>
  <cols>
    <col min="1" max="1" width="82.7109375" style="16" customWidth="1"/>
    <col min="2" max="2" width="48.28515625" style="16" customWidth="1"/>
    <col min="3" max="8" width="17.85546875" style="16" bestFit="1" customWidth="1"/>
    <col min="9" max="9" width="19.140625" style="16" bestFit="1" customWidth="1"/>
    <col min="10" max="10" width="16.28515625" style="16" customWidth="1"/>
    <col min="11" max="16384" width="9.140625" style="16"/>
  </cols>
  <sheetData>
    <row r="1" spans="1:9" x14ac:dyDescent="0.25">
      <c r="A1" s="78" t="s">
        <v>20</v>
      </c>
      <c r="B1" s="78"/>
      <c r="C1" s="91"/>
      <c r="D1" s="91"/>
      <c r="E1" s="91"/>
      <c r="F1" s="91"/>
      <c r="G1" s="91"/>
      <c r="H1" s="91"/>
      <c r="I1" s="91"/>
    </row>
    <row r="2" spans="1:9" ht="12" customHeight="1" x14ac:dyDescent="0.25">
      <c r="A2" s="15"/>
      <c r="B2" s="15"/>
    </row>
    <row r="3" spans="1:9" ht="20.25" customHeight="1" x14ac:dyDescent="0.25">
      <c r="A3" s="92" t="s">
        <v>31</v>
      </c>
      <c r="B3" s="93" t="s">
        <v>126</v>
      </c>
      <c r="C3" s="79" t="s">
        <v>21</v>
      </c>
      <c r="D3" s="79"/>
      <c r="E3" s="79"/>
      <c r="F3" s="79"/>
      <c r="G3" s="79"/>
      <c r="H3" s="79"/>
      <c r="I3" s="79"/>
    </row>
    <row r="4" spans="1:9" x14ac:dyDescent="0.25">
      <c r="A4" s="92"/>
      <c r="B4" s="93"/>
      <c r="C4" s="17">
        <v>2025</v>
      </c>
      <c r="D4" s="17">
        <v>2026</v>
      </c>
      <c r="E4" s="17">
        <v>2027</v>
      </c>
      <c r="F4" s="17">
        <v>2028</v>
      </c>
      <c r="G4" s="17">
        <v>2029</v>
      </c>
      <c r="H4" s="17">
        <v>2030</v>
      </c>
      <c r="I4" s="17" t="s">
        <v>22</v>
      </c>
    </row>
    <row r="5" spans="1:9" x14ac:dyDescent="0.25">
      <c r="A5" s="17">
        <v>1</v>
      </c>
      <c r="B5" s="17"/>
      <c r="C5" s="17">
        <v>2</v>
      </c>
      <c r="D5" s="17">
        <v>3</v>
      </c>
      <c r="E5" s="17">
        <v>4</v>
      </c>
      <c r="F5" s="17"/>
      <c r="G5" s="17"/>
      <c r="H5" s="17"/>
      <c r="I5" s="17">
        <v>6</v>
      </c>
    </row>
    <row r="6" spans="1:9" ht="28.5" customHeight="1" x14ac:dyDescent="0.25">
      <c r="A6" s="37" t="s">
        <v>50</v>
      </c>
      <c r="B6" s="94" t="s">
        <v>180</v>
      </c>
      <c r="C6" s="30">
        <f>SUM(C7:C13)-C12</f>
        <v>37387.460180000002</v>
      </c>
      <c r="D6" s="30">
        <f t="shared" ref="D6:H6" si="0">SUM(D7:D13)-D12</f>
        <v>41417.505570000001</v>
      </c>
      <c r="E6" s="30">
        <f t="shared" si="0"/>
        <v>41693.405570000003</v>
      </c>
      <c r="F6" s="30">
        <f t="shared" si="0"/>
        <v>41693.405570000003</v>
      </c>
      <c r="G6" s="30">
        <f t="shared" si="0"/>
        <v>41693.405570000003</v>
      </c>
      <c r="H6" s="30">
        <f t="shared" si="0"/>
        <v>41693.405570000003</v>
      </c>
      <c r="I6" s="30">
        <f>SUM(C6:H6)</f>
        <v>245578.58803000001</v>
      </c>
    </row>
    <row r="7" spans="1:9" ht="28.5" customHeight="1" x14ac:dyDescent="0.25">
      <c r="A7" s="20" t="s">
        <v>23</v>
      </c>
      <c r="B7" s="94"/>
      <c r="C7" s="31">
        <f t="shared" ref="C7:H13" si="1">C64+C104+C176+C184</f>
        <v>7368.7</v>
      </c>
      <c r="D7" s="31">
        <f t="shared" si="1"/>
        <v>8095.0999999999995</v>
      </c>
      <c r="E7" s="31">
        <f t="shared" si="1"/>
        <v>8371</v>
      </c>
      <c r="F7" s="31">
        <f t="shared" si="1"/>
        <v>8371</v>
      </c>
      <c r="G7" s="31">
        <f t="shared" si="1"/>
        <v>8371</v>
      </c>
      <c r="H7" s="31">
        <f t="shared" si="1"/>
        <v>8371</v>
      </c>
      <c r="I7" s="31">
        <f t="shared" ref="I7:I13" si="2">SUM(C7:H7)</f>
        <v>48947.8</v>
      </c>
    </row>
    <row r="8" spans="1:9" ht="28.5" customHeight="1" x14ac:dyDescent="0.25">
      <c r="A8" s="20" t="s">
        <v>24</v>
      </c>
      <c r="B8" s="94"/>
      <c r="C8" s="31">
        <f t="shared" si="1"/>
        <v>2370.5</v>
      </c>
      <c r="D8" s="31">
        <f t="shared" si="1"/>
        <v>2436.3000000000002</v>
      </c>
      <c r="E8" s="31">
        <f t="shared" si="1"/>
        <v>2436.3000000000002</v>
      </c>
      <c r="F8" s="31">
        <f t="shared" si="1"/>
        <v>2436.3000000000002</v>
      </c>
      <c r="G8" s="31">
        <f t="shared" si="1"/>
        <v>2436.3000000000002</v>
      </c>
      <c r="H8" s="31">
        <f t="shared" si="1"/>
        <v>2436.3000000000002</v>
      </c>
      <c r="I8" s="31">
        <f t="shared" si="2"/>
        <v>14552</v>
      </c>
    </row>
    <row r="9" spans="1:9" ht="28.5" customHeight="1" x14ac:dyDescent="0.25">
      <c r="A9" s="20" t="s">
        <v>25</v>
      </c>
      <c r="B9" s="94"/>
      <c r="C9" s="31">
        <f t="shared" si="1"/>
        <v>27648.260180000001</v>
      </c>
      <c r="D9" s="31">
        <f t="shared" si="1"/>
        <v>30886.10557</v>
      </c>
      <c r="E9" s="31">
        <f t="shared" si="1"/>
        <v>30886.10557</v>
      </c>
      <c r="F9" s="31">
        <f t="shared" si="1"/>
        <v>30886.10557</v>
      </c>
      <c r="G9" s="31">
        <f t="shared" si="1"/>
        <v>30886.10557</v>
      </c>
      <c r="H9" s="31">
        <f t="shared" si="1"/>
        <v>30886.10557</v>
      </c>
      <c r="I9" s="31">
        <f t="shared" si="2"/>
        <v>182078.78803</v>
      </c>
    </row>
    <row r="10" spans="1:9" ht="28.5" customHeight="1" x14ac:dyDescent="0.25">
      <c r="A10" s="20" t="s">
        <v>51</v>
      </c>
      <c r="B10" s="94"/>
      <c r="C10" s="31">
        <f t="shared" si="1"/>
        <v>0</v>
      </c>
      <c r="D10" s="31">
        <f t="shared" si="1"/>
        <v>0</v>
      </c>
      <c r="E10" s="31">
        <f t="shared" si="1"/>
        <v>0</v>
      </c>
      <c r="F10" s="31">
        <f t="shared" si="1"/>
        <v>0</v>
      </c>
      <c r="G10" s="31">
        <f t="shared" si="1"/>
        <v>0</v>
      </c>
      <c r="H10" s="31">
        <f t="shared" si="1"/>
        <v>0</v>
      </c>
      <c r="I10" s="31">
        <f t="shared" si="2"/>
        <v>0</v>
      </c>
    </row>
    <row r="11" spans="1:9" ht="28.5" customHeight="1" x14ac:dyDescent="0.25">
      <c r="A11" s="20" t="s">
        <v>52</v>
      </c>
      <c r="B11" s="94"/>
      <c r="C11" s="31">
        <f t="shared" si="1"/>
        <v>0</v>
      </c>
      <c r="D11" s="31">
        <f t="shared" si="1"/>
        <v>0</v>
      </c>
      <c r="E11" s="31">
        <f t="shared" si="1"/>
        <v>0</v>
      </c>
      <c r="F11" s="31">
        <f t="shared" si="1"/>
        <v>0</v>
      </c>
      <c r="G11" s="31">
        <f t="shared" si="1"/>
        <v>0</v>
      </c>
      <c r="H11" s="31">
        <f t="shared" si="1"/>
        <v>0</v>
      </c>
      <c r="I11" s="31">
        <f t="shared" si="2"/>
        <v>0</v>
      </c>
    </row>
    <row r="12" spans="1:9" ht="28.5" customHeight="1" x14ac:dyDescent="0.25">
      <c r="A12" s="20" t="s">
        <v>53</v>
      </c>
      <c r="B12" s="94"/>
      <c r="C12" s="31">
        <f t="shared" si="1"/>
        <v>151.5</v>
      </c>
      <c r="D12" s="31">
        <f t="shared" si="1"/>
        <v>151.5</v>
      </c>
      <c r="E12" s="31">
        <f t="shared" si="1"/>
        <v>151.5</v>
      </c>
      <c r="F12" s="31">
        <f t="shared" si="1"/>
        <v>151.5</v>
      </c>
      <c r="G12" s="31">
        <f t="shared" si="1"/>
        <v>151.5</v>
      </c>
      <c r="H12" s="31">
        <f t="shared" si="1"/>
        <v>151.5</v>
      </c>
      <c r="I12" s="31">
        <f t="shared" si="2"/>
        <v>909</v>
      </c>
    </row>
    <row r="13" spans="1:9" ht="28.5" customHeight="1" x14ac:dyDescent="0.25">
      <c r="A13" s="20" t="s">
        <v>54</v>
      </c>
      <c r="B13" s="94"/>
      <c r="C13" s="31">
        <f t="shared" si="1"/>
        <v>0</v>
      </c>
      <c r="D13" s="31">
        <f t="shared" si="1"/>
        <v>0</v>
      </c>
      <c r="E13" s="31">
        <f t="shared" si="1"/>
        <v>0</v>
      </c>
      <c r="F13" s="31">
        <f t="shared" si="1"/>
        <v>0</v>
      </c>
      <c r="G13" s="31">
        <f t="shared" si="1"/>
        <v>0</v>
      </c>
      <c r="H13" s="31">
        <f t="shared" si="1"/>
        <v>0</v>
      </c>
      <c r="I13" s="31">
        <f t="shared" si="2"/>
        <v>0</v>
      </c>
    </row>
    <row r="14" spans="1:9" s="68" customFormat="1" ht="18" customHeight="1" x14ac:dyDescent="0.25">
      <c r="A14" s="105" t="s">
        <v>144</v>
      </c>
      <c r="B14" s="106"/>
      <c r="C14" s="106"/>
      <c r="D14" s="106"/>
      <c r="E14" s="106"/>
      <c r="F14" s="106"/>
      <c r="G14" s="106"/>
      <c r="H14" s="106"/>
      <c r="I14" s="107"/>
    </row>
    <row r="15" spans="1:9" s="68" customFormat="1" ht="15" customHeight="1" x14ac:dyDescent="0.25">
      <c r="A15" s="37" t="s">
        <v>150</v>
      </c>
      <c r="B15" s="97" t="s">
        <v>128</v>
      </c>
      <c r="C15" s="30">
        <f>SUM(C16:C22)-C21</f>
        <v>29826.760180000001</v>
      </c>
      <c r="D15" s="30">
        <f t="shared" ref="D15:H15" si="3">SUM(D16:D22)-D21</f>
        <v>33130.405570000003</v>
      </c>
      <c r="E15" s="30">
        <f t="shared" si="3"/>
        <v>33130.405570000003</v>
      </c>
      <c r="F15" s="30">
        <f t="shared" si="3"/>
        <v>33130.405570000003</v>
      </c>
      <c r="G15" s="30">
        <f t="shared" si="3"/>
        <v>33130.405570000003</v>
      </c>
      <c r="H15" s="30">
        <f t="shared" si="3"/>
        <v>33130.405570000003</v>
      </c>
      <c r="I15" s="30">
        <f t="shared" ref="I15:I22" si="4">SUM(C15:H15)</f>
        <v>195478.78803</v>
      </c>
    </row>
    <row r="16" spans="1:9" s="68" customFormat="1" ht="15" customHeight="1" x14ac:dyDescent="0.25">
      <c r="A16" s="67" t="s">
        <v>23</v>
      </c>
      <c r="B16" s="98"/>
      <c r="C16" s="31">
        <f>C72+C88+C120+C160+C176</f>
        <v>0</v>
      </c>
      <c r="D16" s="31">
        <f t="shared" ref="D16:H16" si="5">D72+D88+D120+D160+D176</f>
        <v>0</v>
      </c>
      <c r="E16" s="31">
        <f t="shared" si="5"/>
        <v>0</v>
      </c>
      <c r="F16" s="31">
        <f t="shared" si="5"/>
        <v>0</v>
      </c>
      <c r="G16" s="31">
        <f t="shared" si="5"/>
        <v>0</v>
      </c>
      <c r="H16" s="31">
        <f t="shared" si="5"/>
        <v>0</v>
      </c>
      <c r="I16" s="31">
        <f t="shared" si="4"/>
        <v>0</v>
      </c>
    </row>
    <row r="17" spans="1:9" s="68" customFormat="1" ht="15" customHeight="1" x14ac:dyDescent="0.25">
      <c r="A17" s="67" t="s">
        <v>24</v>
      </c>
      <c r="B17" s="98"/>
      <c r="C17" s="31">
        <f t="shared" ref="C17:H22" si="6">C73+C89+C121+C161+C177</f>
        <v>2219</v>
      </c>
      <c r="D17" s="31">
        <f t="shared" si="6"/>
        <v>2284.8000000000002</v>
      </c>
      <c r="E17" s="31">
        <f t="shared" si="6"/>
        <v>2284.8000000000002</v>
      </c>
      <c r="F17" s="31">
        <f t="shared" si="6"/>
        <v>2284.8000000000002</v>
      </c>
      <c r="G17" s="31">
        <f t="shared" si="6"/>
        <v>2284.8000000000002</v>
      </c>
      <c r="H17" s="31">
        <f t="shared" si="6"/>
        <v>2284.8000000000002</v>
      </c>
      <c r="I17" s="31">
        <f t="shared" si="4"/>
        <v>13643</v>
      </c>
    </row>
    <row r="18" spans="1:9" s="68" customFormat="1" ht="15" customHeight="1" x14ac:dyDescent="0.25">
      <c r="A18" s="67" t="s">
        <v>25</v>
      </c>
      <c r="B18" s="98"/>
      <c r="C18" s="31">
        <f t="shared" si="6"/>
        <v>27607.760180000001</v>
      </c>
      <c r="D18" s="31">
        <f t="shared" si="6"/>
        <v>30845.60557</v>
      </c>
      <c r="E18" s="31">
        <f t="shared" si="6"/>
        <v>30845.60557</v>
      </c>
      <c r="F18" s="31">
        <f t="shared" si="6"/>
        <v>30845.60557</v>
      </c>
      <c r="G18" s="31">
        <f t="shared" si="6"/>
        <v>30845.60557</v>
      </c>
      <c r="H18" s="31">
        <f t="shared" si="6"/>
        <v>30845.60557</v>
      </c>
      <c r="I18" s="31">
        <f t="shared" si="4"/>
        <v>181835.78803</v>
      </c>
    </row>
    <row r="19" spans="1:9" s="68" customFormat="1" ht="15" customHeight="1" x14ac:dyDescent="0.25">
      <c r="A19" s="67" t="s">
        <v>51</v>
      </c>
      <c r="B19" s="98"/>
      <c r="C19" s="31">
        <f t="shared" si="6"/>
        <v>0</v>
      </c>
      <c r="D19" s="31">
        <f t="shared" si="6"/>
        <v>0</v>
      </c>
      <c r="E19" s="31">
        <f t="shared" si="6"/>
        <v>0</v>
      </c>
      <c r="F19" s="31">
        <f t="shared" si="6"/>
        <v>0</v>
      </c>
      <c r="G19" s="31">
        <f t="shared" si="6"/>
        <v>0</v>
      </c>
      <c r="H19" s="31">
        <f t="shared" si="6"/>
        <v>0</v>
      </c>
      <c r="I19" s="31">
        <f t="shared" si="4"/>
        <v>0</v>
      </c>
    </row>
    <row r="20" spans="1:9" s="68" customFormat="1" ht="15" customHeight="1" x14ac:dyDescent="0.25">
      <c r="A20" s="67" t="s">
        <v>52</v>
      </c>
      <c r="B20" s="98"/>
      <c r="C20" s="31">
        <f t="shared" si="6"/>
        <v>0</v>
      </c>
      <c r="D20" s="31">
        <f t="shared" si="6"/>
        <v>0</v>
      </c>
      <c r="E20" s="31">
        <f t="shared" si="6"/>
        <v>0</v>
      </c>
      <c r="F20" s="31">
        <f t="shared" si="6"/>
        <v>0</v>
      </c>
      <c r="G20" s="31">
        <f t="shared" si="6"/>
        <v>0</v>
      </c>
      <c r="H20" s="31">
        <f t="shared" si="6"/>
        <v>0</v>
      </c>
      <c r="I20" s="31">
        <f t="shared" si="4"/>
        <v>0</v>
      </c>
    </row>
    <row r="21" spans="1:9" s="68" customFormat="1" ht="15" customHeight="1" x14ac:dyDescent="0.25">
      <c r="A21" s="67" t="s">
        <v>53</v>
      </c>
      <c r="B21" s="98"/>
      <c r="C21" s="31">
        <f t="shared" si="6"/>
        <v>0</v>
      </c>
      <c r="D21" s="31">
        <f t="shared" si="6"/>
        <v>0</v>
      </c>
      <c r="E21" s="31">
        <f t="shared" si="6"/>
        <v>0</v>
      </c>
      <c r="F21" s="31">
        <f t="shared" si="6"/>
        <v>0</v>
      </c>
      <c r="G21" s="31">
        <f t="shared" si="6"/>
        <v>0</v>
      </c>
      <c r="H21" s="31">
        <f t="shared" si="6"/>
        <v>0</v>
      </c>
      <c r="I21" s="31">
        <f t="shared" si="4"/>
        <v>0</v>
      </c>
    </row>
    <row r="22" spans="1:9" s="68" customFormat="1" ht="15" customHeight="1" x14ac:dyDescent="0.25">
      <c r="A22" s="67" t="s">
        <v>56</v>
      </c>
      <c r="B22" s="99"/>
      <c r="C22" s="31">
        <f t="shared" si="6"/>
        <v>0</v>
      </c>
      <c r="D22" s="31">
        <f t="shared" si="6"/>
        <v>0</v>
      </c>
      <c r="E22" s="31">
        <f t="shared" si="6"/>
        <v>0</v>
      </c>
      <c r="F22" s="31">
        <f t="shared" si="6"/>
        <v>0</v>
      </c>
      <c r="G22" s="31">
        <f t="shared" si="6"/>
        <v>0</v>
      </c>
      <c r="H22" s="31">
        <f t="shared" si="6"/>
        <v>0</v>
      </c>
      <c r="I22" s="31">
        <f t="shared" si="4"/>
        <v>0</v>
      </c>
    </row>
    <row r="23" spans="1:9" s="68" customFormat="1" ht="15" customHeight="1" x14ac:dyDescent="0.25">
      <c r="A23" s="37" t="s">
        <v>150</v>
      </c>
      <c r="B23" s="97" t="s">
        <v>151</v>
      </c>
      <c r="C23" s="30">
        <f>SUM(C24:C30)-C29</f>
        <v>0</v>
      </c>
      <c r="D23" s="30">
        <f t="shared" ref="D23:H23" si="7">SUM(D24:D30)-D29</f>
        <v>0</v>
      </c>
      <c r="E23" s="30">
        <f t="shared" si="7"/>
        <v>0</v>
      </c>
      <c r="F23" s="30">
        <f t="shared" si="7"/>
        <v>0</v>
      </c>
      <c r="G23" s="30">
        <f t="shared" si="7"/>
        <v>0</v>
      </c>
      <c r="H23" s="30">
        <f t="shared" si="7"/>
        <v>0</v>
      </c>
      <c r="I23" s="30">
        <f t="shared" ref="I23:I30" si="8">SUM(C23:H23)</f>
        <v>0</v>
      </c>
    </row>
    <row r="24" spans="1:9" s="68" customFormat="1" ht="15" customHeight="1" x14ac:dyDescent="0.25">
      <c r="A24" s="67" t="s">
        <v>23</v>
      </c>
      <c r="B24" s="108"/>
      <c r="C24" s="31">
        <f>C136</f>
        <v>0</v>
      </c>
      <c r="D24" s="31">
        <f t="shared" ref="D24:H24" si="9">D136</f>
        <v>0</v>
      </c>
      <c r="E24" s="31">
        <f t="shared" si="9"/>
        <v>0</v>
      </c>
      <c r="F24" s="31">
        <f t="shared" si="9"/>
        <v>0</v>
      </c>
      <c r="G24" s="31">
        <f t="shared" si="9"/>
        <v>0</v>
      </c>
      <c r="H24" s="31">
        <f t="shared" si="9"/>
        <v>0</v>
      </c>
      <c r="I24" s="31">
        <f t="shared" si="8"/>
        <v>0</v>
      </c>
    </row>
    <row r="25" spans="1:9" s="68" customFormat="1" ht="15" customHeight="1" x14ac:dyDescent="0.25">
      <c r="A25" s="67" t="s">
        <v>24</v>
      </c>
      <c r="B25" s="108"/>
      <c r="C25" s="31">
        <f t="shared" ref="C25:H30" si="10">C137</f>
        <v>0</v>
      </c>
      <c r="D25" s="31">
        <f t="shared" si="10"/>
        <v>0</v>
      </c>
      <c r="E25" s="31">
        <f t="shared" si="10"/>
        <v>0</v>
      </c>
      <c r="F25" s="31">
        <f t="shared" si="10"/>
        <v>0</v>
      </c>
      <c r="G25" s="31">
        <f t="shared" si="10"/>
        <v>0</v>
      </c>
      <c r="H25" s="31">
        <f t="shared" si="10"/>
        <v>0</v>
      </c>
      <c r="I25" s="31">
        <f t="shared" si="8"/>
        <v>0</v>
      </c>
    </row>
    <row r="26" spans="1:9" s="68" customFormat="1" ht="15" customHeight="1" x14ac:dyDescent="0.25">
      <c r="A26" s="67" t="s">
        <v>25</v>
      </c>
      <c r="B26" s="108"/>
      <c r="C26" s="31">
        <f t="shared" si="10"/>
        <v>0</v>
      </c>
      <c r="D26" s="31">
        <f t="shared" si="10"/>
        <v>0</v>
      </c>
      <c r="E26" s="31">
        <f t="shared" si="10"/>
        <v>0</v>
      </c>
      <c r="F26" s="31">
        <f t="shared" si="10"/>
        <v>0</v>
      </c>
      <c r="G26" s="31">
        <f t="shared" si="10"/>
        <v>0</v>
      </c>
      <c r="H26" s="31">
        <f t="shared" si="10"/>
        <v>0</v>
      </c>
      <c r="I26" s="31">
        <f t="shared" si="8"/>
        <v>0</v>
      </c>
    </row>
    <row r="27" spans="1:9" s="68" customFormat="1" ht="15" customHeight="1" x14ac:dyDescent="0.25">
      <c r="A27" s="67" t="s">
        <v>51</v>
      </c>
      <c r="B27" s="108"/>
      <c r="C27" s="31">
        <f t="shared" si="10"/>
        <v>0</v>
      </c>
      <c r="D27" s="31">
        <f t="shared" si="10"/>
        <v>0</v>
      </c>
      <c r="E27" s="31">
        <f t="shared" si="10"/>
        <v>0</v>
      </c>
      <c r="F27" s="31">
        <f t="shared" si="10"/>
        <v>0</v>
      </c>
      <c r="G27" s="31">
        <f t="shared" si="10"/>
        <v>0</v>
      </c>
      <c r="H27" s="31">
        <f t="shared" si="10"/>
        <v>0</v>
      </c>
      <c r="I27" s="31">
        <f t="shared" si="8"/>
        <v>0</v>
      </c>
    </row>
    <row r="28" spans="1:9" s="68" customFormat="1" ht="15" customHeight="1" x14ac:dyDescent="0.25">
      <c r="A28" s="67" t="s">
        <v>52</v>
      </c>
      <c r="B28" s="108"/>
      <c r="C28" s="31">
        <f t="shared" si="10"/>
        <v>0</v>
      </c>
      <c r="D28" s="31">
        <f t="shared" si="10"/>
        <v>0</v>
      </c>
      <c r="E28" s="31">
        <f t="shared" si="10"/>
        <v>0</v>
      </c>
      <c r="F28" s="31">
        <f t="shared" si="10"/>
        <v>0</v>
      </c>
      <c r="G28" s="31">
        <f t="shared" si="10"/>
        <v>0</v>
      </c>
      <c r="H28" s="31">
        <f t="shared" si="10"/>
        <v>0</v>
      </c>
      <c r="I28" s="31">
        <f t="shared" si="8"/>
        <v>0</v>
      </c>
    </row>
    <row r="29" spans="1:9" s="68" customFormat="1" ht="15" customHeight="1" x14ac:dyDescent="0.25">
      <c r="A29" s="67" t="s">
        <v>53</v>
      </c>
      <c r="B29" s="108"/>
      <c r="C29" s="31">
        <f t="shared" si="10"/>
        <v>0</v>
      </c>
      <c r="D29" s="31">
        <f t="shared" si="10"/>
        <v>0</v>
      </c>
      <c r="E29" s="31">
        <f t="shared" si="10"/>
        <v>0</v>
      </c>
      <c r="F29" s="31">
        <f t="shared" si="10"/>
        <v>0</v>
      </c>
      <c r="G29" s="31">
        <f t="shared" si="10"/>
        <v>0</v>
      </c>
      <c r="H29" s="31">
        <f t="shared" si="10"/>
        <v>0</v>
      </c>
      <c r="I29" s="31">
        <f t="shared" si="8"/>
        <v>0</v>
      </c>
    </row>
    <row r="30" spans="1:9" s="68" customFormat="1" ht="15" customHeight="1" x14ac:dyDescent="0.25">
      <c r="A30" s="67" t="s">
        <v>56</v>
      </c>
      <c r="B30" s="109"/>
      <c r="C30" s="31">
        <f t="shared" si="10"/>
        <v>0</v>
      </c>
      <c r="D30" s="31">
        <f t="shared" si="10"/>
        <v>0</v>
      </c>
      <c r="E30" s="31">
        <f t="shared" si="10"/>
        <v>0</v>
      </c>
      <c r="F30" s="31">
        <f t="shared" si="10"/>
        <v>0</v>
      </c>
      <c r="G30" s="31">
        <f t="shared" si="10"/>
        <v>0</v>
      </c>
      <c r="H30" s="31">
        <f t="shared" si="10"/>
        <v>0</v>
      </c>
      <c r="I30" s="31">
        <f t="shared" si="8"/>
        <v>0</v>
      </c>
    </row>
    <row r="31" spans="1:9" s="68" customFormat="1" ht="15" customHeight="1" x14ac:dyDescent="0.25">
      <c r="A31" s="37" t="s">
        <v>150</v>
      </c>
      <c r="B31" s="97" t="s">
        <v>152</v>
      </c>
      <c r="C31" s="30">
        <f>SUM(C32:C38)-C37</f>
        <v>2.2000000000000002</v>
      </c>
      <c r="D31" s="30">
        <f t="shared" ref="D31:H31" si="11">SUM(D32:D38)-D37</f>
        <v>23.2</v>
      </c>
      <c r="E31" s="30">
        <f t="shared" si="11"/>
        <v>3.7</v>
      </c>
      <c r="F31" s="30">
        <f t="shared" si="11"/>
        <v>3.7</v>
      </c>
      <c r="G31" s="30">
        <f t="shared" si="11"/>
        <v>3.7</v>
      </c>
      <c r="H31" s="30">
        <f t="shared" si="11"/>
        <v>3.7</v>
      </c>
      <c r="I31" s="30">
        <f t="shared" ref="I31:I38" si="12">SUM(C31:H31)</f>
        <v>40.200000000000003</v>
      </c>
    </row>
    <row r="32" spans="1:9" s="68" customFormat="1" ht="15" customHeight="1" x14ac:dyDescent="0.25">
      <c r="A32" s="67" t="s">
        <v>23</v>
      </c>
      <c r="B32" s="98"/>
      <c r="C32" s="31">
        <f>C128</f>
        <v>2.2000000000000002</v>
      </c>
      <c r="D32" s="31">
        <f t="shared" ref="D32:H32" si="13">D128</f>
        <v>23.2</v>
      </c>
      <c r="E32" s="31">
        <f t="shared" si="13"/>
        <v>3.7</v>
      </c>
      <c r="F32" s="31">
        <f t="shared" si="13"/>
        <v>3.7</v>
      </c>
      <c r="G32" s="31">
        <f t="shared" si="13"/>
        <v>3.7</v>
      </c>
      <c r="H32" s="31">
        <f t="shared" si="13"/>
        <v>3.7</v>
      </c>
      <c r="I32" s="31">
        <f t="shared" si="12"/>
        <v>40.200000000000003</v>
      </c>
    </row>
    <row r="33" spans="1:9" s="68" customFormat="1" ht="15" customHeight="1" x14ac:dyDescent="0.25">
      <c r="A33" s="67" t="s">
        <v>24</v>
      </c>
      <c r="B33" s="98"/>
      <c r="C33" s="31">
        <f t="shared" ref="C33:H38" si="14">C129</f>
        <v>0</v>
      </c>
      <c r="D33" s="31">
        <f t="shared" si="14"/>
        <v>0</v>
      </c>
      <c r="E33" s="31">
        <f t="shared" si="14"/>
        <v>0</v>
      </c>
      <c r="F33" s="31">
        <f t="shared" si="14"/>
        <v>0</v>
      </c>
      <c r="G33" s="31">
        <f t="shared" si="14"/>
        <v>0</v>
      </c>
      <c r="H33" s="31">
        <f t="shared" si="14"/>
        <v>0</v>
      </c>
      <c r="I33" s="31">
        <f t="shared" si="12"/>
        <v>0</v>
      </c>
    </row>
    <row r="34" spans="1:9" s="68" customFormat="1" ht="15" customHeight="1" x14ac:dyDescent="0.25">
      <c r="A34" s="67" t="s">
        <v>25</v>
      </c>
      <c r="B34" s="98"/>
      <c r="C34" s="31">
        <f t="shared" si="14"/>
        <v>0</v>
      </c>
      <c r="D34" s="31">
        <f t="shared" si="14"/>
        <v>0</v>
      </c>
      <c r="E34" s="31">
        <f t="shared" si="14"/>
        <v>0</v>
      </c>
      <c r="F34" s="31">
        <f t="shared" si="14"/>
        <v>0</v>
      </c>
      <c r="G34" s="31">
        <f t="shared" si="14"/>
        <v>0</v>
      </c>
      <c r="H34" s="31">
        <f t="shared" si="14"/>
        <v>0</v>
      </c>
      <c r="I34" s="31">
        <f t="shared" si="12"/>
        <v>0</v>
      </c>
    </row>
    <row r="35" spans="1:9" s="68" customFormat="1" ht="15" customHeight="1" x14ac:dyDescent="0.25">
      <c r="A35" s="67" t="s">
        <v>51</v>
      </c>
      <c r="B35" s="98"/>
      <c r="C35" s="31">
        <f t="shared" si="14"/>
        <v>0</v>
      </c>
      <c r="D35" s="31">
        <f t="shared" si="14"/>
        <v>0</v>
      </c>
      <c r="E35" s="31">
        <f t="shared" si="14"/>
        <v>0</v>
      </c>
      <c r="F35" s="31">
        <f t="shared" si="14"/>
        <v>0</v>
      </c>
      <c r="G35" s="31">
        <f t="shared" si="14"/>
        <v>0</v>
      </c>
      <c r="H35" s="31">
        <f t="shared" si="14"/>
        <v>0</v>
      </c>
      <c r="I35" s="31">
        <f t="shared" si="12"/>
        <v>0</v>
      </c>
    </row>
    <row r="36" spans="1:9" s="68" customFormat="1" ht="15" customHeight="1" x14ac:dyDescent="0.25">
      <c r="A36" s="67" t="s">
        <v>52</v>
      </c>
      <c r="B36" s="98"/>
      <c r="C36" s="31">
        <f t="shared" si="14"/>
        <v>0</v>
      </c>
      <c r="D36" s="31">
        <f t="shared" si="14"/>
        <v>0</v>
      </c>
      <c r="E36" s="31">
        <f t="shared" si="14"/>
        <v>0</v>
      </c>
      <c r="F36" s="31">
        <f t="shared" si="14"/>
        <v>0</v>
      </c>
      <c r="G36" s="31">
        <f t="shared" si="14"/>
        <v>0</v>
      </c>
      <c r="H36" s="31">
        <f t="shared" si="14"/>
        <v>0</v>
      </c>
      <c r="I36" s="31">
        <f t="shared" si="12"/>
        <v>0</v>
      </c>
    </row>
    <row r="37" spans="1:9" s="68" customFormat="1" ht="15" customHeight="1" x14ac:dyDescent="0.25">
      <c r="A37" s="67" t="s">
        <v>53</v>
      </c>
      <c r="B37" s="98"/>
      <c r="C37" s="31">
        <f t="shared" si="14"/>
        <v>0</v>
      </c>
      <c r="D37" s="31">
        <f t="shared" si="14"/>
        <v>0</v>
      </c>
      <c r="E37" s="31">
        <f t="shared" si="14"/>
        <v>0</v>
      </c>
      <c r="F37" s="31">
        <f t="shared" si="14"/>
        <v>0</v>
      </c>
      <c r="G37" s="31">
        <f t="shared" si="14"/>
        <v>0</v>
      </c>
      <c r="H37" s="31">
        <f t="shared" si="14"/>
        <v>0</v>
      </c>
      <c r="I37" s="31">
        <f t="shared" si="12"/>
        <v>0</v>
      </c>
    </row>
    <row r="38" spans="1:9" s="68" customFormat="1" ht="15" customHeight="1" x14ac:dyDescent="0.25">
      <c r="A38" s="67" t="s">
        <v>56</v>
      </c>
      <c r="B38" s="99"/>
      <c r="C38" s="31">
        <f t="shared" si="14"/>
        <v>0</v>
      </c>
      <c r="D38" s="31">
        <f t="shared" si="14"/>
        <v>0</v>
      </c>
      <c r="E38" s="31">
        <f t="shared" si="14"/>
        <v>0</v>
      </c>
      <c r="F38" s="31">
        <f t="shared" si="14"/>
        <v>0</v>
      </c>
      <c r="G38" s="31">
        <f t="shared" si="14"/>
        <v>0</v>
      </c>
      <c r="H38" s="31">
        <f t="shared" si="14"/>
        <v>0</v>
      </c>
      <c r="I38" s="31">
        <f t="shared" si="12"/>
        <v>0</v>
      </c>
    </row>
    <row r="39" spans="1:9" s="68" customFormat="1" ht="15" customHeight="1" x14ac:dyDescent="0.25">
      <c r="A39" s="37" t="s">
        <v>150</v>
      </c>
      <c r="B39" s="97" t="s">
        <v>153</v>
      </c>
      <c r="C39" s="30">
        <f>SUM(C40:C46)-C45</f>
        <v>40.5</v>
      </c>
      <c r="D39" s="30">
        <f t="shared" ref="D39:H39" si="15">SUM(D40:D46)-D45</f>
        <v>40.5</v>
      </c>
      <c r="E39" s="30">
        <f t="shared" si="15"/>
        <v>40.5</v>
      </c>
      <c r="F39" s="30">
        <f t="shared" si="15"/>
        <v>40.5</v>
      </c>
      <c r="G39" s="30">
        <f t="shared" si="15"/>
        <v>40.5</v>
      </c>
      <c r="H39" s="30">
        <f t="shared" si="15"/>
        <v>40.5</v>
      </c>
      <c r="I39" s="30">
        <f t="shared" ref="I39:I46" si="16">SUM(C39:H39)</f>
        <v>243</v>
      </c>
    </row>
    <row r="40" spans="1:9" s="68" customFormat="1" ht="15" customHeight="1" x14ac:dyDescent="0.25">
      <c r="A40" s="67" t="s">
        <v>23</v>
      </c>
      <c r="B40" s="98"/>
      <c r="C40" s="31">
        <f>C152</f>
        <v>0</v>
      </c>
      <c r="D40" s="31">
        <f t="shared" ref="D40:H40" si="17">D152</f>
        <v>0</v>
      </c>
      <c r="E40" s="31">
        <f t="shared" si="17"/>
        <v>0</v>
      </c>
      <c r="F40" s="31">
        <f t="shared" si="17"/>
        <v>0</v>
      </c>
      <c r="G40" s="31">
        <f t="shared" si="17"/>
        <v>0</v>
      </c>
      <c r="H40" s="31">
        <f t="shared" si="17"/>
        <v>0</v>
      </c>
      <c r="I40" s="31">
        <f t="shared" si="16"/>
        <v>0</v>
      </c>
    </row>
    <row r="41" spans="1:9" s="68" customFormat="1" ht="15" customHeight="1" x14ac:dyDescent="0.25">
      <c r="A41" s="67" t="s">
        <v>24</v>
      </c>
      <c r="B41" s="98"/>
      <c r="C41" s="31">
        <f t="shared" ref="C41:H46" si="18">C153</f>
        <v>0</v>
      </c>
      <c r="D41" s="31">
        <f t="shared" si="18"/>
        <v>0</v>
      </c>
      <c r="E41" s="31">
        <f t="shared" si="18"/>
        <v>0</v>
      </c>
      <c r="F41" s="31">
        <f t="shared" si="18"/>
        <v>0</v>
      </c>
      <c r="G41" s="31">
        <f t="shared" si="18"/>
        <v>0</v>
      </c>
      <c r="H41" s="31">
        <f t="shared" si="18"/>
        <v>0</v>
      </c>
      <c r="I41" s="31">
        <f t="shared" si="16"/>
        <v>0</v>
      </c>
    </row>
    <row r="42" spans="1:9" s="68" customFormat="1" ht="15" customHeight="1" x14ac:dyDescent="0.25">
      <c r="A42" s="67" t="s">
        <v>25</v>
      </c>
      <c r="B42" s="98"/>
      <c r="C42" s="31">
        <f t="shared" si="18"/>
        <v>40.5</v>
      </c>
      <c r="D42" s="31">
        <f t="shared" si="18"/>
        <v>40.5</v>
      </c>
      <c r="E42" s="31">
        <f t="shared" si="18"/>
        <v>40.5</v>
      </c>
      <c r="F42" s="31">
        <f t="shared" si="18"/>
        <v>40.5</v>
      </c>
      <c r="G42" s="31">
        <f t="shared" si="18"/>
        <v>40.5</v>
      </c>
      <c r="H42" s="31">
        <f t="shared" si="18"/>
        <v>40.5</v>
      </c>
      <c r="I42" s="31">
        <f t="shared" si="16"/>
        <v>243</v>
      </c>
    </row>
    <row r="43" spans="1:9" s="68" customFormat="1" ht="15" customHeight="1" x14ac:dyDescent="0.25">
      <c r="A43" s="67" t="s">
        <v>51</v>
      </c>
      <c r="B43" s="98"/>
      <c r="C43" s="31">
        <f t="shared" si="18"/>
        <v>0</v>
      </c>
      <c r="D43" s="31">
        <f t="shared" si="18"/>
        <v>0</v>
      </c>
      <c r="E43" s="31">
        <f t="shared" si="18"/>
        <v>0</v>
      </c>
      <c r="F43" s="31">
        <f t="shared" si="18"/>
        <v>0</v>
      </c>
      <c r="G43" s="31">
        <f t="shared" si="18"/>
        <v>0</v>
      </c>
      <c r="H43" s="31">
        <f t="shared" si="18"/>
        <v>0</v>
      </c>
      <c r="I43" s="31">
        <f t="shared" si="16"/>
        <v>0</v>
      </c>
    </row>
    <row r="44" spans="1:9" s="68" customFormat="1" ht="15" customHeight="1" x14ac:dyDescent="0.25">
      <c r="A44" s="67" t="s">
        <v>52</v>
      </c>
      <c r="B44" s="98"/>
      <c r="C44" s="31">
        <f t="shared" si="18"/>
        <v>0</v>
      </c>
      <c r="D44" s="31">
        <f t="shared" si="18"/>
        <v>0</v>
      </c>
      <c r="E44" s="31">
        <f t="shared" si="18"/>
        <v>0</v>
      </c>
      <c r="F44" s="31">
        <f t="shared" si="18"/>
        <v>0</v>
      </c>
      <c r="G44" s="31">
        <f t="shared" si="18"/>
        <v>0</v>
      </c>
      <c r="H44" s="31">
        <f t="shared" si="18"/>
        <v>0</v>
      </c>
      <c r="I44" s="31">
        <f t="shared" si="16"/>
        <v>0</v>
      </c>
    </row>
    <row r="45" spans="1:9" s="68" customFormat="1" ht="15" customHeight="1" x14ac:dyDescent="0.25">
      <c r="A45" s="67" t="s">
        <v>53</v>
      </c>
      <c r="B45" s="98"/>
      <c r="C45" s="31">
        <f t="shared" si="18"/>
        <v>0</v>
      </c>
      <c r="D45" s="31">
        <f t="shared" si="18"/>
        <v>0</v>
      </c>
      <c r="E45" s="31">
        <f t="shared" si="18"/>
        <v>0</v>
      </c>
      <c r="F45" s="31">
        <f t="shared" si="18"/>
        <v>0</v>
      </c>
      <c r="G45" s="31">
        <f t="shared" si="18"/>
        <v>0</v>
      </c>
      <c r="H45" s="31">
        <f t="shared" si="18"/>
        <v>0</v>
      </c>
      <c r="I45" s="31">
        <f t="shared" si="16"/>
        <v>0</v>
      </c>
    </row>
    <row r="46" spans="1:9" s="68" customFormat="1" ht="15" customHeight="1" x14ac:dyDescent="0.25">
      <c r="A46" s="67" t="s">
        <v>56</v>
      </c>
      <c r="B46" s="99"/>
      <c r="C46" s="31">
        <f t="shared" si="18"/>
        <v>0</v>
      </c>
      <c r="D46" s="31">
        <f t="shared" si="18"/>
        <v>0</v>
      </c>
      <c r="E46" s="31">
        <f t="shared" si="18"/>
        <v>0</v>
      </c>
      <c r="F46" s="31">
        <f t="shared" si="18"/>
        <v>0</v>
      </c>
      <c r="G46" s="31">
        <f t="shared" si="18"/>
        <v>0</v>
      </c>
      <c r="H46" s="31">
        <f t="shared" si="18"/>
        <v>0</v>
      </c>
      <c r="I46" s="31">
        <f t="shared" si="16"/>
        <v>0</v>
      </c>
    </row>
    <row r="47" spans="1:9" s="68" customFormat="1" ht="15" customHeight="1" x14ac:dyDescent="0.25">
      <c r="A47" s="37" t="s">
        <v>150</v>
      </c>
      <c r="B47" s="97" t="s">
        <v>154</v>
      </c>
      <c r="C47" s="30">
        <f>SUM(C48:C54)-C53</f>
        <v>0</v>
      </c>
      <c r="D47" s="30">
        <f t="shared" ref="D47:H47" si="19">SUM(D48:D54)-D53</f>
        <v>0</v>
      </c>
      <c r="E47" s="30">
        <f t="shared" si="19"/>
        <v>0</v>
      </c>
      <c r="F47" s="30">
        <f t="shared" si="19"/>
        <v>0</v>
      </c>
      <c r="G47" s="30">
        <f t="shared" si="19"/>
        <v>0</v>
      </c>
      <c r="H47" s="30">
        <f t="shared" si="19"/>
        <v>0</v>
      </c>
      <c r="I47" s="30">
        <f t="shared" ref="I47:I54" si="20">SUM(C47:H47)</f>
        <v>0</v>
      </c>
    </row>
    <row r="48" spans="1:9" s="68" customFormat="1" ht="15" customHeight="1" x14ac:dyDescent="0.25">
      <c r="A48" s="67" t="s">
        <v>23</v>
      </c>
      <c r="B48" s="98"/>
      <c r="C48" s="31">
        <f>C192</f>
        <v>0</v>
      </c>
      <c r="D48" s="31">
        <f t="shared" ref="D48:H48" si="21">D192</f>
        <v>0</v>
      </c>
      <c r="E48" s="31">
        <f t="shared" si="21"/>
        <v>0</v>
      </c>
      <c r="F48" s="31">
        <f t="shared" si="21"/>
        <v>0</v>
      </c>
      <c r="G48" s="31">
        <f t="shared" si="21"/>
        <v>0</v>
      </c>
      <c r="H48" s="31">
        <f t="shared" si="21"/>
        <v>0</v>
      </c>
      <c r="I48" s="31">
        <f t="shared" si="20"/>
        <v>0</v>
      </c>
    </row>
    <row r="49" spans="1:9" s="68" customFormat="1" ht="15" customHeight="1" x14ac:dyDescent="0.25">
      <c r="A49" s="67" t="s">
        <v>24</v>
      </c>
      <c r="B49" s="98"/>
      <c r="C49" s="31">
        <f t="shared" ref="C49:H49" si="22">C193</f>
        <v>0</v>
      </c>
      <c r="D49" s="31">
        <f t="shared" si="22"/>
        <v>0</v>
      </c>
      <c r="E49" s="31">
        <f t="shared" si="22"/>
        <v>0</v>
      </c>
      <c r="F49" s="31">
        <f t="shared" si="22"/>
        <v>0</v>
      </c>
      <c r="G49" s="31">
        <f t="shared" si="22"/>
        <v>0</v>
      </c>
      <c r="H49" s="31">
        <f t="shared" si="22"/>
        <v>0</v>
      </c>
      <c r="I49" s="31">
        <f t="shared" si="20"/>
        <v>0</v>
      </c>
    </row>
    <row r="50" spans="1:9" s="68" customFormat="1" ht="15" customHeight="1" x14ac:dyDescent="0.25">
      <c r="A50" s="67" t="s">
        <v>25</v>
      </c>
      <c r="B50" s="98"/>
      <c r="C50" s="31">
        <f t="shared" ref="C50:H50" si="23">C194</f>
        <v>0</v>
      </c>
      <c r="D50" s="31">
        <f t="shared" si="23"/>
        <v>0</v>
      </c>
      <c r="E50" s="31">
        <f t="shared" si="23"/>
        <v>0</v>
      </c>
      <c r="F50" s="31">
        <f t="shared" si="23"/>
        <v>0</v>
      </c>
      <c r="G50" s="31">
        <f t="shared" si="23"/>
        <v>0</v>
      </c>
      <c r="H50" s="31">
        <f t="shared" si="23"/>
        <v>0</v>
      </c>
      <c r="I50" s="31">
        <f t="shared" si="20"/>
        <v>0</v>
      </c>
    </row>
    <row r="51" spans="1:9" s="68" customFormat="1" ht="15" customHeight="1" x14ac:dyDescent="0.25">
      <c r="A51" s="67" t="s">
        <v>51</v>
      </c>
      <c r="B51" s="98"/>
      <c r="C51" s="31">
        <f t="shared" ref="C51:H51" si="24">C195</f>
        <v>0</v>
      </c>
      <c r="D51" s="31">
        <f t="shared" si="24"/>
        <v>0</v>
      </c>
      <c r="E51" s="31">
        <f t="shared" si="24"/>
        <v>0</v>
      </c>
      <c r="F51" s="31">
        <f t="shared" si="24"/>
        <v>0</v>
      </c>
      <c r="G51" s="31">
        <f t="shared" si="24"/>
        <v>0</v>
      </c>
      <c r="H51" s="31">
        <f t="shared" si="24"/>
        <v>0</v>
      </c>
      <c r="I51" s="31">
        <f t="shared" si="20"/>
        <v>0</v>
      </c>
    </row>
    <row r="52" spans="1:9" s="68" customFormat="1" ht="15" customHeight="1" x14ac:dyDescent="0.25">
      <c r="A52" s="67" t="s">
        <v>52</v>
      </c>
      <c r="B52" s="98"/>
      <c r="C52" s="31">
        <f t="shared" ref="C52:H52" si="25">C196</f>
        <v>0</v>
      </c>
      <c r="D52" s="31">
        <f t="shared" si="25"/>
        <v>0</v>
      </c>
      <c r="E52" s="31">
        <f t="shared" si="25"/>
        <v>0</v>
      </c>
      <c r="F52" s="31">
        <f t="shared" si="25"/>
        <v>0</v>
      </c>
      <c r="G52" s="31">
        <f t="shared" si="25"/>
        <v>0</v>
      </c>
      <c r="H52" s="31">
        <f t="shared" si="25"/>
        <v>0</v>
      </c>
      <c r="I52" s="31">
        <f t="shared" si="20"/>
        <v>0</v>
      </c>
    </row>
    <row r="53" spans="1:9" s="68" customFormat="1" ht="15" customHeight="1" x14ac:dyDescent="0.25">
      <c r="A53" s="67" t="s">
        <v>53</v>
      </c>
      <c r="B53" s="98"/>
      <c r="C53" s="31">
        <f t="shared" ref="C53:H53" si="26">C197</f>
        <v>0</v>
      </c>
      <c r="D53" s="31">
        <f t="shared" si="26"/>
        <v>0</v>
      </c>
      <c r="E53" s="31">
        <f t="shared" si="26"/>
        <v>0</v>
      </c>
      <c r="F53" s="31">
        <f t="shared" si="26"/>
        <v>0</v>
      </c>
      <c r="G53" s="31">
        <f t="shared" si="26"/>
        <v>0</v>
      </c>
      <c r="H53" s="31">
        <f t="shared" si="26"/>
        <v>0</v>
      </c>
      <c r="I53" s="31">
        <f t="shared" si="20"/>
        <v>0</v>
      </c>
    </row>
    <row r="54" spans="1:9" s="68" customFormat="1" ht="15" customHeight="1" x14ac:dyDescent="0.25">
      <c r="A54" s="67" t="s">
        <v>56</v>
      </c>
      <c r="B54" s="99"/>
      <c r="C54" s="31">
        <f t="shared" ref="C54:H54" si="27">C198</f>
        <v>0</v>
      </c>
      <c r="D54" s="31">
        <f t="shared" si="27"/>
        <v>0</v>
      </c>
      <c r="E54" s="31">
        <f t="shared" si="27"/>
        <v>0</v>
      </c>
      <c r="F54" s="31">
        <f t="shared" si="27"/>
        <v>0</v>
      </c>
      <c r="G54" s="31">
        <f t="shared" si="27"/>
        <v>0</v>
      </c>
      <c r="H54" s="31">
        <f t="shared" si="27"/>
        <v>0</v>
      </c>
      <c r="I54" s="31">
        <f t="shared" si="20"/>
        <v>0</v>
      </c>
    </row>
    <row r="55" spans="1:9" s="68" customFormat="1" ht="15" customHeight="1" x14ac:dyDescent="0.25">
      <c r="A55" s="37" t="s">
        <v>150</v>
      </c>
      <c r="B55" s="97" t="s">
        <v>66</v>
      </c>
      <c r="C55" s="30">
        <f>SUM(C56:C62)-C61</f>
        <v>7518</v>
      </c>
      <c r="D55" s="30">
        <f t="shared" ref="D55:H55" si="28">SUM(D56:D62)-D61</f>
        <v>8223.4</v>
      </c>
      <c r="E55" s="30">
        <f t="shared" si="28"/>
        <v>8518.7999999999993</v>
      </c>
      <c r="F55" s="30">
        <f t="shared" si="28"/>
        <v>8518.7999999999993</v>
      </c>
      <c r="G55" s="30">
        <f t="shared" si="28"/>
        <v>8518.7999999999993</v>
      </c>
      <c r="H55" s="30">
        <f t="shared" si="28"/>
        <v>8518.7999999999993</v>
      </c>
      <c r="I55" s="30">
        <f t="shared" ref="I55:I62" si="29">SUM(C55:H55)</f>
        <v>49816.600000000006</v>
      </c>
    </row>
    <row r="56" spans="1:9" s="68" customFormat="1" ht="15" customHeight="1" x14ac:dyDescent="0.25">
      <c r="A56" s="67" t="s">
        <v>23</v>
      </c>
      <c r="B56" s="98"/>
      <c r="C56" s="31">
        <f t="shared" ref="C56:H62" si="30">C96+C144+C200</f>
        <v>7366.5</v>
      </c>
      <c r="D56" s="31">
        <f t="shared" si="30"/>
        <v>8071.9</v>
      </c>
      <c r="E56" s="31">
        <f t="shared" si="30"/>
        <v>8367.2999999999993</v>
      </c>
      <c r="F56" s="31">
        <f t="shared" si="30"/>
        <v>8367.2999999999993</v>
      </c>
      <c r="G56" s="31">
        <f t="shared" si="30"/>
        <v>8367.2999999999993</v>
      </c>
      <c r="H56" s="31">
        <f t="shared" si="30"/>
        <v>8367.2999999999993</v>
      </c>
      <c r="I56" s="31">
        <f t="shared" si="29"/>
        <v>48907.599999999991</v>
      </c>
    </row>
    <row r="57" spans="1:9" s="68" customFormat="1" ht="15" customHeight="1" x14ac:dyDescent="0.25">
      <c r="A57" s="67" t="s">
        <v>24</v>
      </c>
      <c r="B57" s="98"/>
      <c r="C57" s="31">
        <f t="shared" si="30"/>
        <v>151.5</v>
      </c>
      <c r="D57" s="31">
        <f t="shared" si="30"/>
        <v>151.5</v>
      </c>
      <c r="E57" s="31">
        <f t="shared" si="30"/>
        <v>151.5</v>
      </c>
      <c r="F57" s="31">
        <f t="shared" si="30"/>
        <v>151.5</v>
      </c>
      <c r="G57" s="31">
        <f t="shared" si="30"/>
        <v>151.5</v>
      </c>
      <c r="H57" s="31">
        <f t="shared" si="30"/>
        <v>151.5</v>
      </c>
      <c r="I57" s="31">
        <f t="shared" si="29"/>
        <v>909</v>
      </c>
    </row>
    <row r="58" spans="1:9" s="68" customFormat="1" ht="15" customHeight="1" x14ac:dyDescent="0.25">
      <c r="A58" s="67" t="s">
        <v>25</v>
      </c>
      <c r="B58" s="98"/>
      <c r="C58" s="31">
        <f t="shared" si="30"/>
        <v>0</v>
      </c>
      <c r="D58" s="31">
        <f t="shared" si="30"/>
        <v>0</v>
      </c>
      <c r="E58" s="31">
        <f t="shared" si="30"/>
        <v>0</v>
      </c>
      <c r="F58" s="31">
        <f t="shared" si="30"/>
        <v>0</v>
      </c>
      <c r="G58" s="31">
        <f t="shared" si="30"/>
        <v>0</v>
      </c>
      <c r="H58" s="31">
        <f t="shared" si="30"/>
        <v>0</v>
      </c>
      <c r="I58" s="31">
        <f t="shared" si="29"/>
        <v>0</v>
      </c>
    </row>
    <row r="59" spans="1:9" s="68" customFormat="1" ht="15" customHeight="1" x14ac:dyDescent="0.25">
      <c r="A59" s="67" t="s">
        <v>51</v>
      </c>
      <c r="B59" s="98"/>
      <c r="C59" s="31">
        <f t="shared" si="30"/>
        <v>0</v>
      </c>
      <c r="D59" s="31">
        <f t="shared" si="30"/>
        <v>0</v>
      </c>
      <c r="E59" s="31">
        <f t="shared" si="30"/>
        <v>0</v>
      </c>
      <c r="F59" s="31">
        <f t="shared" si="30"/>
        <v>0</v>
      </c>
      <c r="G59" s="31">
        <f t="shared" si="30"/>
        <v>0</v>
      </c>
      <c r="H59" s="31">
        <f t="shared" si="30"/>
        <v>0</v>
      </c>
      <c r="I59" s="31">
        <f t="shared" si="29"/>
        <v>0</v>
      </c>
    </row>
    <row r="60" spans="1:9" s="68" customFormat="1" ht="15" customHeight="1" x14ac:dyDescent="0.25">
      <c r="A60" s="67" t="s">
        <v>52</v>
      </c>
      <c r="B60" s="98"/>
      <c r="C60" s="31">
        <f t="shared" si="30"/>
        <v>0</v>
      </c>
      <c r="D60" s="31">
        <f t="shared" si="30"/>
        <v>0</v>
      </c>
      <c r="E60" s="31">
        <f t="shared" si="30"/>
        <v>0</v>
      </c>
      <c r="F60" s="31">
        <f t="shared" si="30"/>
        <v>0</v>
      </c>
      <c r="G60" s="31">
        <f t="shared" si="30"/>
        <v>0</v>
      </c>
      <c r="H60" s="31">
        <f t="shared" si="30"/>
        <v>0</v>
      </c>
      <c r="I60" s="31">
        <f t="shared" si="29"/>
        <v>0</v>
      </c>
    </row>
    <row r="61" spans="1:9" s="68" customFormat="1" ht="15" customHeight="1" x14ac:dyDescent="0.25">
      <c r="A61" s="67" t="s">
        <v>53</v>
      </c>
      <c r="B61" s="98"/>
      <c r="C61" s="31">
        <f t="shared" si="30"/>
        <v>151.5</v>
      </c>
      <c r="D61" s="31">
        <f t="shared" si="30"/>
        <v>151.5</v>
      </c>
      <c r="E61" s="31">
        <f t="shared" si="30"/>
        <v>151.5</v>
      </c>
      <c r="F61" s="31">
        <f t="shared" si="30"/>
        <v>151.5</v>
      </c>
      <c r="G61" s="31">
        <f t="shared" si="30"/>
        <v>151.5</v>
      </c>
      <c r="H61" s="31">
        <f t="shared" si="30"/>
        <v>151.5</v>
      </c>
      <c r="I61" s="31">
        <f t="shared" si="29"/>
        <v>909</v>
      </c>
    </row>
    <row r="62" spans="1:9" s="68" customFormat="1" ht="15" customHeight="1" x14ac:dyDescent="0.25">
      <c r="A62" s="67" t="s">
        <v>56</v>
      </c>
      <c r="B62" s="99"/>
      <c r="C62" s="31">
        <f t="shared" si="30"/>
        <v>0</v>
      </c>
      <c r="D62" s="31">
        <f t="shared" si="30"/>
        <v>0</v>
      </c>
      <c r="E62" s="31">
        <f t="shared" si="30"/>
        <v>0</v>
      </c>
      <c r="F62" s="31">
        <f t="shared" si="30"/>
        <v>0</v>
      </c>
      <c r="G62" s="31">
        <f t="shared" si="30"/>
        <v>0</v>
      </c>
      <c r="H62" s="31">
        <f t="shared" si="30"/>
        <v>0</v>
      </c>
      <c r="I62" s="31">
        <f t="shared" si="29"/>
        <v>0</v>
      </c>
    </row>
    <row r="63" spans="1:9" ht="102.75" customHeight="1" x14ac:dyDescent="0.25">
      <c r="A63" s="37" t="s">
        <v>76</v>
      </c>
      <c r="B63" s="94" t="s">
        <v>135</v>
      </c>
      <c r="C63" s="30">
        <f>SUM(C64:C70)-C69</f>
        <v>12173.900170000001</v>
      </c>
      <c r="D63" s="30">
        <f t="shared" ref="D63:H63" si="31">SUM(D64:D70)-D69</f>
        <v>12173.900170000001</v>
      </c>
      <c r="E63" s="30">
        <f t="shared" si="31"/>
        <v>12173.900170000001</v>
      </c>
      <c r="F63" s="30">
        <f t="shared" si="31"/>
        <v>12173.900170000001</v>
      </c>
      <c r="G63" s="30">
        <f t="shared" si="31"/>
        <v>12173.900170000001</v>
      </c>
      <c r="H63" s="30">
        <f t="shared" si="31"/>
        <v>12173.900170000001</v>
      </c>
      <c r="I63" s="30">
        <f t="shared" ref="I63:I70" si="32">SUM(C63:H63)</f>
        <v>73043.401020000005</v>
      </c>
    </row>
    <row r="64" spans="1:9" ht="15" customHeight="1" x14ac:dyDescent="0.25">
      <c r="A64" s="20" t="s">
        <v>23</v>
      </c>
      <c r="B64" s="94"/>
      <c r="C64" s="31">
        <f t="shared" ref="C64:H70" si="33">C72+C88+C96</f>
        <v>0</v>
      </c>
      <c r="D64" s="31">
        <f t="shared" si="33"/>
        <v>0</v>
      </c>
      <c r="E64" s="31">
        <f t="shared" si="33"/>
        <v>0</v>
      </c>
      <c r="F64" s="31">
        <f t="shared" si="33"/>
        <v>0</v>
      </c>
      <c r="G64" s="31">
        <f t="shared" si="33"/>
        <v>0</v>
      </c>
      <c r="H64" s="31">
        <f t="shared" si="33"/>
        <v>0</v>
      </c>
      <c r="I64" s="30">
        <f t="shared" si="32"/>
        <v>0</v>
      </c>
    </row>
    <row r="65" spans="1:10" ht="15" customHeight="1" x14ac:dyDescent="0.25">
      <c r="A65" s="20" t="s">
        <v>24</v>
      </c>
      <c r="B65" s="94"/>
      <c r="C65" s="31">
        <f t="shared" si="33"/>
        <v>0</v>
      </c>
      <c r="D65" s="31">
        <f t="shared" si="33"/>
        <v>0</v>
      </c>
      <c r="E65" s="31">
        <f t="shared" si="33"/>
        <v>0</v>
      </c>
      <c r="F65" s="31">
        <f t="shared" si="33"/>
        <v>0</v>
      </c>
      <c r="G65" s="31">
        <f t="shared" si="33"/>
        <v>0</v>
      </c>
      <c r="H65" s="31">
        <f t="shared" si="33"/>
        <v>0</v>
      </c>
      <c r="I65" s="31">
        <f t="shared" si="32"/>
        <v>0</v>
      </c>
    </row>
    <row r="66" spans="1:10" ht="15" customHeight="1" x14ac:dyDescent="0.25">
      <c r="A66" s="20" t="s">
        <v>25</v>
      </c>
      <c r="B66" s="94"/>
      <c r="C66" s="31">
        <f t="shared" si="33"/>
        <v>12173.900170000001</v>
      </c>
      <c r="D66" s="31">
        <f t="shared" si="33"/>
        <v>12173.900170000001</v>
      </c>
      <c r="E66" s="31">
        <f t="shared" si="33"/>
        <v>12173.900170000001</v>
      </c>
      <c r="F66" s="31">
        <f t="shared" si="33"/>
        <v>12173.900170000001</v>
      </c>
      <c r="G66" s="31">
        <f t="shared" si="33"/>
        <v>12173.900170000001</v>
      </c>
      <c r="H66" s="31">
        <f t="shared" si="33"/>
        <v>12173.900170000001</v>
      </c>
      <c r="I66" s="31">
        <f t="shared" si="32"/>
        <v>73043.401020000005</v>
      </c>
    </row>
    <row r="67" spans="1:10" ht="15" customHeight="1" x14ac:dyDescent="0.25">
      <c r="A67" s="20" t="s">
        <v>51</v>
      </c>
      <c r="B67" s="94"/>
      <c r="C67" s="31">
        <f t="shared" si="33"/>
        <v>0</v>
      </c>
      <c r="D67" s="31">
        <f t="shared" si="33"/>
        <v>0</v>
      </c>
      <c r="E67" s="31">
        <f t="shared" si="33"/>
        <v>0</v>
      </c>
      <c r="F67" s="31">
        <f t="shared" si="33"/>
        <v>0</v>
      </c>
      <c r="G67" s="31">
        <f t="shared" si="33"/>
        <v>0</v>
      </c>
      <c r="H67" s="31">
        <f t="shared" si="33"/>
        <v>0</v>
      </c>
      <c r="I67" s="31">
        <f t="shared" si="32"/>
        <v>0</v>
      </c>
    </row>
    <row r="68" spans="1:10" ht="15" customHeight="1" x14ac:dyDescent="0.25">
      <c r="A68" s="20" t="s">
        <v>52</v>
      </c>
      <c r="B68" s="94"/>
      <c r="C68" s="31">
        <f t="shared" si="33"/>
        <v>0</v>
      </c>
      <c r="D68" s="31">
        <f t="shared" si="33"/>
        <v>0</v>
      </c>
      <c r="E68" s="31">
        <f t="shared" si="33"/>
        <v>0</v>
      </c>
      <c r="F68" s="31">
        <f t="shared" si="33"/>
        <v>0</v>
      </c>
      <c r="G68" s="31">
        <f t="shared" si="33"/>
        <v>0</v>
      </c>
      <c r="H68" s="31">
        <f t="shared" si="33"/>
        <v>0</v>
      </c>
      <c r="I68" s="31">
        <f t="shared" si="32"/>
        <v>0</v>
      </c>
    </row>
    <row r="69" spans="1:10" ht="15" customHeight="1" x14ac:dyDescent="0.25">
      <c r="A69" s="20" t="s">
        <v>53</v>
      </c>
      <c r="B69" s="94"/>
      <c r="C69" s="31">
        <f t="shared" si="33"/>
        <v>0</v>
      </c>
      <c r="D69" s="31">
        <f t="shared" si="33"/>
        <v>0</v>
      </c>
      <c r="E69" s="31">
        <f t="shared" si="33"/>
        <v>0</v>
      </c>
      <c r="F69" s="31">
        <f t="shared" si="33"/>
        <v>0</v>
      </c>
      <c r="G69" s="31">
        <f t="shared" si="33"/>
        <v>0</v>
      </c>
      <c r="H69" s="31">
        <f t="shared" si="33"/>
        <v>0</v>
      </c>
      <c r="I69" s="31">
        <f t="shared" si="32"/>
        <v>0</v>
      </c>
    </row>
    <row r="70" spans="1:10" ht="15" customHeight="1" x14ac:dyDescent="0.25">
      <c r="A70" s="20" t="s">
        <v>54</v>
      </c>
      <c r="B70" s="94"/>
      <c r="C70" s="31">
        <f t="shared" si="33"/>
        <v>0</v>
      </c>
      <c r="D70" s="31">
        <f t="shared" si="33"/>
        <v>0</v>
      </c>
      <c r="E70" s="31">
        <f t="shared" si="33"/>
        <v>0</v>
      </c>
      <c r="F70" s="31">
        <f t="shared" si="33"/>
        <v>0</v>
      </c>
      <c r="G70" s="31">
        <f t="shared" si="33"/>
        <v>0</v>
      </c>
      <c r="H70" s="31">
        <f t="shared" si="33"/>
        <v>0</v>
      </c>
      <c r="I70" s="31">
        <f t="shared" si="32"/>
        <v>0</v>
      </c>
    </row>
    <row r="71" spans="1:10" ht="61.5" customHeight="1" x14ac:dyDescent="0.25">
      <c r="A71" s="37" t="s">
        <v>55</v>
      </c>
      <c r="B71" s="94" t="s">
        <v>128</v>
      </c>
      <c r="C71" s="30">
        <f>SUM(C72:C78)-C77</f>
        <v>12173.900170000001</v>
      </c>
      <c r="D71" s="30">
        <f t="shared" ref="D71:I71" si="34">SUM(D72:D78)-D77</f>
        <v>12173.900170000001</v>
      </c>
      <c r="E71" s="30">
        <f t="shared" si="34"/>
        <v>12173.900170000001</v>
      </c>
      <c r="F71" s="30">
        <f t="shared" si="34"/>
        <v>12173.900170000001</v>
      </c>
      <c r="G71" s="30">
        <f t="shared" si="34"/>
        <v>12173.900170000001</v>
      </c>
      <c r="H71" s="30">
        <f t="shared" si="34"/>
        <v>12173.900170000001</v>
      </c>
      <c r="I71" s="30">
        <f t="shared" si="34"/>
        <v>73043.401020000005</v>
      </c>
    </row>
    <row r="72" spans="1:10" ht="15" customHeight="1" x14ac:dyDescent="0.25">
      <c r="A72" s="20" t="s">
        <v>23</v>
      </c>
      <c r="B72" s="94"/>
      <c r="C72" s="31">
        <v>0</v>
      </c>
      <c r="D72" s="31">
        <v>0</v>
      </c>
      <c r="E72" s="31">
        <v>0</v>
      </c>
      <c r="F72" s="31">
        <v>0</v>
      </c>
      <c r="G72" s="31">
        <v>0</v>
      </c>
      <c r="H72" s="31">
        <v>0</v>
      </c>
      <c r="I72" s="31">
        <f t="shared" ref="I72:I78" si="35">SUM(C72:H72)</f>
        <v>0</v>
      </c>
    </row>
    <row r="73" spans="1:10" ht="15" customHeight="1" x14ac:dyDescent="0.25">
      <c r="A73" s="20" t="s">
        <v>24</v>
      </c>
      <c r="B73" s="94"/>
      <c r="C73" s="31">
        <v>0</v>
      </c>
      <c r="D73" s="31">
        <v>0</v>
      </c>
      <c r="E73" s="31">
        <v>0</v>
      </c>
      <c r="F73" s="31">
        <v>0</v>
      </c>
      <c r="G73" s="31">
        <v>0</v>
      </c>
      <c r="H73" s="31">
        <v>0</v>
      </c>
      <c r="I73" s="31">
        <f t="shared" si="35"/>
        <v>0</v>
      </c>
    </row>
    <row r="74" spans="1:10" ht="15" customHeight="1" x14ac:dyDescent="0.25">
      <c r="A74" s="20" t="s">
        <v>25</v>
      </c>
      <c r="B74" s="94"/>
      <c r="C74" s="31">
        <v>12173.900170000001</v>
      </c>
      <c r="D74" s="31">
        <v>12173.900170000001</v>
      </c>
      <c r="E74" s="31">
        <v>12173.900170000001</v>
      </c>
      <c r="F74" s="31">
        <v>12173.900170000001</v>
      </c>
      <c r="G74" s="31">
        <v>12173.900170000001</v>
      </c>
      <c r="H74" s="31">
        <v>12173.900170000001</v>
      </c>
      <c r="I74" s="31">
        <f>SUM(C74:H74)</f>
        <v>73043.401020000005</v>
      </c>
    </row>
    <row r="75" spans="1:10" ht="15" customHeight="1" x14ac:dyDescent="0.25">
      <c r="A75" s="20" t="s">
        <v>51</v>
      </c>
      <c r="B75" s="94"/>
      <c r="C75" s="31">
        <v>0</v>
      </c>
      <c r="D75" s="31">
        <v>0</v>
      </c>
      <c r="E75" s="31">
        <v>0</v>
      </c>
      <c r="F75" s="31">
        <v>0</v>
      </c>
      <c r="G75" s="31">
        <v>0</v>
      </c>
      <c r="H75" s="31">
        <v>0</v>
      </c>
      <c r="I75" s="31">
        <f t="shared" si="35"/>
        <v>0</v>
      </c>
    </row>
    <row r="76" spans="1:10" ht="15" customHeight="1" x14ac:dyDescent="0.25">
      <c r="A76" s="20" t="s">
        <v>52</v>
      </c>
      <c r="B76" s="94"/>
      <c r="C76" s="31">
        <v>0</v>
      </c>
      <c r="D76" s="31">
        <v>0</v>
      </c>
      <c r="E76" s="31">
        <v>0</v>
      </c>
      <c r="F76" s="31">
        <v>0</v>
      </c>
      <c r="G76" s="31">
        <v>0</v>
      </c>
      <c r="H76" s="31">
        <v>0</v>
      </c>
      <c r="I76" s="31">
        <f t="shared" si="35"/>
        <v>0</v>
      </c>
    </row>
    <row r="77" spans="1:10" ht="15" customHeight="1" x14ac:dyDescent="0.25">
      <c r="A77" s="20" t="s">
        <v>53</v>
      </c>
      <c r="B77" s="94"/>
      <c r="C77" s="31">
        <v>0</v>
      </c>
      <c r="D77" s="31">
        <v>0</v>
      </c>
      <c r="E77" s="31">
        <v>0</v>
      </c>
      <c r="F77" s="31">
        <v>0</v>
      </c>
      <c r="G77" s="31">
        <v>0</v>
      </c>
      <c r="H77" s="31">
        <v>0</v>
      </c>
      <c r="I77" s="31">
        <f t="shared" si="35"/>
        <v>0</v>
      </c>
      <c r="J77" s="33"/>
    </row>
    <row r="78" spans="1:10" ht="15" customHeight="1" x14ac:dyDescent="0.25">
      <c r="A78" s="20" t="s">
        <v>56</v>
      </c>
      <c r="B78" s="94"/>
      <c r="C78" s="34">
        <v>0</v>
      </c>
      <c r="D78" s="34">
        <v>0</v>
      </c>
      <c r="E78" s="34">
        <v>0</v>
      </c>
      <c r="F78" s="31">
        <v>0</v>
      </c>
      <c r="G78" s="31">
        <v>0</v>
      </c>
      <c r="H78" s="34">
        <v>0</v>
      </c>
      <c r="I78" s="31">
        <f t="shared" si="35"/>
        <v>0</v>
      </c>
    </row>
    <row r="79" spans="1:10" ht="54.75" customHeight="1" x14ac:dyDescent="0.25">
      <c r="A79" s="37" t="s">
        <v>74</v>
      </c>
      <c r="B79" s="97" t="s">
        <v>130</v>
      </c>
      <c r="C79" s="30">
        <f>C87+C95</f>
        <v>0</v>
      </c>
      <c r="D79" s="30">
        <f t="shared" ref="D79:I79" si="36">D87+D95</f>
        <v>0</v>
      </c>
      <c r="E79" s="30">
        <f t="shared" si="36"/>
        <v>0</v>
      </c>
      <c r="F79" s="30">
        <f t="shared" si="36"/>
        <v>0</v>
      </c>
      <c r="G79" s="30">
        <f t="shared" si="36"/>
        <v>0</v>
      </c>
      <c r="H79" s="30">
        <f t="shared" si="36"/>
        <v>0</v>
      </c>
      <c r="I79" s="30">
        <f t="shared" si="36"/>
        <v>0</v>
      </c>
    </row>
    <row r="80" spans="1:10" s="62" customFormat="1" ht="15" customHeight="1" x14ac:dyDescent="0.25">
      <c r="A80" s="61" t="s">
        <v>23</v>
      </c>
      <c r="B80" s="108"/>
      <c r="C80" s="30">
        <f>C88+C96</f>
        <v>0</v>
      </c>
      <c r="D80" s="30">
        <f t="shared" ref="D80:I80" si="37">D88+D96</f>
        <v>0</v>
      </c>
      <c r="E80" s="30">
        <f t="shared" si="37"/>
        <v>0</v>
      </c>
      <c r="F80" s="30">
        <f t="shared" si="37"/>
        <v>0</v>
      </c>
      <c r="G80" s="30">
        <f t="shared" si="37"/>
        <v>0</v>
      </c>
      <c r="H80" s="30">
        <f t="shared" si="37"/>
        <v>0</v>
      </c>
      <c r="I80" s="30">
        <f t="shared" si="37"/>
        <v>0</v>
      </c>
    </row>
    <row r="81" spans="1:9" s="62" customFormat="1" ht="15" customHeight="1" x14ac:dyDescent="0.25">
      <c r="A81" s="61" t="s">
        <v>24</v>
      </c>
      <c r="B81" s="108"/>
      <c r="C81" s="30">
        <f t="shared" ref="C81:I86" si="38">C89+C97</f>
        <v>0</v>
      </c>
      <c r="D81" s="30">
        <f t="shared" si="38"/>
        <v>0</v>
      </c>
      <c r="E81" s="30">
        <f t="shared" si="38"/>
        <v>0</v>
      </c>
      <c r="F81" s="30">
        <f t="shared" si="38"/>
        <v>0</v>
      </c>
      <c r="G81" s="30">
        <f t="shared" si="38"/>
        <v>0</v>
      </c>
      <c r="H81" s="30">
        <f t="shared" si="38"/>
        <v>0</v>
      </c>
      <c r="I81" s="30">
        <f t="shared" si="38"/>
        <v>0</v>
      </c>
    </row>
    <row r="82" spans="1:9" s="62" customFormat="1" ht="15" customHeight="1" x14ac:dyDescent="0.25">
      <c r="A82" s="61" t="s">
        <v>25</v>
      </c>
      <c r="B82" s="108"/>
      <c r="C82" s="30">
        <f t="shared" si="38"/>
        <v>0</v>
      </c>
      <c r="D82" s="30">
        <f t="shared" si="38"/>
        <v>0</v>
      </c>
      <c r="E82" s="30">
        <f t="shared" si="38"/>
        <v>0</v>
      </c>
      <c r="F82" s="30">
        <f t="shared" si="38"/>
        <v>0</v>
      </c>
      <c r="G82" s="30">
        <f t="shared" si="38"/>
        <v>0</v>
      </c>
      <c r="H82" s="30">
        <f t="shared" si="38"/>
        <v>0</v>
      </c>
      <c r="I82" s="30">
        <f t="shared" si="38"/>
        <v>0</v>
      </c>
    </row>
    <row r="83" spans="1:9" s="62" customFormat="1" ht="15" customHeight="1" x14ac:dyDescent="0.25">
      <c r="A83" s="61" t="s">
        <v>51</v>
      </c>
      <c r="B83" s="108"/>
      <c r="C83" s="30">
        <f t="shared" si="38"/>
        <v>0</v>
      </c>
      <c r="D83" s="30">
        <f t="shared" si="38"/>
        <v>0</v>
      </c>
      <c r="E83" s="30">
        <f t="shared" si="38"/>
        <v>0</v>
      </c>
      <c r="F83" s="30">
        <f t="shared" si="38"/>
        <v>0</v>
      </c>
      <c r="G83" s="30">
        <f t="shared" si="38"/>
        <v>0</v>
      </c>
      <c r="H83" s="30">
        <f t="shared" si="38"/>
        <v>0</v>
      </c>
      <c r="I83" s="30">
        <f t="shared" si="38"/>
        <v>0</v>
      </c>
    </row>
    <row r="84" spans="1:9" s="62" customFormat="1" ht="15" customHeight="1" x14ac:dyDescent="0.25">
      <c r="A84" s="61" t="s">
        <v>52</v>
      </c>
      <c r="B84" s="108"/>
      <c r="C84" s="30">
        <f t="shared" si="38"/>
        <v>0</v>
      </c>
      <c r="D84" s="30">
        <f t="shared" si="38"/>
        <v>0</v>
      </c>
      <c r="E84" s="30">
        <f t="shared" si="38"/>
        <v>0</v>
      </c>
      <c r="F84" s="30">
        <f t="shared" si="38"/>
        <v>0</v>
      </c>
      <c r="G84" s="30">
        <f t="shared" si="38"/>
        <v>0</v>
      </c>
      <c r="H84" s="30">
        <f t="shared" si="38"/>
        <v>0</v>
      </c>
      <c r="I84" s="30">
        <f t="shared" si="38"/>
        <v>0</v>
      </c>
    </row>
    <row r="85" spans="1:9" s="62" customFormat="1" ht="15" customHeight="1" x14ac:dyDescent="0.25">
      <c r="A85" s="61" t="s">
        <v>53</v>
      </c>
      <c r="B85" s="108"/>
      <c r="C85" s="30">
        <f t="shared" si="38"/>
        <v>0</v>
      </c>
      <c r="D85" s="30">
        <f t="shared" si="38"/>
        <v>0</v>
      </c>
      <c r="E85" s="30">
        <f t="shared" si="38"/>
        <v>0</v>
      </c>
      <c r="F85" s="30">
        <f t="shared" si="38"/>
        <v>0</v>
      </c>
      <c r="G85" s="30">
        <f t="shared" si="38"/>
        <v>0</v>
      </c>
      <c r="H85" s="30">
        <f t="shared" si="38"/>
        <v>0</v>
      </c>
      <c r="I85" s="30">
        <f t="shared" si="38"/>
        <v>0</v>
      </c>
    </row>
    <row r="86" spans="1:9" s="62" customFormat="1" ht="15" customHeight="1" x14ac:dyDescent="0.25">
      <c r="A86" s="61" t="s">
        <v>56</v>
      </c>
      <c r="B86" s="109"/>
      <c r="C86" s="30">
        <f t="shared" si="38"/>
        <v>0</v>
      </c>
      <c r="D86" s="30">
        <f t="shared" si="38"/>
        <v>0</v>
      </c>
      <c r="E86" s="30">
        <f t="shared" si="38"/>
        <v>0</v>
      </c>
      <c r="F86" s="30">
        <f t="shared" si="38"/>
        <v>0</v>
      </c>
      <c r="G86" s="30">
        <f t="shared" si="38"/>
        <v>0</v>
      </c>
      <c r="H86" s="30">
        <f t="shared" si="38"/>
        <v>0</v>
      </c>
      <c r="I86" s="30">
        <f t="shared" si="38"/>
        <v>0</v>
      </c>
    </row>
    <row r="87" spans="1:9" ht="21" customHeight="1" x14ac:dyDescent="0.25">
      <c r="A87" s="37" t="s">
        <v>145</v>
      </c>
      <c r="B87" s="94" t="s">
        <v>128</v>
      </c>
      <c r="C87" s="30">
        <f>SUM(C88:C94)-C93</f>
        <v>0</v>
      </c>
      <c r="D87" s="30">
        <f t="shared" ref="D87:I87" si="39">SUM(D88:D94)-D93</f>
        <v>0</v>
      </c>
      <c r="E87" s="30">
        <f t="shared" si="39"/>
        <v>0</v>
      </c>
      <c r="F87" s="30">
        <f t="shared" si="39"/>
        <v>0</v>
      </c>
      <c r="G87" s="30">
        <f t="shared" si="39"/>
        <v>0</v>
      </c>
      <c r="H87" s="30">
        <f t="shared" si="39"/>
        <v>0</v>
      </c>
      <c r="I87" s="30">
        <f t="shared" si="39"/>
        <v>0</v>
      </c>
    </row>
    <row r="88" spans="1:9" ht="15" customHeight="1" x14ac:dyDescent="0.25">
      <c r="A88" s="20" t="s">
        <v>23</v>
      </c>
      <c r="B88" s="94"/>
      <c r="C88" s="31">
        <v>0</v>
      </c>
      <c r="D88" s="31">
        <v>0</v>
      </c>
      <c r="E88" s="31">
        <v>0</v>
      </c>
      <c r="F88" s="31">
        <v>0</v>
      </c>
      <c r="G88" s="31">
        <v>0</v>
      </c>
      <c r="H88" s="31">
        <v>0</v>
      </c>
      <c r="I88" s="31">
        <f>SUM(C88:H88)</f>
        <v>0</v>
      </c>
    </row>
    <row r="89" spans="1:9" ht="15" customHeight="1" x14ac:dyDescent="0.25">
      <c r="A89" s="20" t="s">
        <v>24</v>
      </c>
      <c r="B89" s="94"/>
      <c r="C89" s="31">
        <v>0</v>
      </c>
      <c r="D89" s="31">
        <v>0</v>
      </c>
      <c r="E89" s="31">
        <v>0</v>
      </c>
      <c r="F89" s="31">
        <v>0</v>
      </c>
      <c r="G89" s="31">
        <v>0</v>
      </c>
      <c r="H89" s="31">
        <v>0</v>
      </c>
      <c r="I89" s="31">
        <f t="shared" ref="I89:I102" si="40">SUM(C89:H89)</f>
        <v>0</v>
      </c>
    </row>
    <row r="90" spans="1:9" ht="15" customHeight="1" x14ac:dyDescent="0.25">
      <c r="A90" s="20" t="s">
        <v>25</v>
      </c>
      <c r="B90" s="94"/>
      <c r="C90" s="31">
        <v>0</v>
      </c>
      <c r="D90" s="31">
        <v>0</v>
      </c>
      <c r="E90" s="31">
        <v>0</v>
      </c>
      <c r="F90" s="31">
        <v>0</v>
      </c>
      <c r="G90" s="31">
        <v>0</v>
      </c>
      <c r="H90" s="31">
        <v>0</v>
      </c>
      <c r="I90" s="31">
        <f t="shared" si="40"/>
        <v>0</v>
      </c>
    </row>
    <row r="91" spans="1:9" ht="15" customHeight="1" x14ac:dyDescent="0.25">
      <c r="A91" s="20" t="s">
        <v>51</v>
      </c>
      <c r="B91" s="94"/>
      <c r="C91" s="31">
        <v>0</v>
      </c>
      <c r="D91" s="31">
        <v>0</v>
      </c>
      <c r="E91" s="31">
        <v>0</v>
      </c>
      <c r="F91" s="31">
        <v>0</v>
      </c>
      <c r="G91" s="31">
        <v>0</v>
      </c>
      <c r="H91" s="31">
        <v>0</v>
      </c>
      <c r="I91" s="31">
        <f t="shared" si="40"/>
        <v>0</v>
      </c>
    </row>
    <row r="92" spans="1:9" ht="15" customHeight="1" x14ac:dyDescent="0.25">
      <c r="A92" s="20" t="s">
        <v>52</v>
      </c>
      <c r="B92" s="94"/>
      <c r="C92" s="31">
        <v>0</v>
      </c>
      <c r="D92" s="31">
        <v>0</v>
      </c>
      <c r="E92" s="31">
        <v>0</v>
      </c>
      <c r="F92" s="31">
        <v>0</v>
      </c>
      <c r="G92" s="31">
        <v>0</v>
      </c>
      <c r="H92" s="31">
        <v>0</v>
      </c>
      <c r="I92" s="31">
        <f t="shared" si="40"/>
        <v>0</v>
      </c>
    </row>
    <row r="93" spans="1:9" ht="15" customHeight="1" x14ac:dyDescent="0.25">
      <c r="A93" s="20" t="s">
        <v>53</v>
      </c>
      <c r="B93" s="94"/>
      <c r="C93" s="31">
        <v>0</v>
      </c>
      <c r="D93" s="31">
        <v>0</v>
      </c>
      <c r="E93" s="31">
        <v>0</v>
      </c>
      <c r="F93" s="31">
        <v>0</v>
      </c>
      <c r="G93" s="31">
        <v>0</v>
      </c>
      <c r="H93" s="31">
        <v>0</v>
      </c>
      <c r="I93" s="31">
        <f t="shared" si="40"/>
        <v>0</v>
      </c>
    </row>
    <row r="94" spans="1:9" ht="15" customHeight="1" x14ac:dyDescent="0.25">
      <c r="A94" s="20" t="s">
        <v>56</v>
      </c>
      <c r="B94" s="94"/>
      <c r="C94" s="31">
        <v>0</v>
      </c>
      <c r="D94" s="31">
        <v>0</v>
      </c>
      <c r="E94" s="31">
        <v>0</v>
      </c>
      <c r="F94" s="31">
        <v>0</v>
      </c>
      <c r="G94" s="31">
        <v>0</v>
      </c>
      <c r="H94" s="31">
        <v>0</v>
      </c>
      <c r="I94" s="31">
        <f t="shared" si="40"/>
        <v>0</v>
      </c>
    </row>
    <row r="95" spans="1:9" ht="21" customHeight="1" x14ac:dyDescent="0.25">
      <c r="A95" s="37" t="s">
        <v>145</v>
      </c>
      <c r="B95" s="97" t="s">
        <v>66</v>
      </c>
      <c r="C95" s="30">
        <f>SUM(C96:C102)-C101</f>
        <v>0</v>
      </c>
      <c r="D95" s="30">
        <f t="shared" ref="D95" si="41">SUM(D96:D102)-D101</f>
        <v>0</v>
      </c>
      <c r="E95" s="30">
        <f t="shared" ref="E95" si="42">SUM(E96:E102)-E101</f>
        <v>0</v>
      </c>
      <c r="F95" s="30">
        <f t="shared" ref="F95:I95" si="43">SUM(F96:F102)-F101</f>
        <v>0</v>
      </c>
      <c r="G95" s="30">
        <f t="shared" si="43"/>
        <v>0</v>
      </c>
      <c r="H95" s="30">
        <f t="shared" si="43"/>
        <v>0</v>
      </c>
      <c r="I95" s="30">
        <f t="shared" si="43"/>
        <v>0</v>
      </c>
    </row>
    <row r="96" spans="1:9" ht="15" customHeight="1" x14ac:dyDescent="0.25">
      <c r="A96" s="20" t="s">
        <v>23</v>
      </c>
      <c r="B96" s="98"/>
      <c r="C96" s="31">
        <v>0</v>
      </c>
      <c r="D96" s="31">
        <v>0</v>
      </c>
      <c r="E96" s="31">
        <v>0</v>
      </c>
      <c r="F96" s="31">
        <v>0</v>
      </c>
      <c r="G96" s="31">
        <v>0</v>
      </c>
      <c r="H96" s="31">
        <v>0</v>
      </c>
      <c r="I96" s="31">
        <f t="shared" si="40"/>
        <v>0</v>
      </c>
    </row>
    <row r="97" spans="1:9" ht="15" customHeight="1" x14ac:dyDescent="0.25">
      <c r="A97" s="20" t="s">
        <v>24</v>
      </c>
      <c r="B97" s="98"/>
      <c r="C97" s="31">
        <v>0</v>
      </c>
      <c r="D97" s="31">
        <v>0</v>
      </c>
      <c r="E97" s="31">
        <v>0</v>
      </c>
      <c r="F97" s="31">
        <v>0</v>
      </c>
      <c r="G97" s="31">
        <v>0</v>
      </c>
      <c r="H97" s="31">
        <v>0</v>
      </c>
      <c r="I97" s="31">
        <f t="shared" si="40"/>
        <v>0</v>
      </c>
    </row>
    <row r="98" spans="1:9" ht="15" customHeight="1" x14ac:dyDescent="0.25">
      <c r="A98" s="20" t="s">
        <v>25</v>
      </c>
      <c r="B98" s="98"/>
      <c r="C98" s="31">
        <v>0</v>
      </c>
      <c r="D98" s="31">
        <v>0</v>
      </c>
      <c r="E98" s="31">
        <v>0</v>
      </c>
      <c r="F98" s="31">
        <v>0</v>
      </c>
      <c r="G98" s="31">
        <v>0</v>
      </c>
      <c r="H98" s="31">
        <v>0</v>
      </c>
      <c r="I98" s="31">
        <f t="shared" si="40"/>
        <v>0</v>
      </c>
    </row>
    <row r="99" spans="1:9" ht="15" customHeight="1" x14ac:dyDescent="0.25">
      <c r="A99" s="20" t="s">
        <v>51</v>
      </c>
      <c r="B99" s="98"/>
      <c r="C99" s="31">
        <v>0</v>
      </c>
      <c r="D99" s="31">
        <v>0</v>
      </c>
      <c r="E99" s="31">
        <v>0</v>
      </c>
      <c r="F99" s="31">
        <v>0</v>
      </c>
      <c r="G99" s="31">
        <v>0</v>
      </c>
      <c r="H99" s="31">
        <v>0</v>
      </c>
      <c r="I99" s="31">
        <f t="shared" si="40"/>
        <v>0</v>
      </c>
    </row>
    <row r="100" spans="1:9" ht="15" customHeight="1" x14ac:dyDescent="0.25">
      <c r="A100" s="20" t="s">
        <v>52</v>
      </c>
      <c r="B100" s="98"/>
      <c r="C100" s="31">
        <v>0</v>
      </c>
      <c r="D100" s="31">
        <v>0</v>
      </c>
      <c r="E100" s="31">
        <v>0</v>
      </c>
      <c r="F100" s="31">
        <v>0</v>
      </c>
      <c r="G100" s="31">
        <v>0</v>
      </c>
      <c r="H100" s="31">
        <v>0</v>
      </c>
      <c r="I100" s="31">
        <f t="shared" si="40"/>
        <v>0</v>
      </c>
    </row>
    <row r="101" spans="1:9" ht="15" customHeight="1" x14ac:dyDescent="0.25">
      <c r="A101" s="20" t="s">
        <v>53</v>
      </c>
      <c r="B101" s="98"/>
      <c r="C101" s="31">
        <v>0</v>
      </c>
      <c r="D101" s="31">
        <v>0</v>
      </c>
      <c r="E101" s="31">
        <v>0</v>
      </c>
      <c r="F101" s="31">
        <v>0</v>
      </c>
      <c r="G101" s="31">
        <v>0</v>
      </c>
      <c r="H101" s="31">
        <v>0</v>
      </c>
      <c r="I101" s="31">
        <f t="shared" si="40"/>
        <v>0</v>
      </c>
    </row>
    <row r="102" spans="1:9" ht="15" customHeight="1" x14ac:dyDescent="0.25">
      <c r="A102" s="20" t="s">
        <v>56</v>
      </c>
      <c r="B102" s="99"/>
      <c r="C102" s="31">
        <v>0</v>
      </c>
      <c r="D102" s="31">
        <v>0</v>
      </c>
      <c r="E102" s="31">
        <v>0</v>
      </c>
      <c r="F102" s="31">
        <v>0</v>
      </c>
      <c r="G102" s="31">
        <v>0</v>
      </c>
      <c r="H102" s="31">
        <v>0</v>
      </c>
      <c r="I102" s="31">
        <f t="shared" si="40"/>
        <v>0</v>
      </c>
    </row>
    <row r="103" spans="1:9" ht="52.5" customHeight="1" x14ac:dyDescent="0.25">
      <c r="A103" s="37" t="s">
        <v>77</v>
      </c>
      <c r="B103" s="94" t="s">
        <v>155</v>
      </c>
      <c r="C103" s="30">
        <f>SUM(C104:C110)-C109</f>
        <v>2669.3999999999996</v>
      </c>
      <c r="D103" s="30">
        <f t="shared" ref="D103" si="44">SUM(D104:D110)-D109</f>
        <v>2756.2</v>
      </c>
      <c r="E103" s="30">
        <f t="shared" ref="E103" si="45">SUM(E104:E110)-E109</f>
        <v>2736.7</v>
      </c>
      <c r="F103" s="30">
        <f t="shared" ref="F103" si="46">SUM(F104:F110)-F109</f>
        <v>2736.7</v>
      </c>
      <c r="G103" s="30">
        <f t="shared" ref="G103" si="47">SUM(G104:G110)-G109</f>
        <v>2736.7</v>
      </c>
      <c r="H103" s="30">
        <f t="shared" ref="H103" si="48">SUM(H104:H110)-H109</f>
        <v>2736.7</v>
      </c>
      <c r="I103" s="30">
        <f>SUM(I104:I110)-I109</f>
        <v>16372.400000000001</v>
      </c>
    </row>
    <row r="104" spans="1:9" ht="20.25" customHeight="1" x14ac:dyDescent="0.25">
      <c r="A104" s="20" t="s">
        <v>23</v>
      </c>
      <c r="B104" s="94"/>
      <c r="C104" s="31">
        <f>C120+C128+C136+C144+C152+C160</f>
        <v>2.2000000000000002</v>
      </c>
      <c r="D104" s="31">
        <f t="shared" ref="D104:H104" si="49">D120+D128+D136+D144+D152+D160</f>
        <v>23.2</v>
      </c>
      <c r="E104" s="31">
        <f t="shared" si="49"/>
        <v>3.7</v>
      </c>
      <c r="F104" s="31">
        <f t="shared" si="49"/>
        <v>3.7</v>
      </c>
      <c r="G104" s="31">
        <f t="shared" si="49"/>
        <v>3.7</v>
      </c>
      <c r="H104" s="31">
        <f t="shared" si="49"/>
        <v>3.7</v>
      </c>
      <c r="I104" s="31">
        <f t="shared" ref="I104:I110" si="50">SUM(C104:H104)</f>
        <v>40.200000000000003</v>
      </c>
    </row>
    <row r="105" spans="1:9" ht="20.25" customHeight="1" x14ac:dyDescent="0.25">
      <c r="A105" s="20" t="s">
        <v>24</v>
      </c>
      <c r="B105" s="94"/>
      <c r="C105" s="31">
        <f t="shared" ref="C105:H110" si="51">C121+C129+C137+C145+C153+C161</f>
        <v>2370.5</v>
      </c>
      <c r="D105" s="31">
        <f t="shared" si="51"/>
        <v>2436.3000000000002</v>
      </c>
      <c r="E105" s="31">
        <f t="shared" si="51"/>
        <v>2436.3000000000002</v>
      </c>
      <c r="F105" s="31">
        <f t="shared" si="51"/>
        <v>2436.3000000000002</v>
      </c>
      <c r="G105" s="31">
        <f t="shared" si="51"/>
        <v>2436.3000000000002</v>
      </c>
      <c r="H105" s="31">
        <f t="shared" si="51"/>
        <v>2436.3000000000002</v>
      </c>
      <c r="I105" s="31">
        <f t="shared" si="50"/>
        <v>14552</v>
      </c>
    </row>
    <row r="106" spans="1:9" ht="20.25" customHeight="1" x14ac:dyDescent="0.25">
      <c r="A106" s="20" t="s">
        <v>25</v>
      </c>
      <c r="B106" s="94"/>
      <c r="C106" s="31">
        <f t="shared" si="51"/>
        <v>296.7</v>
      </c>
      <c r="D106" s="31">
        <f t="shared" si="51"/>
        <v>296.7</v>
      </c>
      <c r="E106" s="31">
        <f t="shared" si="51"/>
        <v>296.7</v>
      </c>
      <c r="F106" s="31">
        <f t="shared" si="51"/>
        <v>296.7</v>
      </c>
      <c r="G106" s="31">
        <f t="shared" si="51"/>
        <v>296.7</v>
      </c>
      <c r="H106" s="31">
        <f t="shared" si="51"/>
        <v>296.7</v>
      </c>
      <c r="I106" s="31">
        <f t="shared" si="50"/>
        <v>1780.2</v>
      </c>
    </row>
    <row r="107" spans="1:9" ht="20.25" customHeight="1" x14ac:dyDescent="0.25">
      <c r="A107" s="20" t="s">
        <v>51</v>
      </c>
      <c r="B107" s="94"/>
      <c r="C107" s="31">
        <f t="shared" si="51"/>
        <v>0</v>
      </c>
      <c r="D107" s="31">
        <f t="shared" si="51"/>
        <v>0</v>
      </c>
      <c r="E107" s="31">
        <f t="shared" si="51"/>
        <v>0</v>
      </c>
      <c r="F107" s="31">
        <f t="shared" si="51"/>
        <v>0</v>
      </c>
      <c r="G107" s="31">
        <f t="shared" si="51"/>
        <v>0</v>
      </c>
      <c r="H107" s="31">
        <f t="shared" si="51"/>
        <v>0</v>
      </c>
      <c r="I107" s="31">
        <f t="shared" si="50"/>
        <v>0</v>
      </c>
    </row>
    <row r="108" spans="1:9" ht="20.25" customHeight="1" x14ac:dyDescent="0.25">
      <c r="A108" s="20" t="s">
        <v>52</v>
      </c>
      <c r="B108" s="94"/>
      <c r="C108" s="31">
        <f t="shared" si="51"/>
        <v>0</v>
      </c>
      <c r="D108" s="31">
        <f t="shared" si="51"/>
        <v>0</v>
      </c>
      <c r="E108" s="31">
        <f t="shared" si="51"/>
        <v>0</v>
      </c>
      <c r="F108" s="31">
        <f t="shared" si="51"/>
        <v>0</v>
      </c>
      <c r="G108" s="31">
        <f t="shared" si="51"/>
        <v>0</v>
      </c>
      <c r="H108" s="31">
        <f t="shared" si="51"/>
        <v>0</v>
      </c>
      <c r="I108" s="31">
        <f t="shared" si="50"/>
        <v>0</v>
      </c>
    </row>
    <row r="109" spans="1:9" ht="20.25" customHeight="1" x14ac:dyDescent="0.25">
      <c r="A109" s="20" t="s">
        <v>53</v>
      </c>
      <c r="B109" s="94"/>
      <c r="C109" s="31">
        <f t="shared" si="51"/>
        <v>151.5</v>
      </c>
      <c r="D109" s="31">
        <f t="shared" si="51"/>
        <v>151.5</v>
      </c>
      <c r="E109" s="31">
        <f t="shared" si="51"/>
        <v>151.5</v>
      </c>
      <c r="F109" s="31">
        <f t="shared" si="51"/>
        <v>151.5</v>
      </c>
      <c r="G109" s="31">
        <f t="shared" si="51"/>
        <v>151.5</v>
      </c>
      <c r="H109" s="31">
        <f t="shared" si="51"/>
        <v>151.5</v>
      </c>
      <c r="I109" s="31">
        <f t="shared" si="50"/>
        <v>909</v>
      </c>
    </row>
    <row r="110" spans="1:9" ht="20.25" customHeight="1" x14ac:dyDescent="0.25">
      <c r="A110" s="20" t="s">
        <v>54</v>
      </c>
      <c r="B110" s="94"/>
      <c r="C110" s="31">
        <f t="shared" si="51"/>
        <v>0</v>
      </c>
      <c r="D110" s="31">
        <f t="shared" si="51"/>
        <v>0</v>
      </c>
      <c r="E110" s="31">
        <f t="shared" si="51"/>
        <v>0</v>
      </c>
      <c r="F110" s="31">
        <f t="shared" si="51"/>
        <v>0</v>
      </c>
      <c r="G110" s="31">
        <f t="shared" si="51"/>
        <v>0</v>
      </c>
      <c r="H110" s="31">
        <f t="shared" si="51"/>
        <v>0</v>
      </c>
      <c r="I110" s="31">
        <f t="shared" si="50"/>
        <v>0</v>
      </c>
    </row>
    <row r="111" spans="1:9" ht="55.5" customHeight="1" x14ac:dyDescent="0.25">
      <c r="A111" s="37" t="s">
        <v>61</v>
      </c>
      <c r="B111" s="97" t="s">
        <v>136</v>
      </c>
      <c r="C111" s="30">
        <f>C119+C127+C135+C143</f>
        <v>2628.8999999999996</v>
      </c>
      <c r="D111" s="30">
        <f t="shared" ref="D111:I111" si="52">D119+D127+D135+D143</f>
        <v>2715.7</v>
      </c>
      <c r="E111" s="30">
        <f t="shared" si="52"/>
        <v>2696.2</v>
      </c>
      <c r="F111" s="30">
        <f t="shared" si="52"/>
        <v>2696.2</v>
      </c>
      <c r="G111" s="30">
        <f t="shared" si="52"/>
        <v>2696.2</v>
      </c>
      <c r="H111" s="30">
        <f t="shared" si="52"/>
        <v>2696.2</v>
      </c>
      <c r="I111" s="30">
        <f t="shared" si="52"/>
        <v>16129.400000000001</v>
      </c>
    </row>
    <row r="112" spans="1:9" s="62" customFormat="1" ht="15" customHeight="1" x14ac:dyDescent="0.25">
      <c r="A112" s="61" t="s">
        <v>23</v>
      </c>
      <c r="B112" s="108"/>
      <c r="C112" s="31">
        <f>C120+C128+C136+C144</f>
        <v>2.2000000000000002</v>
      </c>
      <c r="D112" s="31">
        <f t="shared" ref="D112:I112" si="53">D120+D128+D136+D144</f>
        <v>23.2</v>
      </c>
      <c r="E112" s="31">
        <f t="shared" si="53"/>
        <v>3.7</v>
      </c>
      <c r="F112" s="31">
        <f t="shared" si="53"/>
        <v>3.7</v>
      </c>
      <c r="G112" s="31">
        <f t="shared" si="53"/>
        <v>3.7</v>
      </c>
      <c r="H112" s="31">
        <f t="shared" si="53"/>
        <v>3.7</v>
      </c>
      <c r="I112" s="31">
        <f t="shared" si="53"/>
        <v>40.200000000000003</v>
      </c>
    </row>
    <row r="113" spans="1:9" s="62" customFormat="1" ht="15" customHeight="1" x14ac:dyDescent="0.25">
      <c r="A113" s="61" t="s">
        <v>24</v>
      </c>
      <c r="B113" s="108"/>
      <c r="C113" s="31">
        <f t="shared" ref="C113:I118" si="54">C121+C129+C137+C145</f>
        <v>2370.5</v>
      </c>
      <c r="D113" s="31">
        <f t="shared" si="54"/>
        <v>2436.3000000000002</v>
      </c>
      <c r="E113" s="31">
        <f t="shared" si="54"/>
        <v>2436.3000000000002</v>
      </c>
      <c r="F113" s="31">
        <f t="shared" si="54"/>
        <v>2436.3000000000002</v>
      </c>
      <c r="G113" s="31">
        <f t="shared" si="54"/>
        <v>2436.3000000000002</v>
      </c>
      <c r="H113" s="31">
        <f t="shared" si="54"/>
        <v>2436.3000000000002</v>
      </c>
      <c r="I113" s="31">
        <f t="shared" si="54"/>
        <v>14552</v>
      </c>
    </row>
    <row r="114" spans="1:9" s="62" customFormat="1" ht="15" customHeight="1" x14ac:dyDescent="0.25">
      <c r="A114" s="61" t="s">
        <v>25</v>
      </c>
      <c r="B114" s="108"/>
      <c r="C114" s="31">
        <f t="shared" si="54"/>
        <v>256.2</v>
      </c>
      <c r="D114" s="31">
        <f t="shared" si="54"/>
        <v>256.2</v>
      </c>
      <c r="E114" s="31">
        <f t="shared" si="54"/>
        <v>256.2</v>
      </c>
      <c r="F114" s="31">
        <f t="shared" si="54"/>
        <v>256.2</v>
      </c>
      <c r="G114" s="31">
        <f t="shared" si="54"/>
        <v>256.2</v>
      </c>
      <c r="H114" s="31">
        <f t="shared" si="54"/>
        <v>256.2</v>
      </c>
      <c r="I114" s="31">
        <f t="shared" si="54"/>
        <v>1537.2</v>
      </c>
    </row>
    <row r="115" spans="1:9" s="62" customFormat="1" ht="15" customHeight="1" x14ac:dyDescent="0.25">
      <c r="A115" s="61" t="s">
        <v>51</v>
      </c>
      <c r="B115" s="108"/>
      <c r="C115" s="31">
        <f t="shared" si="54"/>
        <v>0</v>
      </c>
      <c r="D115" s="31">
        <f t="shared" si="54"/>
        <v>0</v>
      </c>
      <c r="E115" s="31">
        <f t="shared" si="54"/>
        <v>0</v>
      </c>
      <c r="F115" s="31">
        <f t="shared" si="54"/>
        <v>0</v>
      </c>
      <c r="G115" s="31">
        <f t="shared" si="54"/>
        <v>0</v>
      </c>
      <c r="H115" s="31">
        <f t="shared" si="54"/>
        <v>0</v>
      </c>
      <c r="I115" s="31">
        <f t="shared" si="54"/>
        <v>0</v>
      </c>
    </row>
    <row r="116" spans="1:9" s="62" customFormat="1" ht="15" customHeight="1" x14ac:dyDescent="0.25">
      <c r="A116" s="61" t="s">
        <v>52</v>
      </c>
      <c r="B116" s="108"/>
      <c r="C116" s="31">
        <f t="shared" si="54"/>
        <v>0</v>
      </c>
      <c r="D116" s="31">
        <f t="shared" si="54"/>
        <v>0</v>
      </c>
      <c r="E116" s="31">
        <f t="shared" si="54"/>
        <v>0</v>
      </c>
      <c r="F116" s="31">
        <f t="shared" si="54"/>
        <v>0</v>
      </c>
      <c r="G116" s="31">
        <f t="shared" si="54"/>
        <v>0</v>
      </c>
      <c r="H116" s="31">
        <f t="shared" si="54"/>
        <v>0</v>
      </c>
      <c r="I116" s="31">
        <f t="shared" si="54"/>
        <v>0</v>
      </c>
    </row>
    <row r="117" spans="1:9" s="62" customFormat="1" ht="15" customHeight="1" x14ac:dyDescent="0.25">
      <c r="A117" s="61" t="s">
        <v>53</v>
      </c>
      <c r="B117" s="108"/>
      <c r="C117" s="31">
        <f t="shared" si="54"/>
        <v>151.5</v>
      </c>
      <c r="D117" s="31">
        <f t="shared" si="54"/>
        <v>151.5</v>
      </c>
      <c r="E117" s="31">
        <f t="shared" si="54"/>
        <v>151.5</v>
      </c>
      <c r="F117" s="31">
        <f t="shared" si="54"/>
        <v>151.5</v>
      </c>
      <c r="G117" s="31">
        <f t="shared" si="54"/>
        <v>151.5</v>
      </c>
      <c r="H117" s="31">
        <f t="shared" si="54"/>
        <v>151.5</v>
      </c>
      <c r="I117" s="31">
        <f t="shared" si="54"/>
        <v>909</v>
      </c>
    </row>
    <row r="118" spans="1:9" s="62" customFormat="1" ht="15" customHeight="1" x14ac:dyDescent="0.25">
      <c r="A118" s="61" t="s">
        <v>56</v>
      </c>
      <c r="B118" s="109"/>
      <c r="C118" s="31">
        <f t="shared" si="54"/>
        <v>0</v>
      </c>
      <c r="D118" s="31">
        <f t="shared" si="54"/>
        <v>0</v>
      </c>
      <c r="E118" s="31">
        <f t="shared" si="54"/>
        <v>0</v>
      </c>
      <c r="F118" s="31">
        <f t="shared" si="54"/>
        <v>0</v>
      </c>
      <c r="G118" s="31">
        <f t="shared" si="54"/>
        <v>0</v>
      </c>
      <c r="H118" s="31">
        <f t="shared" si="54"/>
        <v>0</v>
      </c>
      <c r="I118" s="31">
        <f t="shared" si="54"/>
        <v>0</v>
      </c>
    </row>
    <row r="119" spans="1:9" ht="21" customHeight="1" x14ac:dyDescent="0.25">
      <c r="A119" s="37" t="s">
        <v>145</v>
      </c>
      <c r="B119" s="94" t="s">
        <v>128</v>
      </c>
      <c r="C119" s="30">
        <f t="shared" ref="C119:H119" si="55">SUM(C120:C126)-C125</f>
        <v>2475.1999999999998</v>
      </c>
      <c r="D119" s="30">
        <f t="shared" si="55"/>
        <v>2541</v>
      </c>
      <c r="E119" s="30">
        <f t="shared" si="55"/>
        <v>2541</v>
      </c>
      <c r="F119" s="30">
        <f t="shared" si="55"/>
        <v>2541</v>
      </c>
      <c r="G119" s="30">
        <f t="shared" si="55"/>
        <v>2541</v>
      </c>
      <c r="H119" s="30">
        <f t="shared" si="55"/>
        <v>2541</v>
      </c>
      <c r="I119" s="30">
        <f t="shared" ref="I119" si="56">SUM(C119:H119)</f>
        <v>15180.2</v>
      </c>
    </row>
    <row r="120" spans="1:9" ht="15" customHeight="1" x14ac:dyDescent="0.25">
      <c r="A120" s="20" t="s">
        <v>23</v>
      </c>
      <c r="B120" s="94"/>
      <c r="C120" s="31">
        <v>0</v>
      </c>
      <c r="D120" s="31">
        <v>0</v>
      </c>
      <c r="E120" s="31">
        <v>0</v>
      </c>
      <c r="F120" s="31">
        <v>0</v>
      </c>
      <c r="G120" s="31">
        <v>0</v>
      </c>
      <c r="H120" s="31">
        <v>0</v>
      </c>
      <c r="I120" s="31">
        <f>SUM(C120:H120)</f>
        <v>0</v>
      </c>
    </row>
    <row r="121" spans="1:9" ht="15" customHeight="1" x14ac:dyDescent="0.25">
      <c r="A121" s="20" t="s">
        <v>24</v>
      </c>
      <c r="B121" s="94"/>
      <c r="C121" s="31">
        <f>2219</f>
        <v>2219</v>
      </c>
      <c r="D121" s="31">
        <f>2284.8</f>
        <v>2284.8000000000002</v>
      </c>
      <c r="E121" s="31">
        <f>2284.8</f>
        <v>2284.8000000000002</v>
      </c>
      <c r="F121" s="31">
        <f t="shared" ref="F121:H121" si="57">2284.8</f>
        <v>2284.8000000000002</v>
      </c>
      <c r="G121" s="31">
        <f t="shared" si="57"/>
        <v>2284.8000000000002</v>
      </c>
      <c r="H121" s="31">
        <f t="shared" si="57"/>
        <v>2284.8000000000002</v>
      </c>
      <c r="I121" s="31">
        <f>SUM(C121:H121)</f>
        <v>13643</v>
      </c>
    </row>
    <row r="122" spans="1:9" ht="15" customHeight="1" x14ac:dyDescent="0.25">
      <c r="A122" s="20" t="s">
        <v>25</v>
      </c>
      <c r="B122" s="94"/>
      <c r="C122" s="34">
        <v>256.2</v>
      </c>
      <c r="D122" s="34">
        <v>256.2</v>
      </c>
      <c r="E122" s="34">
        <v>256.2</v>
      </c>
      <c r="F122" s="34">
        <v>256.2</v>
      </c>
      <c r="G122" s="34">
        <v>256.2</v>
      </c>
      <c r="H122" s="34">
        <v>256.2</v>
      </c>
      <c r="I122" s="31">
        <f t="shared" ref="I122" si="58">SUM(C122:H122)</f>
        <v>1537.2</v>
      </c>
    </row>
    <row r="123" spans="1:9" ht="15" customHeight="1" x14ac:dyDescent="0.25">
      <c r="A123" s="20" t="s">
        <v>51</v>
      </c>
      <c r="B123" s="94"/>
      <c r="C123" s="31">
        <v>0</v>
      </c>
      <c r="D123" s="31">
        <v>0</v>
      </c>
      <c r="E123" s="31">
        <v>0</v>
      </c>
      <c r="F123" s="31">
        <v>0</v>
      </c>
      <c r="G123" s="31">
        <v>0</v>
      </c>
      <c r="H123" s="31">
        <v>0</v>
      </c>
      <c r="I123" s="31">
        <f t="shared" ref="I123:I127" si="59">SUM(C123:H123)</f>
        <v>0</v>
      </c>
    </row>
    <row r="124" spans="1:9" ht="15" customHeight="1" x14ac:dyDescent="0.25">
      <c r="A124" s="20" t="s">
        <v>52</v>
      </c>
      <c r="B124" s="94"/>
      <c r="C124" s="31">
        <v>0</v>
      </c>
      <c r="D124" s="31">
        <v>0</v>
      </c>
      <c r="E124" s="31">
        <v>0</v>
      </c>
      <c r="F124" s="31">
        <v>0</v>
      </c>
      <c r="G124" s="31">
        <v>0</v>
      </c>
      <c r="H124" s="31">
        <v>0</v>
      </c>
      <c r="I124" s="31">
        <f t="shared" si="59"/>
        <v>0</v>
      </c>
    </row>
    <row r="125" spans="1:9" ht="15" customHeight="1" x14ac:dyDescent="0.25">
      <c r="A125" s="20" t="s">
        <v>53</v>
      </c>
      <c r="B125" s="94"/>
      <c r="C125" s="31">
        <v>0</v>
      </c>
      <c r="D125" s="31">
        <v>0</v>
      </c>
      <c r="E125" s="31">
        <v>0</v>
      </c>
      <c r="F125" s="31">
        <v>0</v>
      </c>
      <c r="G125" s="31">
        <v>0</v>
      </c>
      <c r="H125" s="31">
        <v>0</v>
      </c>
      <c r="I125" s="31">
        <f t="shared" si="59"/>
        <v>0</v>
      </c>
    </row>
    <row r="126" spans="1:9" ht="15" customHeight="1" x14ac:dyDescent="0.25">
      <c r="A126" s="20" t="s">
        <v>56</v>
      </c>
      <c r="B126" s="94"/>
      <c r="C126" s="31">
        <v>0</v>
      </c>
      <c r="D126" s="31">
        <v>0</v>
      </c>
      <c r="E126" s="31">
        <v>0</v>
      </c>
      <c r="F126" s="31">
        <v>0</v>
      </c>
      <c r="G126" s="31">
        <v>0</v>
      </c>
      <c r="H126" s="31">
        <v>0</v>
      </c>
      <c r="I126" s="31">
        <f t="shared" si="59"/>
        <v>0</v>
      </c>
    </row>
    <row r="127" spans="1:9" ht="21" customHeight="1" x14ac:dyDescent="0.25">
      <c r="A127" s="37" t="s">
        <v>145</v>
      </c>
      <c r="B127" s="97" t="s">
        <v>137</v>
      </c>
      <c r="C127" s="30">
        <f t="shared" ref="C127:H127" si="60">SUM(C128:C134)-C133</f>
        <v>2.2000000000000002</v>
      </c>
      <c r="D127" s="30">
        <f t="shared" si="60"/>
        <v>23.2</v>
      </c>
      <c r="E127" s="30">
        <f t="shared" si="60"/>
        <v>3.7</v>
      </c>
      <c r="F127" s="30">
        <f t="shared" si="60"/>
        <v>3.7</v>
      </c>
      <c r="G127" s="30">
        <f t="shared" si="60"/>
        <v>3.7</v>
      </c>
      <c r="H127" s="30">
        <f t="shared" si="60"/>
        <v>3.7</v>
      </c>
      <c r="I127" s="30">
        <f t="shared" si="59"/>
        <v>40.200000000000003</v>
      </c>
    </row>
    <row r="128" spans="1:9" ht="15" customHeight="1" x14ac:dyDescent="0.25">
      <c r="A128" s="20" t="s">
        <v>23</v>
      </c>
      <c r="B128" s="98"/>
      <c r="C128" s="31">
        <v>2.2000000000000002</v>
      </c>
      <c r="D128" s="31">
        <v>23.2</v>
      </c>
      <c r="E128" s="31">
        <v>3.7</v>
      </c>
      <c r="F128" s="31">
        <v>3.7</v>
      </c>
      <c r="G128" s="31">
        <v>3.7</v>
      </c>
      <c r="H128" s="31">
        <v>3.7</v>
      </c>
      <c r="I128" s="31">
        <f>SUM(C128:H128)</f>
        <v>40.200000000000003</v>
      </c>
    </row>
    <row r="129" spans="1:9" ht="15" customHeight="1" x14ac:dyDescent="0.25">
      <c r="A129" s="20" t="s">
        <v>24</v>
      </c>
      <c r="B129" s="98"/>
      <c r="C129" s="31">
        <v>0</v>
      </c>
      <c r="D129" s="31">
        <v>0</v>
      </c>
      <c r="E129" s="31">
        <v>0</v>
      </c>
      <c r="F129" s="31">
        <v>0</v>
      </c>
      <c r="G129" s="31">
        <v>0</v>
      </c>
      <c r="H129" s="31">
        <v>0</v>
      </c>
      <c r="I129" s="31">
        <f>SUM(C129:H129)</f>
        <v>0</v>
      </c>
    </row>
    <row r="130" spans="1:9" ht="15" customHeight="1" x14ac:dyDescent="0.25">
      <c r="A130" s="20" t="s">
        <v>25</v>
      </c>
      <c r="B130" s="98"/>
      <c r="C130" s="31">
        <v>0</v>
      </c>
      <c r="D130" s="31">
        <v>0</v>
      </c>
      <c r="E130" s="31">
        <v>0</v>
      </c>
      <c r="F130" s="31">
        <v>0</v>
      </c>
      <c r="G130" s="31">
        <v>0</v>
      </c>
      <c r="H130" s="31">
        <v>0</v>
      </c>
      <c r="I130" s="31">
        <f t="shared" ref="I130" si="61">SUM(C130:H130)</f>
        <v>0</v>
      </c>
    </row>
    <row r="131" spans="1:9" ht="15" customHeight="1" x14ac:dyDescent="0.25">
      <c r="A131" s="20" t="s">
        <v>51</v>
      </c>
      <c r="B131" s="98"/>
      <c r="C131" s="31">
        <v>0</v>
      </c>
      <c r="D131" s="31">
        <v>0</v>
      </c>
      <c r="E131" s="31">
        <v>0</v>
      </c>
      <c r="F131" s="31">
        <v>0</v>
      </c>
      <c r="G131" s="31">
        <v>0</v>
      </c>
      <c r="H131" s="31">
        <v>0</v>
      </c>
      <c r="I131" s="31">
        <f t="shared" ref="I131:I135" si="62">SUM(C131:H131)</f>
        <v>0</v>
      </c>
    </row>
    <row r="132" spans="1:9" ht="15" customHeight="1" x14ac:dyDescent="0.25">
      <c r="A132" s="20" t="s">
        <v>52</v>
      </c>
      <c r="B132" s="98"/>
      <c r="C132" s="31">
        <v>0</v>
      </c>
      <c r="D132" s="31">
        <v>0</v>
      </c>
      <c r="E132" s="31">
        <v>0</v>
      </c>
      <c r="F132" s="31">
        <v>0</v>
      </c>
      <c r="G132" s="31">
        <v>0</v>
      </c>
      <c r="H132" s="31">
        <v>0</v>
      </c>
      <c r="I132" s="31">
        <f t="shared" si="62"/>
        <v>0</v>
      </c>
    </row>
    <row r="133" spans="1:9" ht="15" customHeight="1" x14ac:dyDescent="0.25">
      <c r="A133" s="20" t="s">
        <v>53</v>
      </c>
      <c r="B133" s="98"/>
      <c r="C133" s="31">
        <v>0</v>
      </c>
      <c r="D133" s="31">
        <v>0</v>
      </c>
      <c r="E133" s="31">
        <v>0</v>
      </c>
      <c r="F133" s="31">
        <v>0</v>
      </c>
      <c r="G133" s="31">
        <v>0</v>
      </c>
      <c r="H133" s="31">
        <v>0</v>
      </c>
      <c r="I133" s="31">
        <f t="shared" si="62"/>
        <v>0</v>
      </c>
    </row>
    <row r="134" spans="1:9" ht="15" customHeight="1" x14ac:dyDescent="0.25">
      <c r="A134" s="20" t="s">
        <v>56</v>
      </c>
      <c r="B134" s="99"/>
      <c r="C134" s="31">
        <v>0</v>
      </c>
      <c r="D134" s="31">
        <v>0</v>
      </c>
      <c r="E134" s="31">
        <v>0</v>
      </c>
      <c r="F134" s="31">
        <v>0</v>
      </c>
      <c r="G134" s="31">
        <v>0</v>
      </c>
      <c r="H134" s="31">
        <v>0</v>
      </c>
      <c r="I134" s="31">
        <f t="shared" si="62"/>
        <v>0</v>
      </c>
    </row>
    <row r="135" spans="1:9" ht="21" customHeight="1" x14ac:dyDescent="0.25">
      <c r="A135" s="37" t="s">
        <v>145</v>
      </c>
      <c r="B135" s="97" t="s">
        <v>138</v>
      </c>
      <c r="C135" s="30">
        <f t="shared" ref="C135:H135" si="63">SUM(C136:C142)-C141</f>
        <v>0</v>
      </c>
      <c r="D135" s="30">
        <f t="shared" si="63"/>
        <v>0</v>
      </c>
      <c r="E135" s="30">
        <f t="shared" si="63"/>
        <v>0</v>
      </c>
      <c r="F135" s="30">
        <f t="shared" si="63"/>
        <v>0</v>
      </c>
      <c r="G135" s="30">
        <f t="shared" si="63"/>
        <v>0</v>
      </c>
      <c r="H135" s="30">
        <f t="shared" si="63"/>
        <v>0</v>
      </c>
      <c r="I135" s="30">
        <f t="shared" si="62"/>
        <v>0</v>
      </c>
    </row>
    <row r="136" spans="1:9" ht="15" customHeight="1" x14ac:dyDescent="0.25">
      <c r="A136" s="20" t="s">
        <v>23</v>
      </c>
      <c r="B136" s="98"/>
      <c r="C136" s="31">
        <v>0</v>
      </c>
      <c r="D136" s="31">
        <v>0</v>
      </c>
      <c r="E136" s="31">
        <v>0</v>
      </c>
      <c r="F136" s="31">
        <v>0</v>
      </c>
      <c r="G136" s="31">
        <v>0</v>
      </c>
      <c r="H136" s="31">
        <v>0</v>
      </c>
      <c r="I136" s="31">
        <f>SUM(C136:H136)</f>
        <v>0</v>
      </c>
    </row>
    <row r="137" spans="1:9" ht="15" customHeight="1" x14ac:dyDescent="0.25">
      <c r="A137" s="20" t="s">
        <v>24</v>
      </c>
      <c r="B137" s="98"/>
      <c r="C137" s="31">
        <v>0</v>
      </c>
      <c r="D137" s="31">
        <v>0</v>
      </c>
      <c r="E137" s="31">
        <v>0</v>
      </c>
      <c r="F137" s="31">
        <v>0</v>
      </c>
      <c r="G137" s="31">
        <v>0</v>
      </c>
      <c r="H137" s="31">
        <v>0</v>
      </c>
      <c r="I137" s="31">
        <f>SUM(C137:H137)</f>
        <v>0</v>
      </c>
    </row>
    <row r="138" spans="1:9" ht="15" customHeight="1" x14ac:dyDescent="0.25">
      <c r="A138" s="20" t="s">
        <v>25</v>
      </c>
      <c r="B138" s="98"/>
      <c r="C138" s="31">
        <v>0</v>
      </c>
      <c r="D138" s="31">
        <v>0</v>
      </c>
      <c r="E138" s="31">
        <v>0</v>
      </c>
      <c r="F138" s="31">
        <v>0</v>
      </c>
      <c r="G138" s="31">
        <v>0</v>
      </c>
      <c r="H138" s="31">
        <v>0</v>
      </c>
      <c r="I138" s="31">
        <f t="shared" ref="I138" si="64">SUM(C138:H138)</f>
        <v>0</v>
      </c>
    </row>
    <row r="139" spans="1:9" ht="15" customHeight="1" x14ac:dyDescent="0.25">
      <c r="A139" s="20" t="s">
        <v>51</v>
      </c>
      <c r="B139" s="98"/>
      <c r="C139" s="31">
        <v>0</v>
      </c>
      <c r="D139" s="31">
        <v>0</v>
      </c>
      <c r="E139" s="31">
        <v>0</v>
      </c>
      <c r="F139" s="31">
        <v>0</v>
      </c>
      <c r="G139" s="31">
        <v>0</v>
      </c>
      <c r="H139" s="31">
        <v>0</v>
      </c>
      <c r="I139" s="31">
        <f t="shared" ref="I139:I143" si="65">SUM(C139:H139)</f>
        <v>0</v>
      </c>
    </row>
    <row r="140" spans="1:9" ht="15" customHeight="1" x14ac:dyDescent="0.25">
      <c r="A140" s="20" t="s">
        <v>52</v>
      </c>
      <c r="B140" s="98"/>
      <c r="C140" s="31">
        <v>0</v>
      </c>
      <c r="D140" s="31">
        <v>0</v>
      </c>
      <c r="E140" s="31">
        <v>0</v>
      </c>
      <c r="F140" s="31">
        <v>0</v>
      </c>
      <c r="G140" s="31">
        <v>0</v>
      </c>
      <c r="H140" s="31">
        <v>0</v>
      </c>
      <c r="I140" s="31">
        <f t="shared" si="65"/>
        <v>0</v>
      </c>
    </row>
    <row r="141" spans="1:9" ht="15" customHeight="1" x14ac:dyDescent="0.25">
      <c r="A141" s="20" t="s">
        <v>53</v>
      </c>
      <c r="B141" s="98"/>
      <c r="C141" s="31">
        <v>0</v>
      </c>
      <c r="D141" s="31">
        <v>0</v>
      </c>
      <c r="E141" s="31">
        <v>0</v>
      </c>
      <c r="F141" s="31">
        <v>0</v>
      </c>
      <c r="G141" s="31">
        <v>0</v>
      </c>
      <c r="H141" s="31">
        <v>0</v>
      </c>
      <c r="I141" s="31">
        <f t="shared" si="65"/>
        <v>0</v>
      </c>
    </row>
    <row r="142" spans="1:9" ht="15" customHeight="1" x14ac:dyDescent="0.25">
      <c r="A142" s="20" t="s">
        <v>56</v>
      </c>
      <c r="B142" s="99"/>
      <c r="C142" s="31">
        <v>0</v>
      </c>
      <c r="D142" s="31">
        <v>0</v>
      </c>
      <c r="E142" s="31">
        <v>0</v>
      </c>
      <c r="F142" s="31">
        <v>0</v>
      </c>
      <c r="G142" s="31">
        <v>0</v>
      </c>
      <c r="H142" s="31">
        <v>0</v>
      </c>
      <c r="I142" s="31">
        <f t="shared" si="65"/>
        <v>0</v>
      </c>
    </row>
    <row r="143" spans="1:9" ht="21" customHeight="1" x14ac:dyDescent="0.25">
      <c r="A143" s="37" t="s">
        <v>145</v>
      </c>
      <c r="B143" s="97" t="s">
        <v>66</v>
      </c>
      <c r="C143" s="30">
        <f t="shared" ref="C143:H143" si="66">SUM(C144:C150)-C149</f>
        <v>151.5</v>
      </c>
      <c r="D143" s="30">
        <f t="shared" si="66"/>
        <v>151.5</v>
      </c>
      <c r="E143" s="30">
        <f t="shared" si="66"/>
        <v>151.5</v>
      </c>
      <c r="F143" s="30">
        <f t="shared" si="66"/>
        <v>151.5</v>
      </c>
      <c r="G143" s="30">
        <f t="shared" si="66"/>
        <v>151.5</v>
      </c>
      <c r="H143" s="30">
        <f t="shared" si="66"/>
        <v>151.5</v>
      </c>
      <c r="I143" s="30">
        <f t="shared" si="65"/>
        <v>909</v>
      </c>
    </row>
    <row r="144" spans="1:9" ht="15" customHeight="1" x14ac:dyDescent="0.25">
      <c r="A144" s="20" t="s">
        <v>23</v>
      </c>
      <c r="B144" s="98"/>
      <c r="C144" s="31">
        <v>0</v>
      </c>
      <c r="D144" s="31">
        <v>0</v>
      </c>
      <c r="E144" s="31">
        <v>0</v>
      </c>
      <c r="F144" s="31">
        <v>0</v>
      </c>
      <c r="G144" s="31">
        <v>0</v>
      </c>
      <c r="H144" s="31">
        <v>0</v>
      </c>
      <c r="I144" s="31">
        <f>SUM(C144:H144)</f>
        <v>0</v>
      </c>
    </row>
    <row r="145" spans="1:9" ht="15" customHeight="1" x14ac:dyDescent="0.25">
      <c r="A145" s="20" t="s">
        <v>24</v>
      </c>
      <c r="B145" s="98"/>
      <c r="C145" s="34">
        <v>151.5</v>
      </c>
      <c r="D145" s="34">
        <v>151.5</v>
      </c>
      <c r="E145" s="34">
        <v>151.5</v>
      </c>
      <c r="F145" s="34">
        <v>151.5</v>
      </c>
      <c r="G145" s="34">
        <v>151.5</v>
      </c>
      <c r="H145" s="34">
        <v>151.5</v>
      </c>
      <c r="I145" s="31">
        <f>SUM(C145:H145)</f>
        <v>909</v>
      </c>
    </row>
    <row r="146" spans="1:9" ht="15" customHeight="1" x14ac:dyDescent="0.25">
      <c r="A146" s="20" t="s">
        <v>25</v>
      </c>
      <c r="B146" s="98"/>
      <c r="C146" s="31">
        <v>0</v>
      </c>
      <c r="D146" s="31">
        <v>0</v>
      </c>
      <c r="E146" s="31">
        <v>0</v>
      </c>
      <c r="F146" s="31">
        <v>0</v>
      </c>
      <c r="G146" s="31">
        <v>0</v>
      </c>
      <c r="H146" s="31">
        <v>0</v>
      </c>
      <c r="I146" s="31">
        <f t="shared" ref="I146" si="67">SUM(C146:H146)</f>
        <v>0</v>
      </c>
    </row>
    <row r="147" spans="1:9" ht="15" customHeight="1" x14ac:dyDescent="0.25">
      <c r="A147" s="20" t="s">
        <v>51</v>
      </c>
      <c r="B147" s="98"/>
      <c r="C147" s="31">
        <v>0</v>
      </c>
      <c r="D147" s="31">
        <v>0</v>
      </c>
      <c r="E147" s="31">
        <v>0</v>
      </c>
      <c r="F147" s="31">
        <v>0</v>
      </c>
      <c r="G147" s="31">
        <v>0</v>
      </c>
      <c r="H147" s="31">
        <v>0</v>
      </c>
      <c r="I147" s="31">
        <f t="shared" ref="I147:I150" si="68">SUM(C147:H147)</f>
        <v>0</v>
      </c>
    </row>
    <row r="148" spans="1:9" ht="15" customHeight="1" x14ac:dyDescent="0.25">
      <c r="A148" s="20" t="s">
        <v>52</v>
      </c>
      <c r="B148" s="98"/>
      <c r="C148" s="31">
        <v>0</v>
      </c>
      <c r="D148" s="31">
        <v>0</v>
      </c>
      <c r="E148" s="31">
        <v>0</v>
      </c>
      <c r="F148" s="31">
        <v>0</v>
      </c>
      <c r="G148" s="31">
        <v>0</v>
      </c>
      <c r="H148" s="31">
        <v>0</v>
      </c>
      <c r="I148" s="31">
        <f t="shared" si="68"/>
        <v>0</v>
      </c>
    </row>
    <row r="149" spans="1:9" ht="15" customHeight="1" x14ac:dyDescent="0.25">
      <c r="A149" s="20" t="s">
        <v>53</v>
      </c>
      <c r="B149" s="98"/>
      <c r="C149" s="34">
        <v>151.5</v>
      </c>
      <c r="D149" s="34">
        <v>151.5</v>
      </c>
      <c r="E149" s="34">
        <v>151.5</v>
      </c>
      <c r="F149" s="34">
        <v>151.5</v>
      </c>
      <c r="G149" s="34">
        <v>151.5</v>
      </c>
      <c r="H149" s="34">
        <v>151.5</v>
      </c>
      <c r="I149" s="31">
        <f t="shared" si="68"/>
        <v>909</v>
      </c>
    </row>
    <row r="150" spans="1:9" ht="15" customHeight="1" x14ac:dyDescent="0.25">
      <c r="A150" s="20" t="s">
        <v>56</v>
      </c>
      <c r="B150" s="99"/>
      <c r="C150" s="31">
        <v>0</v>
      </c>
      <c r="D150" s="31">
        <v>0</v>
      </c>
      <c r="E150" s="31">
        <v>0</v>
      </c>
      <c r="F150" s="31">
        <v>0</v>
      </c>
      <c r="G150" s="31">
        <v>0</v>
      </c>
      <c r="H150" s="31">
        <v>0</v>
      </c>
      <c r="I150" s="31">
        <f t="shared" si="68"/>
        <v>0</v>
      </c>
    </row>
    <row r="151" spans="1:9" ht="52.5" customHeight="1" x14ac:dyDescent="0.25">
      <c r="A151" s="37" t="s">
        <v>62</v>
      </c>
      <c r="B151" s="79" t="s">
        <v>139</v>
      </c>
      <c r="C151" s="30">
        <f>SUM(C152:C158)-C157</f>
        <v>40.5</v>
      </c>
      <c r="D151" s="30">
        <f t="shared" ref="D151" si="69">SUM(D152:D158)-D157</f>
        <v>40.5</v>
      </c>
      <c r="E151" s="30">
        <f t="shared" ref="E151" si="70">SUM(E152:E158)-E157</f>
        <v>40.5</v>
      </c>
      <c r="F151" s="30">
        <f t="shared" ref="F151" si="71">SUM(F152:F158)-F157</f>
        <v>40.5</v>
      </c>
      <c r="G151" s="30">
        <f t="shared" ref="G151" si="72">SUM(G152:G158)-G157</f>
        <v>40.5</v>
      </c>
      <c r="H151" s="30">
        <f t="shared" ref="H151" si="73">SUM(H152:H158)-H157</f>
        <v>40.5</v>
      </c>
      <c r="I151" s="30">
        <f t="shared" ref="I151" si="74">SUM(C151:H151)</f>
        <v>243</v>
      </c>
    </row>
    <row r="152" spans="1:9" ht="15" customHeight="1" x14ac:dyDescent="0.25">
      <c r="A152" s="20" t="s">
        <v>23</v>
      </c>
      <c r="B152" s="79"/>
      <c r="C152" s="31">
        <v>0</v>
      </c>
      <c r="D152" s="31">
        <v>0</v>
      </c>
      <c r="E152" s="31">
        <v>0</v>
      </c>
      <c r="F152" s="31">
        <v>0</v>
      </c>
      <c r="G152" s="31">
        <v>0</v>
      </c>
      <c r="H152" s="31">
        <v>0</v>
      </c>
      <c r="I152" s="31">
        <f t="shared" ref="I152:I158" si="75">SUM(C152:H152)</f>
        <v>0</v>
      </c>
    </row>
    <row r="153" spans="1:9" ht="15" customHeight="1" x14ac:dyDescent="0.25">
      <c r="A153" s="20" t="s">
        <v>24</v>
      </c>
      <c r="B153" s="79"/>
      <c r="C153" s="31">
        <v>0</v>
      </c>
      <c r="D153" s="31">
        <v>0</v>
      </c>
      <c r="E153" s="31">
        <v>0</v>
      </c>
      <c r="F153" s="31">
        <v>0</v>
      </c>
      <c r="G153" s="31">
        <v>0</v>
      </c>
      <c r="H153" s="31">
        <v>0</v>
      </c>
      <c r="I153" s="31">
        <f t="shared" si="75"/>
        <v>0</v>
      </c>
    </row>
    <row r="154" spans="1:9" ht="15" customHeight="1" x14ac:dyDescent="0.25">
      <c r="A154" s="20" t="s">
        <v>25</v>
      </c>
      <c r="B154" s="79"/>
      <c r="C154" s="31">
        <v>40.5</v>
      </c>
      <c r="D154" s="31">
        <v>40.5</v>
      </c>
      <c r="E154" s="31">
        <v>40.5</v>
      </c>
      <c r="F154" s="31">
        <v>40.5</v>
      </c>
      <c r="G154" s="31">
        <v>40.5</v>
      </c>
      <c r="H154" s="31">
        <v>40.5</v>
      </c>
      <c r="I154" s="31">
        <f t="shared" si="75"/>
        <v>243</v>
      </c>
    </row>
    <row r="155" spans="1:9" ht="15" customHeight="1" x14ac:dyDescent="0.25">
      <c r="A155" s="20" t="s">
        <v>51</v>
      </c>
      <c r="B155" s="79"/>
      <c r="C155" s="31">
        <v>0</v>
      </c>
      <c r="D155" s="31">
        <v>0</v>
      </c>
      <c r="E155" s="31">
        <v>0</v>
      </c>
      <c r="F155" s="31">
        <v>0</v>
      </c>
      <c r="G155" s="31">
        <v>0</v>
      </c>
      <c r="H155" s="31">
        <v>0</v>
      </c>
      <c r="I155" s="31">
        <f t="shared" si="75"/>
        <v>0</v>
      </c>
    </row>
    <row r="156" spans="1:9" ht="15" customHeight="1" x14ac:dyDescent="0.25">
      <c r="A156" s="20" t="s">
        <v>52</v>
      </c>
      <c r="B156" s="79"/>
      <c r="C156" s="31">
        <v>0</v>
      </c>
      <c r="D156" s="31">
        <v>0</v>
      </c>
      <c r="E156" s="31">
        <v>0</v>
      </c>
      <c r="F156" s="31">
        <v>0</v>
      </c>
      <c r="G156" s="31">
        <v>0</v>
      </c>
      <c r="H156" s="31">
        <v>0</v>
      </c>
      <c r="I156" s="31">
        <f t="shared" si="75"/>
        <v>0</v>
      </c>
    </row>
    <row r="157" spans="1:9" ht="15" customHeight="1" x14ac:dyDescent="0.25">
      <c r="A157" s="20" t="s">
        <v>53</v>
      </c>
      <c r="B157" s="79"/>
      <c r="C157" s="31">
        <v>0</v>
      </c>
      <c r="D157" s="31">
        <v>0</v>
      </c>
      <c r="E157" s="31">
        <v>0</v>
      </c>
      <c r="F157" s="31">
        <v>0</v>
      </c>
      <c r="G157" s="31">
        <v>0</v>
      </c>
      <c r="H157" s="31">
        <v>0</v>
      </c>
      <c r="I157" s="31">
        <f t="shared" si="75"/>
        <v>0</v>
      </c>
    </row>
    <row r="158" spans="1:9" ht="15" customHeight="1" x14ac:dyDescent="0.25">
      <c r="A158" s="20" t="s">
        <v>56</v>
      </c>
      <c r="B158" s="79"/>
      <c r="C158" s="31">
        <v>0</v>
      </c>
      <c r="D158" s="31">
        <v>0</v>
      </c>
      <c r="E158" s="31">
        <v>0</v>
      </c>
      <c r="F158" s="31">
        <v>0</v>
      </c>
      <c r="G158" s="31">
        <v>0</v>
      </c>
      <c r="H158" s="31">
        <v>0</v>
      </c>
      <c r="I158" s="31">
        <f t="shared" si="75"/>
        <v>0</v>
      </c>
    </row>
    <row r="159" spans="1:9" ht="48" customHeight="1" x14ac:dyDescent="0.25">
      <c r="A159" s="37" t="s">
        <v>63</v>
      </c>
      <c r="B159" s="94" t="s">
        <v>128</v>
      </c>
      <c r="C159" s="30">
        <f>SUM(C160:C166)-C165</f>
        <v>0</v>
      </c>
      <c r="D159" s="30">
        <f t="shared" ref="D159" si="76">SUM(D160:D166)-D165</f>
        <v>0</v>
      </c>
      <c r="E159" s="30">
        <f t="shared" ref="E159" si="77">SUM(E160:E166)-E165</f>
        <v>0</v>
      </c>
      <c r="F159" s="30">
        <f t="shared" ref="F159" si="78">SUM(F160:F166)-F165</f>
        <v>0</v>
      </c>
      <c r="G159" s="30">
        <f t="shared" ref="G159" si="79">SUM(G160:G166)-G165</f>
        <v>0</v>
      </c>
      <c r="H159" s="30">
        <f t="shared" ref="H159" si="80">SUM(H160:H166)-H165</f>
        <v>0</v>
      </c>
      <c r="I159" s="30">
        <f t="shared" ref="I159" si="81">SUM(C159:H159)</f>
        <v>0</v>
      </c>
    </row>
    <row r="160" spans="1:9" ht="15" customHeight="1" x14ac:dyDescent="0.25">
      <c r="A160" s="20" t="s">
        <v>23</v>
      </c>
      <c r="B160" s="94"/>
      <c r="C160" s="31">
        <v>0</v>
      </c>
      <c r="D160" s="31">
        <v>0</v>
      </c>
      <c r="E160" s="31">
        <v>0</v>
      </c>
      <c r="F160" s="31">
        <v>0</v>
      </c>
      <c r="G160" s="31">
        <v>0</v>
      </c>
      <c r="H160" s="31">
        <v>0</v>
      </c>
      <c r="I160" s="31">
        <f t="shared" ref="I160:I166" si="82">SUM(C160:H160)</f>
        <v>0</v>
      </c>
    </row>
    <row r="161" spans="1:9" ht="15" customHeight="1" x14ac:dyDescent="0.25">
      <c r="A161" s="20" t="s">
        <v>24</v>
      </c>
      <c r="B161" s="94"/>
      <c r="C161" s="31">
        <v>0</v>
      </c>
      <c r="D161" s="31">
        <v>0</v>
      </c>
      <c r="E161" s="31">
        <v>0</v>
      </c>
      <c r="F161" s="31">
        <v>0</v>
      </c>
      <c r="G161" s="31">
        <v>0</v>
      </c>
      <c r="H161" s="31">
        <v>0</v>
      </c>
      <c r="I161" s="31">
        <f t="shared" si="82"/>
        <v>0</v>
      </c>
    </row>
    <row r="162" spans="1:9" ht="15" customHeight="1" x14ac:dyDescent="0.25">
      <c r="A162" s="20" t="s">
        <v>25</v>
      </c>
      <c r="B162" s="94"/>
      <c r="C162" s="31">
        <v>0</v>
      </c>
      <c r="D162" s="31">
        <v>0</v>
      </c>
      <c r="E162" s="31">
        <v>0</v>
      </c>
      <c r="F162" s="31">
        <v>0</v>
      </c>
      <c r="G162" s="31">
        <v>0</v>
      </c>
      <c r="H162" s="31">
        <v>0</v>
      </c>
      <c r="I162" s="31">
        <f t="shared" si="82"/>
        <v>0</v>
      </c>
    </row>
    <row r="163" spans="1:9" ht="15" customHeight="1" x14ac:dyDescent="0.25">
      <c r="A163" s="20" t="s">
        <v>51</v>
      </c>
      <c r="B163" s="94"/>
      <c r="C163" s="31">
        <v>0</v>
      </c>
      <c r="D163" s="31">
        <v>0</v>
      </c>
      <c r="E163" s="31">
        <v>0</v>
      </c>
      <c r="F163" s="31">
        <v>0</v>
      </c>
      <c r="G163" s="31">
        <v>0</v>
      </c>
      <c r="H163" s="31">
        <v>0</v>
      </c>
      <c r="I163" s="31">
        <f t="shared" si="82"/>
        <v>0</v>
      </c>
    </row>
    <row r="164" spans="1:9" ht="15" customHeight="1" x14ac:dyDescent="0.25">
      <c r="A164" s="20" t="s">
        <v>52</v>
      </c>
      <c r="B164" s="94"/>
      <c r="C164" s="31">
        <v>0</v>
      </c>
      <c r="D164" s="31">
        <v>0</v>
      </c>
      <c r="E164" s="31">
        <v>0</v>
      </c>
      <c r="F164" s="31">
        <v>0</v>
      </c>
      <c r="G164" s="31">
        <v>0</v>
      </c>
      <c r="H164" s="31">
        <v>0</v>
      </c>
      <c r="I164" s="31">
        <f t="shared" si="82"/>
        <v>0</v>
      </c>
    </row>
    <row r="165" spans="1:9" ht="15" customHeight="1" x14ac:dyDescent="0.25">
      <c r="A165" s="20" t="s">
        <v>53</v>
      </c>
      <c r="B165" s="94"/>
      <c r="C165" s="31">
        <v>0</v>
      </c>
      <c r="D165" s="31">
        <v>0</v>
      </c>
      <c r="E165" s="31">
        <v>0</v>
      </c>
      <c r="F165" s="31">
        <v>0</v>
      </c>
      <c r="G165" s="31">
        <v>0</v>
      </c>
      <c r="H165" s="31">
        <v>0</v>
      </c>
      <c r="I165" s="31">
        <f t="shared" si="82"/>
        <v>0</v>
      </c>
    </row>
    <row r="166" spans="1:9" ht="15" customHeight="1" x14ac:dyDescent="0.25">
      <c r="A166" s="20" t="s">
        <v>56</v>
      </c>
      <c r="B166" s="94"/>
      <c r="C166" s="31">
        <v>0</v>
      </c>
      <c r="D166" s="31">
        <v>0</v>
      </c>
      <c r="E166" s="31">
        <v>0</v>
      </c>
      <c r="F166" s="31">
        <v>0</v>
      </c>
      <c r="G166" s="31">
        <v>0</v>
      </c>
      <c r="H166" s="31">
        <v>0</v>
      </c>
      <c r="I166" s="31">
        <f t="shared" si="82"/>
        <v>0</v>
      </c>
    </row>
    <row r="167" spans="1:9" s="63" customFormat="1" ht="34.5" customHeight="1" x14ac:dyDescent="0.25">
      <c r="A167" s="65" t="s">
        <v>131</v>
      </c>
      <c r="B167" s="102" t="s">
        <v>181</v>
      </c>
      <c r="C167" s="66">
        <f>C168+C169+C170+C171+C172+C174</f>
        <v>22544.16001</v>
      </c>
      <c r="D167" s="66">
        <f t="shared" ref="D167:I167" si="83">D168+D169+D170+D171+D172+D174</f>
        <v>26487.405399999996</v>
      </c>
      <c r="E167" s="66">
        <f t="shared" si="83"/>
        <v>26782.805399999997</v>
      </c>
      <c r="F167" s="66">
        <f t="shared" si="83"/>
        <v>26782.805399999997</v>
      </c>
      <c r="G167" s="66">
        <f t="shared" si="83"/>
        <v>26782.805399999997</v>
      </c>
      <c r="H167" s="66">
        <f t="shared" si="83"/>
        <v>26782.805399999997</v>
      </c>
      <c r="I167" s="66">
        <f t="shared" si="83"/>
        <v>156162.78700999997</v>
      </c>
    </row>
    <row r="168" spans="1:9" s="63" customFormat="1" ht="17.25" customHeight="1" x14ac:dyDescent="0.25">
      <c r="A168" s="27" t="s">
        <v>23</v>
      </c>
      <c r="B168" s="103"/>
      <c r="C168" s="34">
        <f>C176+C184</f>
        <v>7366.5</v>
      </c>
      <c r="D168" s="34">
        <f t="shared" ref="D168:I168" si="84">D176+D184</f>
        <v>8071.9</v>
      </c>
      <c r="E168" s="34">
        <f t="shared" si="84"/>
        <v>8367.2999999999993</v>
      </c>
      <c r="F168" s="34">
        <f t="shared" si="84"/>
        <v>8367.2999999999993</v>
      </c>
      <c r="G168" s="34">
        <f t="shared" si="84"/>
        <v>8367.2999999999993</v>
      </c>
      <c r="H168" s="34">
        <f t="shared" si="84"/>
        <v>8367.2999999999993</v>
      </c>
      <c r="I168" s="34">
        <f t="shared" si="84"/>
        <v>48907.599999999991</v>
      </c>
    </row>
    <row r="169" spans="1:9" s="63" customFormat="1" ht="17.25" customHeight="1" x14ac:dyDescent="0.25">
      <c r="A169" s="27" t="s">
        <v>24</v>
      </c>
      <c r="B169" s="103"/>
      <c r="C169" s="34">
        <f t="shared" ref="C169:I174" si="85">C177+C185</f>
        <v>0</v>
      </c>
      <c r="D169" s="34">
        <f t="shared" si="85"/>
        <v>0</v>
      </c>
      <c r="E169" s="34">
        <f t="shared" si="85"/>
        <v>0</v>
      </c>
      <c r="F169" s="34">
        <f t="shared" si="85"/>
        <v>0</v>
      </c>
      <c r="G169" s="34">
        <f t="shared" si="85"/>
        <v>0</v>
      </c>
      <c r="H169" s="34">
        <f t="shared" si="85"/>
        <v>0</v>
      </c>
      <c r="I169" s="34">
        <f t="shared" si="85"/>
        <v>0</v>
      </c>
    </row>
    <row r="170" spans="1:9" s="63" customFormat="1" ht="17.25" customHeight="1" x14ac:dyDescent="0.25">
      <c r="A170" s="27" t="s">
        <v>25</v>
      </c>
      <c r="B170" s="103"/>
      <c r="C170" s="34">
        <f t="shared" si="85"/>
        <v>15177.66001</v>
      </c>
      <c r="D170" s="34">
        <f t="shared" si="85"/>
        <v>18415.505399999998</v>
      </c>
      <c r="E170" s="34">
        <f t="shared" si="85"/>
        <v>18415.505399999998</v>
      </c>
      <c r="F170" s="34">
        <f t="shared" si="85"/>
        <v>18415.505399999998</v>
      </c>
      <c r="G170" s="34">
        <f t="shared" si="85"/>
        <v>18415.505399999998</v>
      </c>
      <c r="H170" s="34">
        <f t="shared" si="85"/>
        <v>18415.505399999998</v>
      </c>
      <c r="I170" s="34">
        <f t="shared" si="85"/>
        <v>107255.18700999998</v>
      </c>
    </row>
    <row r="171" spans="1:9" s="63" customFormat="1" ht="17.25" customHeight="1" x14ac:dyDescent="0.25">
      <c r="A171" s="27" t="s">
        <v>51</v>
      </c>
      <c r="B171" s="103"/>
      <c r="C171" s="34">
        <f t="shared" si="85"/>
        <v>0</v>
      </c>
      <c r="D171" s="34">
        <f t="shared" si="85"/>
        <v>0</v>
      </c>
      <c r="E171" s="34">
        <f t="shared" si="85"/>
        <v>0</v>
      </c>
      <c r="F171" s="34">
        <f t="shared" si="85"/>
        <v>0</v>
      </c>
      <c r="G171" s="34">
        <f t="shared" si="85"/>
        <v>0</v>
      </c>
      <c r="H171" s="34">
        <f t="shared" si="85"/>
        <v>0</v>
      </c>
      <c r="I171" s="34">
        <f t="shared" si="85"/>
        <v>0</v>
      </c>
    </row>
    <row r="172" spans="1:9" s="63" customFormat="1" ht="17.25" customHeight="1" x14ac:dyDescent="0.25">
      <c r="A172" s="27" t="s">
        <v>52</v>
      </c>
      <c r="B172" s="103"/>
      <c r="C172" s="34">
        <f t="shared" si="85"/>
        <v>0</v>
      </c>
      <c r="D172" s="34">
        <f t="shared" si="85"/>
        <v>0</v>
      </c>
      <c r="E172" s="34">
        <f t="shared" si="85"/>
        <v>0</v>
      </c>
      <c r="F172" s="34">
        <f t="shared" si="85"/>
        <v>0</v>
      </c>
      <c r="G172" s="34">
        <f t="shared" si="85"/>
        <v>0</v>
      </c>
      <c r="H172" s="34">
        <f t="shared" si="85"/>
        <v>0</v>
      </c>
      <c r="I172" s="34">
        <f t="shared" si="85"/>
        <v>0</v>
      </c>
    </row>
    <row r="173" spans="1:9" s="63" customFormat="1" ht="17.25" customHeight="1" x14ac:dyDescent="0.25">
      <c r="A173" s="27" t="s">
        <v>53</v>
      </c>
      <c r="B173" s="103"/>
      <c r="C173" s="34">
        <f t="shared" si="85"/>
        <v>0</v>
      </c>
      <c r="D173" s="34">
        <f t="shared" si="85"/>
        <v>0</v>
      </c>
      <c r="E173" s="34">
        <f t="shared" si="85"/>
        <v>0</v>
      </c>
      <c r="F173" s="34">
        <f t="shared" si="85"/>
        <v>0</v>
      </c>
      <c r="G173" s="34">
        <f t="shared" si="85"/>
        <v>0</v>
      </c>
      <c r="H173" s="34">
        <f t="shared" si="85"/>
        <v>0</v>
      </c>
      <c r="I173" s="34">
        <f t="shared" si="85"/>
        <v>0</v>
      </c>
    </row>
    <row r="174" spans="1:9" s="63" customFormat="1" ht="17.25" customHeight="1" x14ac:dyDescent="0.25">
      <c r="A174" s="27" t="s">
        <v>54</v>
      </c>
      <c r="B174" s="104"/>
      <c r="C174" s="34">
        <f t="shared" si="85"/>
        <v>0</v>
      </c>
      <c r="D174" s="34">
        <f t="shared" si="85"/>
        <v>0</v>
      </c>
      <c r="E174" s="34">
        <f t="shared" si="85"/>
        <v>0</v>
      </c>
      <c r="F174" s="34">
        <f t="shared" si="85"/>
        <v>0</v>
      </c>
      <c r="G174" s="34">
        <f t="shared" si="85"/>
        <v>0</v>
      </c>
      <c r="H174" s="34">
        <f t="shared" si="85"/>
        <v>0</v>
      </c>
      <c r="I174" s="34">
        <f t="shared" si="85"/>
        <v>0</v>
      </c>
    </row>
    <row r="175" spans="1:9" ht="54" customHeight="1" x14ac:dyDescent="0.25">
      <c r="A175" s="65" t="s">
        <v>140</v>
      </c>
      <c r="B175" s="94" t="s">
        <v>128</v>
      </c>
      <c r="C175" s="30">
        <f>SUM(C176:C182)-C181</f>
        <v>15177.66001</v>
      </c>
      <c r="D175" s="30">
        <f t="shared" ref="D175" si="86">SUM(D176:D182)-D181</f>
        <v>18415.505399999998</v>
      </c>
      <c r="E175" s="30">
        <f t="shared" ref="E175" si="87">SUM(E176:E182)-E181</f>
        <v>18415.505399999998</v>
      </c>
      <c r="F175" s="30">
        <f t="shared" ref="F175:I175" si="88">SUM(F176:F182)-F181</f>
        <v>18415.505399999998</v>
      </c>
      <c r="G175" s="30">
        <f t="shared" si="88"/>
        <v>18415.505399999998</v>
      </c>
      <c r="H175" s="30">
        <f t="shared" si="88"/>
        <v>18415.505399999998</v>
      </c>
      <c r="I175" s="30">
        <f t="shared" si="88"/>
        <v>107255.18700999998</v>
      </c>
    </row>
    <row r="176" spans="1:9" ht="15" customHeight="1" x14ac:dyDescent="0.25">
      <c r="A176" s="20" t="s">
        <v>23</v>
      </c>
      <c r="B176" s="94"/>
      <c r="C176" s="31">
        <v>0</v>
      </c>
      <c r="D176" s="31">
        <v>0</v>
      </c>
      <c r="E176" s="31">
        <v>0</v>
      </c>
      <c r="F176" s="31">
        <v>0</v>
      </c>
      <c r="G176" s="31">
        <v>0</v>
      </c>
      <c r="H176" s="31">
        <v>0</v>
      </c>
      <c r="I176" s="31">
        <f t="shared" ref="I176:I182" si="89">SUM(C176:H176)</f>
        <v>0</v>
      </c>
    </row>
    <row r="177" spans="1:9" ht="15" customHeight="1" x14ac:dyDescent="0.25">
      <c r="A177" s="20" t="s">
        <v>24</v>
      </c>
      <c r="B177" s="94"/>
      <c r="C177" s="31">
        <v>0</v>
      </c>
      <c r="D177" s="31">
        <v>0</v>
      </c>
      <c r="E177" s="31">
        <v>0</v>
      </c>
      <c r="F177" s="31">
        <v>0</v>
      </c>
      <c r="G177" s="31">
        <v>0</v>
      </c>
      <c r="H177" s="31">
        <v>0</v>
      </c>
      <c r="I177" s="31">
        <f t="shared" si="89"/>
        <v>0</v>
      </c>
    </row>
    <row r="178" spans="1:9" ht="15" customHeight="1" x14ac:dyDescent="0.25">
      <c r="A178" s="20" t="s">
        <v>25</v>
      </c>
      <c r="B178" s="94"/>
      <c r="C178" s="31">
        <v>15177.66001</v>
      </c>
      <c r="D178" s="113">
        <v>18415.505399999998</v>
      </c>
      <c r="E178" s="113">
        <v>18415.505399999998</v>
      </c>
      <c r="F178" s="113">
        <v>18415.505399999998</v>
      </c>
      <c r="G178" s="113">
        <v>18415.505399999998</v>
      </c>
      <c r="H178" s="113">
        <v>18415.505399999998</v>
      </c>
      <c r="I178" s="31">
        <f t="shared" si="89"/>
        <v>107255.18700999998</v>
      </c>
    </row>
    <row r="179" spans="1:9" ht="15" customHeight="1" x14ac:dyDescent="0.25">
      <c r="A179" s="20" t="s">
        <v>51</v>
      </c>
      <c r="B179" s="94"/>
      <c r="C179" s="31">
        <v>0</v>
      </c>
      <c r="D179" s="31">
        <v>0</v>
      </c>
      <c r="E179" s="31">
        <v>0</v>
      </c>
      <c r="F179" s="31">
        <v>0</v>
      </c>
      <c r="G179" s="31">
        <v>0</v>
      </c>
      <c r="H179" s="31">
        <v>0</v>
      </c>
      <c r="I179" s="31">
        <f t="shared" si="89"/>
        <v>0</v>
      </c>
    </row>
    <row r="180" spans="1:9" ht="15" customHeight="1" x14ac:dyDescent="0.25">
      <c r="A180" s="20" t="s">
        <v>52</v>
      </c>
      <c r="B180" s="94"/>
      <c r="C180" s="31">
        <v>0</v>
      </c>
      <c r="D180" s="31">
        <v>0</v>
      </c>
      <c r="E180" s="31">
        <v>0</v>
      </c>
      <c r="F180" s="31">
        <v>0</v>
      </c>
      <c r="G180" s="31">
        <v>0</v>
      </c>
      <c r="H180" s="31">
        <v>0</v>
      </c>
      <c r="I180" s="31">
        <f t="shared" si="89"/>
        <v>0</v>
      </c>
    </row>
    <row r="181" spans="1:9" ht="15" customHeight="1" x14ac:dyDescent="0.25">
      <c r="A181" s="20" t="s">
        <v>53</v>
      </c>
      <c r="B181" s="94"/>
      <c r="C181" s="31">
        <v>0</v>
      </c>
      <c r="D181" s="31">
        <v>0</v>
      </c>
      <c r="E181" s="31">
        <v>0</v>
      </c>
      <c r="F181" s="31">
        <v>0</v>
      </c>
      <c r="G181" s="31">
        <v>0</v>
      </c>
      <c r="H181" s="31">
        <v>0</v>
      </c>
      <c r="I181" s="31">
        <f t="shared" si="89"/>
        <v>0</v>
      </c>
    </row>
    <row r="182" spans="1:9" ht="15" customHeight="1" x14ac:dyDescent="0.25">
      <c r="A182" s="20" t="s">
        <v>56</v>
      </c>
      <c r="B182" s="94"/>
      <c r="C182" s="34">
        <v>0</v>
      </c>
      <c r="D182" s="34">
        <v>0</v>
      </c>
      <c r="E182" s="34">
        <v>0</v>
      </c>
      <c r="F182" s="34">
        <v>0</v>
      </c>
      <c r="G182" s="34">
        <v>0</v>
      </c>
      <c r="H182" s="34">
        <v>0</v>
      </c>
      <c r="I182" s="31">
        <f t="shared" si="89"/>
        <v>0</v>
      </c>
    </row>
    <row r="183" spans="1:9" ht="53.25" customHeight="1" x14ac:dyDescent="0.25">
      <c r="A183" s="65" t="s">
        <v>141</v>
      </c>
      <c r="B183" s="97" t="s">
        <v>178</v>
      </c>
      <c r="C183" s="30">
        <f>SUM(C184:C190)-C189</f>
        <v>7366.5</v>
      </c>
      <c r="D183" s="30">
        <f t="shared" ref="D183" si="90">SUM(D184:D190)-D189</f>
        <v>8071.9</v>
      </c>
      <c r="E183" s="30">
        <f t="shared" ref="E183" si="91">SUM(E184:E190)-E189</f>
        <v>8367.2999999999993</v>
      </c>
      <c r="F183" s="30">
        <f t="shared" ref="F183:I183" si="92">SUM(F184:F190)-F189</f>
        <v>8367.2999999999993</v>
      </c>
      <c r="G183" s="30">
        <f t="shared" si="92"/>
        <v>8367.2999999999993</v>
      </c>
      <c r="H183" s="30">
        <f t="shared" si="92"/>
        <v>8367.2999999999993</v>
      </c>
      <c r="I183" s="30">
        <f t="shared" si="92"/>
        <v>48907.599999999991</v>
      </c>
    </row>
    <row r="184" spans="1:9" s="32" customFormat="1" ht="15" customHeight="1" x14ac:dyDescent="0.25">
      <c r="A184" s="20" t="s">
        <v>23</v>
      </c>
      <c r="B184" s="108"/>
      <c r="C184" s="31">
        <f>C192+C200</f>
        <v>7366.5</v>
      </c>
      <c r="D184" s="31">
        <f>D192+D200</f>
        <v>8071.9</v>
      </c>
      <c r="E184" s="31">
        <f t="shared" ref="E184:I184" si="93">E192+E200</f>
        <v>8367.2999999999993</v>
      </c>
      <c r="F184" s="31">
        <f t="shared" si="93"/>
        <v>8367.2999999999993</v>
      </c>
      <c r="G184" s="31">
        <f t="shared" si="93"/>
        <v>8367.2999999999993</v>
      </c>
      <c r="H184" s="31">
        <f t="shared" si="93"/>
        <v>8367.2999999999993</v>
      </c>
      <c r="I184" s="31">
        <f t="shared" si="93"/>
        <v>48907.599999999991</v>
      </c>
    </row>
    <row r="185" spans="1:9" ht="15" customHeight="1" x14ac:dyDescent="0.25">
      <c r="A185" s="20" t="s">
        <v>24</v>
      </c>
      <c r="B185" s="108"/>
      <c r="C185" s="31">
        <f t="shared" ref="C185:C190" si="94">C193+C201</f>
        <v>0</v>
      </c>
      <c r="D185" s="31">
        <f t="shared" ref="D185:I190" si="95">D193+D201</f>
        <v>0</v>
      </c>
      <c r="E185" s="31">
        <f t="shared" si="95"/>
        <v>0</v>
      </c>
      <c r="F185" s="31">
        <f t="shared" si="95"/>
        <v>0</v>
      </c>
      <c r="G185" s="31">
        <f t="shared" si="95"/>
        <v>0</v>
      </c>
      <c r="H185" s="31">
        <f t="shared" si="95"/>
        <v>0</v>
      </c>
      <c r="I185" s="31">
        <f t="shared" si="95"/>
        <v>0</v>
      </c>
    </row>
    <row r="186" spans="1:9" ht="15" customHeight="1" x14ac:dyDescent="0.25">
      <c r="A186" s="20" t="s">
        <v>25</v>
      </c>
      <c r="B186" s="108"/>
      <c r="C186" s="31">
        <f t="shared" si="94"/>
        <v>0</v>
      </c>
      <c r="D186" s="31">
        <f t="shared" si="95"/>
        <v>0</v>
      </c>
      <c r="E186" s="31">
        <f t="shared" si="95"/>
        <v>0</v>
      </c>
      <c r="F186" s="31">
        <f t="shared" si="95"/>
        <v>0</v>
      </c>
      <c r="G186" s="31">
        <f t="shared" si="95"/>
        <v>0</v>
      </c>
      <c r="H186" s="31">
        <f t="shared" si="95"/>
        <v>0</v>
      </c>
      <c r="I186" s="31">
        <f t="shared" si="95"/>
        <v>0</v>
      </c>
    </row>
    <row r="187" spans="1:9" ht="15" customHeight="1" x14ac:dyDescent="0.25">
      <c r="A187" s="20" t="s">
        <v>51</v>
      </c>
      <c r="B187" s="108"/>
      <c r="C187" s="31">
        <f t="shared" si="94"/>
        <v>0</v>
      </c>
      <c r="D187" s="31">
        <f t="shared" si="95"/>
        <v>0</v>
      </c>
      <c r="E187" s="31">
        <f t="shared" si="95"/>
        <v>0</v>
      </c>
      <c r="F187" s="31">
        <f t="shared" si="95"/>
        <v>0</v>
      </c>
      <c r="G187" s="31">
        <f t="shared" si="95"/>
        <v>0</v>
      </c>
      <c r="H187" s="31">
        <f t="shared" si="95"/>
        <v>0</v>
      </c>
      <c r="I187" s="31">
        <f t="shared" si="95"/>
        <v>0</v>
      </c>
    </row>
    <row r="188" spans="1:9" ht="15" customHeight="1" x14ac:dyDescent="0.25">
      <c r="A188" s="20" t="s">
        <v>52</v>
      </c>
      <c r="B188" s="108"/>
      <c r="C188" s="31">
        <f t="shared" si="94"/>
        <v>0</v>
      </c>
      <c r="D188" s="31">
        <f t="shared" si="95"/>
        <v>0</v>
      </c>
      <c r="E188" s="31">
        <f t="shared" si="95"/>
        <v>0</v>
      </c>
      <c r="F188" s="31">
        <f t="shared" si="95"/>
        <v>0</v>
      </c>
      <c r="G188" s="31">
        <f t="shared" si="95"/>
        <v>0</v>
      </c>
      <c r="H188" s="31">
        <f t="shared" si="95"/>
        <v>0</v>
      </c>
      <c r="I188" s="31">
        <f t="shared" si="95"/>
        <v>0</v>
      </c>
    </row>
    <row r="189" spans="1:9" ht="15" customHeight="1" x14ac:dyDescent="0.25">
      <c r="A189" s="20" t="s">
        <v>53</v>
      </c>
      <c r="B189" s="108"/>
      <c r="C189" s="31">
        <f t="shared" si="94"/>
        <v>0</v>
      </c>
      <c r="D189" s="31">
        <f t="shared" si="95"/>
        <v>0</v>
      </c>
      <c r="E189" s="31">
        <f t="shared" si="95"/>
        <v>0</v>
      </c>
      <c r="F189" s="31">
        <f t="shared" si="95"/>
        <v>0</v>
      </c>
      <c r="G189" s="31">
        <f t="shared" si="95"/>
        <v>0</v>
      </c>
      <c r="H189" s="31">
        <f t="shared" si="95"/>
        <v>0</v>
      </c>
      <c r="I189" s="31">
        <f t="shared" si="95"/>
        <v>0</v>
      </c>
    </row>
    <row r="190" spans="1:9" ht="15" customHeight="1" x14ac:dyDescent="0.25">
      <c r="A190" s="20" t="s">
        <v>56</v>
      </c>
      <c r="B190" s="109"/>
      <c r="C190" s="31">
        <f t="shared" si="94"/>
        <v>0</v>
      </c>
      <c r="D190" s="31">
        <f t="shared" si="95"/>
        <v>0</v>
      </c>
      <c r="E190" s="31">
        <f t="shared" si="95"/>
        <v>0</v>
      </c>
      <c r="F190" s="31">
        <f t="shared" si="95"/>
        <v>0</v>
      </c>
      <c r="G190" s="31">
        <f t="shared" si="95"/>
        <v>0</v>
      </c>
      <c r="H190" s="31">
        <f t="shared" si="95"/>
        <v>0</v>
      </c>
      <c r="I190" s="31">
        <f t="shared" si="95"/>
        <v>0</v>
      </c>
    </row>
    <row r="191" spans="1:9" ht="21" customHeight="1" x14ac:dyDescent="0.25">
      <c r="A191" s="65" t="s">
        <v>148</v>
      </c>
      <c r="B191" s="102" t="s">
        <v>132</v>
      </c>
      <c r="C191" s="66">
        <f t="shared" ref="C191:H191" si="96">SUM(C192:C198)-C197</f>
        <v>0</v>
      </c>
      <c r="D191" s="66">
        <f t="shared" si="96"/>
        <v>0</v>
      </c>
      <c r="E191" s="66">
        <f t="shared" si="96"/>
        <v>0</v>
      </c>
      <c r="F191" s="66">
        <f t="shared" si="96"/>
        <v>0</v>
      </c>
      <c r="G191" s="66">
        <f t="shared" si="96"/>
        <v>0</v>
      </c>
      <c r="H191" s="66">
        <f t="shared" si="96"/>
        <v>0</v>
      </c>
      <c r="I191" s="66">
        <f t="shared" ref="I191" si="97">SUM(C191:H191)</f>
        <v>0</v>
      </c>
    </row>
    <row r="192" spans="1:9" s="29" customFormat="1" ht="15" customHeight="1" x14ac:dyDescent="0.25">
      <c r="A192" s="27" t="s">
        <v>23</v>
      </c>
      <c r="B192" s="103"/>
      <c r="C192" s="34">
        <v>0</v>
      </c>
      <c r="D192" s="34">
        <v>0</v>
      </c>
      <c r="E192" s="34">
        <v>0</v>
      </c>
      <c r="F192" s="34">
        <v>0</v>
      </c>
      <c r="G192" s="34">
        <v>0</v>
      </c>
      <c r="H192" s="34">
        <v>0</v>
      </c>
      <c r="I192" s="34">
        <f>SUM(C192:H192)</f>
        <v>0</v>
      </c>
    </row>
    <row r="193" spans="1:10" ht="15" customHeight="1" x14ac:dyDescent="0.25">
      <c r="A193" s="27" t="s">
        <v>24</v>
      </c>
      <c r="B193" s="103"/>
      <c r="C193" s="34">
        <v>0</v>
      </c>
      <c r="D193" s="34">
        <v>0</v>
      </c>
      <c r="E193" s="34">
        <v>0</v>
      </c>
      <c r="F193" s="34">
        <v>0</v>
      </c>
      <c r="G193" s="34">
        <v>0</v>
      </c>
      <c r="H193" s="34">
        <v>0</v>
      </c>
      <c r="I193" s="34">
        <f>SUM(C193:H193)</f>
        <v>0</v>
      </c>
    </row>
    <row r="194" spans="1:10" ht="15" customHeight="1" x14ac:dyDescent="0.25">
      <c r="A194" s="27" t="s">
        <v>25</v>
      </c>
      <c r="B194" s="103"/>
      <c r="C194" s="34">
        <v>0</v>
      </c>
      <c r="D194" s="34">
        <v>0</v>
      </c>
      <c r="E194" s="34">
        <v>0</v>
      </c>
      <c r="F194" s="34">
        <v>0</v>
      </c>
      <c r="G194" s="34">
        <v>0</v>
      </c>
      <c r="H194" s="34">
        <v>0</v>
      </c>
      <c r="I194" s="34">
        <f t="shared" ref="I194:I198" si="98">SUM(C194:H194)</f>
        <v>0</v>
      </c>
    </row>
    <row r="195" spans="1:10" ht="15" customHeight="1" x14ac:dyDescent="0.25">
      <c r="A195" s="27" t="s">
        <v>51</v>
      </c>
      <c r="B195" s="103"/>
      <c r="C195" s="34">
        <v>0</v>
      </c>
      <c r="D195" s="34">
        <v>0</v>
      </c>
      <c r="E195" s="34">
        <v>0</v>
      </c>
      <c r="F195" s="34">
        <v>0</v>
      </c>
      <c r="G195" s="34">
        <v>0</v>
      </c>
      <c r="H195" s="34">
        <v>0</v>
      </c>
      <c r="I195" s="34">
        <f t="shared" si="98"/>
        <v>0</v>
      </c>
    </row>
    <row r="196" spans="1:10" ht="15" customHeight="1" x14ac:dyDescent="0.25">
      <c r="A196" s="27" t="s">
        <v>52</v>
      </c>
      <c r="B196" s="103"/>
      <c r="C196" s="34">
        <v>0</v>
      </c>
      <c r="D196" s="34">
        <v>0</v>
      </c>
      <c r="E196" s="34">
        <v>0</v>
      </c>
      <c r="F196" s="34">
        <v>0</v>
      </c>
      <c r="G196" s="34">
        <v>0</v>
      </c>
      <c r="H196" s="34">
        <v>0</v>
      </c>
      <c r="I196" s="34">
        <f t="shared" si="98"/>
        <v>0</v>
      </c>
    </row>
    <row r="197" spans="1:10" ht="15" customHeight="1" x14ac:dyDescent="0.25">
      <c r="A197" s="27" t="s">
        <v>53</v>
      </c>
      <c r="B197" s="103"/>
      <c r="C197" s="34">
        <v>0</v>
      </c>
      <c r="D197" s="34">
        <v>0</v>
      </c>
      <c r="E197" s="34">
        <v>0</v>
      </c>
      <c r="F197" s="34">
        <v>0</v>
      </c>
      <c r="G197" s="34">
        <v>0</v>
      </c>
      <c r="H197" s="34">
        <v>0</v>
      </c>
      <c r="I197" s="34">
        <f t="shared" si="98"/>
        <v>0</v>
      </c>
    </row>
    <row r="198" spans="1:10" ht="15" customHeight="1" x14ac:dyDescent="0.25">
      <c r="A198" s="27" t="s">
        <v>56</v>
      </c>
      <c r="B198" s="104"/>
      <c r="C198" s="34">
        <v>0</v>
      </c>
      <c r="D198" s="34">
        <v>0</v>
      </c>
      <c r="E198" s="34">
        <v>0</v>
      </c>
      <c r="F198" s="34">
        <v>0</v>
      </c>
      <c r="G198" s="34">
        <v>0</v>
      </c>
      <c r="H198" s="34">
        <v>0</v>
      </c>
      <c r="I198" s="34">
        <f t="shared" si="98"/>
        <v>0</v>
      </c>
    </row>
    <row r="199" spans="1:10" s="63" customFormat="1" ht="21" customHeight="1" x14ac:dyDescent="0.25">
      <c r="A199" s="65" t="s">
        <v>148</v>
      </c>
      <c r="B199" s="102" t="s">
        <v>66</v>
      </c>
      <c r="C199" s="66">
        <f t="shared" ref="C199:I199" si="99">SUM(C200:C206)-C205</f>
        <v>7366.5</v>
      </c>
      <c r="D199" s="66">
        <f t="shared" si="99"/>
        <v>8071.9</v>
      </c>
      <c r="E199" s="66">
        <f t="shared" si="99"/>
        <v>8367.2999999999993</v>
      </c>
      <c r="F199" s="66">
        <f t="shared" si="99"/>
        <v>8367.2999999999993</v>
      </c>
      <c r="G199" s="66">
        <f t="shared" si="99"/>
        <v>8367.2999999999993</v>
      </c>
      <c r="H199" s="66">
        <f t="shared" si="99"/>
        <v>8367.2999999999993</v>
      </c>
      <c r="I199" s="66">
        <f t="shared" si="99"/>
        <v>48907.599999999991</v>
      </c>
    </row>
    <row r="200" spans="1:10" s="63" customFormat="1" ht="15" customHeight="1" x14ac:dyDescent="0.25">
      <c r="A200" s="27" t="s">
        <v>23</v>
      </c>
      <c r="B200" s="103"/>
      <c r="C200" s="114">
        <v>7366.5</v>
      </c>
      <c r="D200" s="114">
        <v>8071.9</v>
      </c>
      <c r="E200" s="114">
        <v>8367.2999999999993</v>
      </c>
      <c r="F200" s="114">
        <v>8367.2999999999993</v>
      </c>
      <c r="G200" s="114">
        <v>8367.2999999999993</v>
      </c>
      <c r="H200" s="114">
        <v>8367.2999999999993</v>
      </c>
      <c r="I200" s="31">
        <f t="shared" ref="I200" si="100">SUM(C200:H200)</f>
        <v>48907.599999999991</v>
      </c>
    </row>
    <row r="201" spans="1:10" s="63" customFormat="1" ht="15" customHeight="1" x14ac:dyDescent="0.25">
      <c r="A201" s="27" t="s">
        <v>24</v>
      </c>
      <c r="B201" s="103"/>
      <c r="C201" s="34">
        <v>0</v>
      </c>
      <c r="D201" s="34">
        <v>0</v>
      </c>
      <c r="E201" s="34">
        <v>0</v>
      </c>
      <c r="F201" s="34">
        <v>0</v>
      </c>
      <c r="G201" s="34">
        <v>0</v>
      </c>
      <c r="H201" s="34">
        <v>0</v>
      </c>
      <c r="I201" s="34">
        <f>SUM(C201:H201)</f>
        <v>0</v>
      </c>
    </row>
    <row r="202" spans="1:10" s="63" customFormat="1" ht="15" customHeight="1" x14ac:dyDescent="0.25">
      <c r="A202" s="27" t="s">
        <v>25</v>
      </c>
      <c r="B202" s="103"/>
      <c r="C202" s="34">
        <v>0</v>
      </c>
      <c r="D202" s="34">
        <v>0</v>
      </c>
      <c r="E202" s="34">
        <v>0</v>
      </c>
      <c r="F202" s="34">
        <v>0</v>
      </c>
      <c r="G202" s="34">
        <v>0</v>
      </c>
      <c r="H202" s="34">
        <v>0</v>
      </c>
      <c r="I202" s="34">
        <f t="shared" ref="I202:I206" si="101">SUM(C202:H202)</f>
        <v>0</v>
      </c>
    </row>
    <row r="203" spans="1:10" s="63" customFormat="1" ht="15" customHeight="1" x14ac:dyDescent="0.25">
      <c r="A203" s="27" t="s">
        <v>51</v>
      </c>
      <c r="B203" s="103"/>
      <c r="C203" s="34">
        <v>0</v>
      </c>
      <c r="D203" s="34">
        <v>0</v>
      </c>
      <c r="E203" s="34">
        <v>0</v>
      </c>
      <c r="F203" s="34">
        <v>0</v>
      </c>
      <c r="G203" s="34">
        <v>0</v>
      </c>
      <c r="H203" s="34">
        <v>0</v>
      </c>
      <c r="I203" s="34">
        <f t="shared" si="101"/>
        <v>0</v>
      </c>
    </row>
    <row r="204" spans="1:10" s="63" customFormat="1" ht="15" customHeight="1" x14ac:dyDescent="0.25">
      <c r="A204" s="27" t="s">
        <v>52</v>
      </c>
      <c r="B204" s="103"/>
      <c r="C204" s="34">
        <v>0</v>
      </c>
      <c r="D204" s="34">
        <v>0</v>
      </c>
      <c r="E204" s="34">
        <v>0</v>
      </c>
      <c r="F204" s="34">
        <v>0</v>
      </c>
      <c r="G204" s="34">
        <v>0</v>
      </c>
      <c r="H204" s="34">
        <v>0</v>
      </c>
      <c r="I204" s="34">
        <f t="shared" si="101"/>
        <v>0</v>
      </c>
    </row>
    <row r="205" spans="1:10" s="63" customFormat="1" ht="15" customHeight="1" x14ac:dyDescent="0.25">
      <c r="A205" s="27" t="s">
        <v>53</v>
      </c>
      <c r="B205" s="103"/>
      <c r="C205" s="34">
        <v>0</v>
      </c>
      <c r="D205" s="34">
        <v>0</v>
      </c>
      <c r="E205" s="34">
        <v>0</v>
      </c>
      <c r="F205" s="34">
        <v>0</v>
      </c>
      <c r="G205" s="34">
        <v>0</v>
      </c>
      <c r="H205" s="34">
        <v>0</v>
      </c>
      <c r="I205" s="34">
        <f t="shared" si="101"/>
        <v>0</v>
      </c>
    </row>
    <row r="206" spans="1:10" s="63" customFormat="1" ht="15" customHeight="1" x14ac:dyDescent="0.25">
      <c r="A206" s="27" t="s">
        <v>56</v>
      </c>
      <c r="B206" s="104"/>
      <c r="C206" s="34">
        <v>0</v>
      </c>
      <c r="D206" s="34">
        <v>0</v>
      </c>
      <c r="E206" s="34">
        <v>0</v>
      </c>
      <c r="F206" s="34">
        <v>0</v>
      </c>
      <c r="G206" s="34">
        <v>0</v>
      </c>
      <c r="H206" s="34">
        <v>0</v>
      </c>
      <c r="I206" s="34">
        <f t="shared" si="101"/>
        <v>0</v>
      </c>
    </row>
    <row r="207" spans="1:10" s="63" customFormat="1" x14ac:dyDescent="0.25">
      <c r="A207" s="35"/>
      <c r="B207" s="21"/>
      <c r="C207" s="36"/>
      <c r="D207" s="36"/>
      <c r="E207" s="36"/>
      <c r="F207" s="36"/>
      <c r="G207" s="36"/>
      <c r="H207" s="36"/>
      <c r="I207" s="36"/>
      <c r="J207" s="16"/>
    </row>
    <row r="208" spans="1:10" s="63" customFormat="1" x14ac:dyDescent="0.25">
      <c r="A208" s="60"/>
      <c r="B208" s="21"/>
      <c r="C208" s="36"/>
      <c r="D208" s="36"/>
      <c r="E208" s="36"/>
      <c r="F208" s="36"/>
      <c r="G208" s="36"/>
      <c r="H208" s="36"/>
      <c r="I208" s="36"/>
      <c r="J208" s="16"/>
    </row>
    <row r="209" spans="1:10" s="63" customFormat="1" ht="16.5" customHeight="1" x14ac:dyDescent="0.25">
      <c r="A209" s="85" t="s">
        <v>149</v>
      </c>
      <c r="B209" s="85"/>
      <c r="C209" s="85"/>
      <c r="D209" s="85"/>
      <c r="E209" s="85"/>
      <c r="F209" s="85"/>
      <c r="G209" s="85"/>
      <c r="H209" s="85"/>
      <c r="I209" s="85"/>
      <c r="J209" s="16"/>
    </row>
    <row r="210" spans="1:10" s="63" customFormat="1" x14ac:dyDescent="0.25">
      <c r="A210" s="85" t="s">
        <v>80</v>
      </c>
      <c r="B210" s="85"/>
      <c r="C210" s="85"/>
      <c r="D210" s="85"/>
      <c r="E210" s="85"/>
      <c r="F210" s="85"/>
      <c r="G210" s="85"/>
      <c r="H210" s="85"/>
      <c r="I210" s="85"/>
      <c r="J210" s="16"/>
    </row>
    <row r="211" spans="1:10" s="63" customFormat="1" ht="16.5" customHeight="1" x14ac:dyDescent="0.25">
      <c r="A211" s="96" t="s">
        <v>81</v>
      </c>
      <c r="B211" s="96"/>
      <c r="C211" s="96"/>
      <c r="D211" s="96"/>
      <c r="E211" s="96"/>
      <c r="F211" s="96"/>
      <c r="G211" s="96"/>
      <c r="H211" s="96"/>
      <c r="I211" s="96"/>
      <c r="J211" s="16"/>
    </row>
    <row r="212" spans="1:10" s="63" customFormat="1" ht="16.5" customHeight="1" x14ac:dyDescent="0.25">
      <c r="A212" s="96" t="s">
        <v>127</v>
      </c>
      <c r="B212" s="96"/>
      <c r="C212" s="96"/>
      <c r="D212" s="96"/>
      <c r="E212" s="96"/>
      <c r="F212" s="96"/>
      <c r="G212" s="96"/>
      <c r="H212" s="96"/>
      <c r="I212" s="96"/>
      <c r="J212" s="16"/>
    </row>
    <row r="213" spans="1:10" s="63" customFormat="1" ht="16.5" customHeight="1" x14ac:dyDescent="0.25">
      <c r="A213" s="100" t="s">
        <v>143</v>
      </c>
      <c r="B213" s="100"/>
      <c r="C213" s="100"/>
      <c r="D213" s="100"/>
      <c r="E213" s="100"/>
      <c r="F213" s="100"/>
      <c r="G213" s="100"/>
      <c r="H213" s="100"/>
      <c r="I213" s="100"/>
      <c r="J213" s="16"/>
    </row>
    <row r="214" spans="1:10" s="68" customFormat="1" ht="16.5" customHeight="1" x14ac:dyDescent="0.25">
      <c r="A214" s="100" t="s">
        <v>146</v>
      </c>
      <c r="B214" s="101"/>
      <c r="C214" s="101"/>
      <c r="D214" s="101"/>
      <c r="E214" s="101"/>
      <c r="F214" s="101"/>
      <c r="G214" s="101"/>
      <c r="H214" s="101"/>
      <c r="I214" s="101"/>
    </row>
    <row r="215" spans="1:10" s="63" customFormat="1" ht="16.5" customHeight="1" x14ac:dyDescent="0.25">
      <c r="A215" s="95" t="s">
        <v>147</v>
      </c>
      <c r="B215" s="95"/>
      <c r="C215" s="95"/>
      <c r="D215" s="95"/>
      <c r="E215" s="95"/>
      <c r="F215" s="95"/>
      <c r="G215" s="95"/>
      <c r="H215" s="95"/>
      <c r="I215" s="95"/>
      <c r="J215" s="16"/>
    </row>
  </sheetData>
  <mergeCells count="37">
    <mergeCell ref="B199:B206"/>
    <mergeCell ref="A14:I14"/>
    <mergeCell ref="A213:I213"/>
    <mergeCell ref="B15:B22"/>
    <mergeCell ref="B23:B30"/>
    <mergeCell ref="B31:B38"/>
    <mergeCell ref="B39:B46"/>
    <mergeCell ref="B47:B54"/>
    <mergeCell ref="B55:B62"/>
    <mergeCell ref="B79:B86"/>
    <mergeCell ref="B111:B118"/>
    <mergeCell ref="B183:B190"/>
    <mergeCell ref="B167:B174"/>
    <mergeCell ref="B191:B198"/>
    <mergeCell ref="B135:B142"/>
    <mergeCell ref="B143:B150"/>
    <mergeCell ref="A215:I215"/>
    <mergeCell ref="B63:B70"/>
    <mergeCell ref="B159:B166"/>
    <mergeCell ref="B103:B110"/>
    <mergeCell ref="B151:B158"/>
    <mergeCell ref="B87:B94"/>
    <mergeCell ref="B71:B78"/>
    <mergeCell ref="A209:I209"/>
    <mergeCell ref="A210:I210"/>
    <mergeCell ref="A212:I212"/>
    <mergeCell ref="B95:B102"/>
    <mergeCell ref="B119:B126"/>
    <mergeCell ref="B127:B134"/>
    <mergeCell ref="A214:I214"/>
    <mergeCell ref="A211:I211"/>
    <mergeCell ref="B175:B182"/>
    <mergeCell ref="A1:I1"/>
    <mergeCell ref="A3:A4"/>
    <mergeCell ref="C3:I3"/>
    <mergeCell ref="B3:B4"/>
    <mergeCell ref="B6:B13"/>
  </mergeCells>
  <hyperlinks>
    <hyperlink ref="A3" location="_ftn1" display="_ftn1" xr:uid="{00000000-0004-0000-0300-000000000000}"/>
  </hyperlinks>
  <pageMargins left="0.39370078740157483" right="0.39370078740157483" top="0.6692913385826772" bottom="0.23622047244094491" header="0.31496062992125984" footer="0.23622047244094491"/>
  <pageSetup paperSize="9" scale="54" orientation="landscape" r:id="rId1"/>
  <rowBreaks count="4" manualBreakCount="4">
    <brk id="54" max="8" man="1"/>
    <brk id="94" max="8" man="1"/>
    <brk id="142" max="8" man="1"/>
    <brk id="190"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8"/>
  <sheetViews>
    <sheetView tabSelected="1" view="pageBreakPreview" zoomScale="110" zoomScaleNormal="100" zoomScaleSheetLayoutView="110" workbookViewId="0">
      <pane ySplit="3" topLeftCell="A4" activePane="bottomLeft" state="frozen"/>
      <selection pane="bottomLeft" activeCell="A7" sqref="A7:G7"/>
    </sheetView>
  </sheetViews>
  <sheetFormatPr defaultRowHeight="15" x14ac:dyDescent="0.25"/>
  <cols>
    <col min="1" max="1" width="5.28515625" style="1" customWidth="1"/>
    <col min="2" max="2" width="43.7109375" style="1" customWidth="1"/>
    <col min="3" max="3" width="24.140625" style="1" customWidth="1"/>
    <col min="4" max="4" width="35.5703125" style="1" customWidth="1"/>
    <col min="5" max="5" width="17.7109375" style="1" customWidth="1"/>
    <col min="6" max="6" width="30" style="1" customWidth="1"/>
    <col min="7" max="7" width="44.42578125" style="1" customWidth="1"/>
    <col min="8" max="8" width="49.140625" style="1" customWidth="1"/>
    <col min="9" max="16384" width="9.140625" style="1"/>
  </cols>
  <sheetData>
    <row r="1" spans="1:10" x14ac:dyDescent="0.25">
      <c r="A1" s="110" t="s">
        <v>156</v>
      </c>
      <c r="B1" s="111"/>
      <c r="C1" s="111"/>
      <c r="D1" s="111"/>
      <c r="E1" s="111"/>
      <c r="F1" s="111"/>
      <c r="G1" s="111"/>
      <c r="H1" s="69"/>
    </row>
    <row r="2" spans="1:10" x14ac:dyDescent="0.25">
      <c r="A2" s="76"/>
      <c r="B2" s="76"/>
      <c r="C2" s="76"/>
      <c r="D2" s="76"/>
      <c r="E2" s="76"/>
      <c r="F2" s="76"/>
      <c r="G2" s="76"/>
      <c r="H2" s="69"/>
    </row>
    <row r="3" spans="1:10" ht="30" x14ac:dyDescent="0.25">
      <c r="A3" s="70" t="s">
        <v>1</v>
      </c>
      <c r="B3" s="70" t="s">
        <v>157</v>
      </c>
      <c r="C3" s="70" t="s">
        <v>158</v>
      </c>
      <c r="D3" s="70" t="s">
        <v>159</v>
      </c>
      <c r="E3" s="70" t="s">
        <v>160</v>
      </c>
      <c r="F3" s="70" t="s">
        <v>161</v>
      </c>
      <c r="G3" s="70" t="s">
        <v>162</v>
      </c>
      <c r="H3" s="4"/>
      <c r="I3" s="4"/>
      <c r="J3" s="4"/>
    </row>
    <row r="4" spans="1:10" x14ac:dyDescent="0.25">
      <c r="A4" s="71">
        <v>1</v>
      </c>
      <c r="B4" s="71">
        <v>2</v>
      </c>
      <c r="C4" s="71">
        <v>3</v>
      </c>
      <c r="D4" s="71">
        <v>4</v>
      </c>
      <c r="E4" s="71">
        <v>5</v>
      </c>
      <c r="F4" s="71">
        <v>6</v>
      </c>
      <c r="G4" s="71">
        <v>7</v>
      </c>
    </row>
    <row r="5" spans="1:10" x14ac:dyDescent="0.25">
      <c r="A5" s="112" t="s">
        <v>163</v>
      </c>
      <c r="B5" s="112"/>
      <c r="C5" s="112"/>
      <c r="D5" s="112"/>
      <c r="E5" s="112"/>
      <c r="F5" s="112"/>
      <c r="G5" s="112"/>
    </row>
    <row r="6" spans="1:10" ht="66.75" customHeight="1" x14ac:dyDescent="0.25">
      <c r="A6" s="72" t="s">
        <v>5</v>
      </c>
      <c r="B6" s="73" t="s">
        <v>164</v>
      </c>
      <c r="C6" s="73" t="s">
        <v>165</v>
      </c>
      <c r="D6" s="73" t="s">
        <v>166</v>
      </c>
      <c r="E6" s="74" t="s">
        <v>173</v>
      </c>
      <c r="F6" s="74" t="s">
        <v>128</v>
      </c>
      <c r="G6" s="75" t="s">
        <v>171</v>
      </c>
      <c r="H6" s="4"/>
    </row>
    <row r="7" spans="1:10" x14ac:dyDescent="0.25">
      <c r="A7" s="112" t="s">
        <v>170</v>
      </c>
      <c r="B7" s="112"/>
      <c r="C7" s="112"/>
      <c r="D7" s="112"/>
      <c r="E7" s="112"/>
      <c r="F7" s="112"/>
      <c r="G7" s="112"/>
    </row>
    <row r="8" spans="1:10" ht="165" customHeight="1" x14ac:dyDescent="0.25">
      <c r="A8" s="72" t="s">
        <v>5</v>
      </c>
      <c r="B8" s="73" t="s">
        <v>168</v>
      </c>
      <c r="C8" s="73" t="s">
        <v>167</v>
      </c>
      <c r="D8" s="73" t="s">
        <v>169</v>
      </c>
      <c r="E8" s="74" t="s">
        <v>174</v>
      </c>
      <c r="F8" s="74" t="s">
        <v>128</v>
      </c>
      <c r="G8" s="75" t="s">
        <v>172</v>
      </c>
    </row>
  </sheetData>
  <mergeCells count="3">
    <mergeCell ref="A1:G1"/>
    <mergeCell ref="A5:G5"/>
    <mergeCell ref="A7:G7"/>
  </mergeCells>
  <pageMargins left="0.31496062992125984" right="0.31496062992125984" top="0.74803149606299213" bottom="0.35433070866141736"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25</vt:i4>
      </vt:variant>
    </vt:vector>
  </HeadingPairs>
  <TitlesOfParts>
    <vt:vector size="30" baseType="lpstr">
      <vt:lpstr>Раздел 2</vt:lpstr>
      <vt:lpstr>Раздел 3</vt:lpstr>
      <vt:lpstr>Раздел 4 </vt:lpstr>
      <vt:lpstr>Раздел 5</vt:lpstr>
      <vt:lpstr>Раздел 6</vt:lpstr>
      <vt:lpstr>'Раздел 2'!_ftn1</vt:lpstr>
      <vt:lpstr>'Раздел 2'!_ftn2</vt:lpstr>
      <vt:lpstr>'Раздел 2'!_ftn3</vt:lpstr>
      <vt:lpstr>'Раздел 2'!_ftn4</vt:lpstr>
      <vt:lpstr>'Раздел 2'!_ftn5</vt:lpstr>
      <vt:lpstr>'Раздел 2'!_ftn6</vt:lpstr>
      <vt:lpstr>'Раздел 2'!_ftn7</vt:lpstr>
      <vt:lpstr>'Раздел 2'!_ftn8</vt:lpstr>
      <vt:lpstr>'Раздел 2'!_ftnref1</vt:lpstr>
      <vt:lpstr>'Раздел 5'!_ftnref1</vt:lpstr>
      <vt:lpstr>'Раздел 2'!_ftnref2</vt:lpstr>
      <vt:lpstr>'Раздел 5'!_ftnref2</vt:lpstr>
      <vt:lpstr>'Раздел 2'!_ftnref3</vt:lpstr>
      <vt:lpstr>'Раздел 2'!_ftnref4</vt:lpstr>
      <vt:lpstr>'Раздел 2'!_ftnref5</vt:lpstr>
      <vt:lpstr>'Раздел 2'!_ftnref6</vt:lpstr>
      <vt:lpstr>'Раздел 2'!_ftnref7</vt:lpstr>
      <vt:lpstr>'Раздел 2'!_ftnref8</vt:lpstr>
      <vt:lpstr>'Раздел 4 '!Заголовки_для_печати</vt:lpstr>
      <vt:lpstr>'Раздел 5'!Заголовки_для_печати</vt:lpstr>
      <vt:lpstr>'Раздел 6'!Заголовки_для_печати</vt:lpstr>
      <vt:lpstr>'Раздел 2'!Область_печати</vt:lpstr>
      <vt:lpstr>'Раздел 3'!Область_печати</vt:lpstr>
      <vt:lpstr>'Раздел 4 '!Область_печати</vt:lpstr>
      <vt:lpstr>'Раздел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Анастасия Ивановна</dc:creator>
  <cp:lastModifiedBy>Лукашева Лариса Александровна</cp:lastModifiedBy>
  <cp:lastPrinted>2024-12-24T03:40:47Z</cp:lastPrinted>
  <dcterms:created xsi:type="dcterms:W3CDTF">2024-08-29T06:12:42Z</dcterms:created>
  <dcterms:modified xsi:type="dcterms:W3CDTF">2024-12-24T03:41:03Z</dcterms:modified>
</cp:coreProperties>
</file>