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891\"/>
    </mc:Choice>
  </mc:AlternateContent>
  <xr:revisionPtr revIDLastSave="0" documentId="13_ncr:1_{5DA0E681-02CA-45D6-9836-1131E002A81E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Раздел 2 " sheetId="12" r:id="rId1"/>
    <sheet name="Раздел 2.1 " sheetId="13" r:id="rId2"/>
    <sheet name="Раздел 3 " sheetId="14" r:id="rId3"/>
    <sheet name="Раздел 4 " sheetId="7" r:id="rId4"/>
    <sheet name="Раздел 5" sheetId="9" r:id="rId5"/>
    <sheet name="Раздел 6" sheetId="8" r:id="rId6"/>
  </sheets>
  <definedNames>
    <definedName name="_ftn1" localSheetId="0">'Раздел 2 '!#REF!</definedName>
    <definedName name="_ftn2" localSheetId="0">'Раздел 2 '!$A$10</definedName>
    <definedName name="_ftn3" localSheetId="0">'Раздел 2 '!$A$11</definedName>
    <definedName name="_ftn4" localSheetId="0">'Раздел 2 '!#REF!</definedName>
    <definedName name="_ftn5" localSheetId="0">'Раздел 2 '!$A$12</definedName>
    <definedName name="_ftn6" localSheetId="0">'Раздел 2 '!$A$13</definedName>
    <definedName name="_ftn7" localSheetId="0">'Раздел 2 '!$A$14</definedName>
    <definedName name="_ftn8" localSheetId="0">'Раздел 2 '!$A$15</definedName>
    <definedName name="_ftnref1" localSheetId="0">'Раздел 2 '!$B$2</definedName>
    <definedName name="_ftnref2" localSheetId="0">'Раздел 2 '!$C$2</definedName>
    <definedName name="_ftnref3" localSheetId="0">'Раздел 2 '!$E$2</definedName>
    <definedName name="_ftnref4" localSheetId="0">'Раздел 2 '!$G$2</definedName>
    <definedName name="_ftnref5" localSheetId="0">'Раздел 2 '!$K$2</definedName>
    <definedName name="_ftnref6" localSheetId="0">'Раздел 2 '!$L$2</definedName>
    <definedName name="_ftnref7" localSheetId="0">'Раздел 2 '!$M$2</definedName>
    <definedName name="_ftnref8" localSheetId="0">'Раздел 2 '!$G$3</definedName>
    <definedName name="OLE_LINK1" localSheetId="0">'Раздел 2 '!$A$11</definedName>
    <definedName name="OLE_LINK2" localSheetId="2">'Раздел 3 '!$A$14</definedName>
    <definedName name="_xlnm.Print_Area" localSheetId="0">'Раздел 2 '!$A$1:$P$19</definedName>
    <definedName name="_xlnm.Print_Area" localSheetId="1">'Раздел 2.1 '!$A$1:$K$13</definedName>
    <definedName name="_xlnm.Print_Area" localSheetId="2">'Раздел 3 '!$A$1:$P$18</definedName>
    <definedName name="_xlnm.Print_Area" localSheetId="3">'Раздел 4 '!$A$1:$I$21</definedName>
    <definedName name="_xlnm.Print_Area" localSheetId="4">'Раздел 5'!$A$1:$J$67</definedName>
    <definedName name="_xlnm.Print_Area" localSheetId="5">'Раздел 6'!$A$1:$H$15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9" l="1"/>
  <c r="D24" i="9"/>
  <c r="E24" i="9"/>
  <c r="E8" i="9" s="1"/>
  <c r="C24" i="9"/>
  <c r="C8" i="9" s="1"/>
  <c r="D8" i="9"/>
  <c r="C30" i="9" l="1"/>
  <c r="D30" i="9"/>
  <c r="I53" i="9" l="1"/>
  <c r="I52" i="9"/>
  <c r="I51" i="9"/>
  <c r="I50" i="9"/>
  <c r="I49" i="9"/>
  <c r="I48" i="9"/>
  <c r="I47" i="9"/>
  <c r="H46" i="9"/>
  <c r="G46" i="9"/>
  <c r="F46" i="9"/>
  <c r="E46" i="9"/>
  <c r="D46" i="9"/>
  <c r="C46" i="9"/>
  <c r="I46" i="9" s="1"/>
  <c r="I44" i="9"/>
  <c r="I43" i="9"/>
  <c r="I42" i="9"/>
  <c r="I41" i="9"/>
  <c r="I40" i="9"/>
  <c r="I39" i="9"/>
  <c r="H38" i="9"/>
  <c r="G38" i="9"/>
  <c r="F38" i="9"/>
  <c r="E38" i="9"/>
  <c r="D38" i="9"/>
  <c r="C38" i="9"/>
  <c r="I37" i="9"/>
  <c r="I36" i="9"/>
  <c r="I35" i="9"/>
  <c r="I34" i="9"/>
  <c r="I33" i="9"/>
  <c r="I32" i="9"/>
  <c r="I31" i="9"/>
  <c r="H30" i="9"/>
  <c r="G30" i="9"/>
  <c r="F30" i="9"/>
  <c r="E30" i="9"/>
  <c r="E29" i="9"/>
  <c r="E13" i="9" s="1"/>
  <c r="D29" i="9"/>
  <c r="C29" i="9"/>
  <c r="I29" i="9" s="1"/>
  <c r="E28" i="9"/>
  <c r="D28" i="9"/>
  <c r="C28" i="9"/>
  <c r="E27" i="9"/>
  <c r="E11" i="9" s="1"/>
  <c r="D27" i="9"/>
  <c r="C27" i="9"/>
  <c r="E26" i="9"/>
  <c r="E10" i="9" s="1"/>
  <c r="D26" i="9"/>
  <c r="D10" i="9" s="1"/>
  <c r="C26" i="9"/>
  <c r="E25" i="9"/>
  <c r="E9" i="9" s="1"/>
  <c r="C25" i="9"/>
  <c r="I24" i="9"/>
  <c r="E23" i="9"/>
  <c r="D23" i="9"/>
  <c r="D22" i="9" s="1"/>
  <c r="C23" i="9"/>
  <c r="H22" i="9"/>
  <c r="G22" i="9"/>
  <c r="F22" i="9"/>
  <c r="I21" i="9"/>
  <c r="I20" i="9"/>
  <c r="I19" i="9"/>
  <c r="I18" i="9"/>
  <c r="D17" i="9"/>
  <c r="I16" i="9"/>
  <c r="I15" i="9"/>
  <c r="H14" i="9"/>
  <c r="G14" i="9"/>
  <c r="F14" i="9"/>
  <c r="E14" i="9"/>
  <c r="C14" i="9"/>
  <c r="H13" i="9"/>
  <c r="G13" i="9"/>
  <c r="F13" i="9"/>
  <c r="D13" i="9"/>
  <c r="C13" i="9"/>
  <c r="H12" i="9"/>
  <c r="G12" i="9"/>
  <c r="F12" i="9"/>
  <c r="E12" i="9"/>
  <c r="D12" i="9"/>
  <c r="C12" i="9"/>
  <c r="H11" i="9"/>
  <c r="G11" i="9"/>
  <c r="F11" i="9"/>
  <c r="D11" i="9"/>
  <c r="C11" i="9"/>
  <c r="H10" i="9"/>
  <c r="G10" i="9"/>
  <c r="F10" i="9"/>
  <c r="H9" i="9"/>
  <c r="G9" i="9"/>
  <c r="F9" i="9"/>
  <c r="C9" i="9"/>
  <c r="H8" i="9"/>
  <c r="G8" i="9"/>
  <c r="F8" i="9"/>
  <c r="H7" i="9"/>
  <c r="G7" i="9"/>
  <c r="F7" i="9"/>
  <c r="E7" i="9"/>
  <c r="E6" i="9" s="1"/>
  <c r="C7" i="9"/>
  <c r="C6" i="9" s="1"/>
  <c r="H6" i="9" l="1"/>
  <c r="F6" i="9"/>
  <c r="G6" i="9"/>
  <c r="I12" i="9"/>
  <c r="I17" i="9"/>
  <c r="D9" i="9"/>
  <c r="C22" i="9"/>
  <c r="E22" i="9"/>
  <c r="I25" i="9"/>
  <c r="I28" i="9"/>
  <c r="I9" i="9"/>
  <c r="I38" i="9"/>
  <c r="I11" i="9"/>
  <c r="D14" i="9"/>
  <c r="I14" i="9" s="1"/>
  <c r="I27" i="9"/>
  <c r="I13" i="9"/>
  <c r="D7" i="9"/>
  <c r="D6" i="9" s="1"/>
  <c r="I23" i="9"/>
  <c r="I30" i="9"/>
  <c r="I26" i="9"/>
  <c r="C10" i="9"/>
  <c r="I8" i="9"/>
  <c r="I22" i="9" l="1"/>
  <c r="I6" i="9"/>
  <c r="I7" i="9"/>
  <c r="I1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M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данные документы будут действовать в 2025 году?</t>
        </r>
      </text>
    </comment>
  </commentList>
</comments>
</file>

<file path=xl/sharedStrings.xml><?xml version="1.0" encoding="utf-8"?>
<sst xmlns="http://schemas.openxmlformats.org/spreadsheetml/2006/main" count="254" uniqueCount="150">
  <si>
    <t>№ п/п</t>
  </si>
  <si>
    <t>Единица измерения (по ОКЕИ)</t>
  </si>
  <si>
    <t>значение</t>
  </si>
  <si>
    <t>год</t>
  </si>
  <si>
    <t>1.</t>
  </si>
  <si>
    <t>Наименование показателя</t>
  </si>
  <si>
    <t>Базовое значение</t>
  </si>
  <si>
    <t>Ответственный за достижение показателя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</si>
  <si>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</si>
  <si>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</si>
  <si>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</si>
  <si>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</si>
  <si>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</si>
  <si>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</si>
  <si>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</si>
  <si>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</si>
  <si>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</si>
  <si>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</si>
  <si>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</si>
  <si>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</si>
  <si>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</si>
  <si>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</si>
  <si>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</si>
  <si>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</si>
  <si>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</si>
  <si>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</si>
  <si>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</si>
  <si>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</si>
  <si>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</si>
  <si>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</si>
  <si>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</si>
  <si>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1.3.</t>
  </si>
  <si>
    <t>6. Реестр документов, входящих в состав муниципальной программы</t>
  </si>
  <si>
    <t>Транспортная подвижность населения</t>
  </si>
  <si>
    <t>тыс. пасс.-км на 1 жителя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</si>
  <si>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 значения</t>
  </si>
  <si>
    <t>2.1. Прокси-показатели муниципальной программы Нефтеюганского района «Развитие транспортной системы» в 2025 году</t>
  </si>
  <si>
    <t>1 квартал</t>
  </si>
  <si>
    <t>2 квартал</t>
  </si>
  <si>
    <t>3 квартал</t>
  </si>
  <si>
    <t>4 квартал</t>
  </si>
  <si>
    <t>Протяженность сети автомобильных дорог общего пользования местного значения</t>
  </si>
  <si>
    <t>км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</si>
  <si>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</si>
  <si>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Прирост протяженности автомобильных дорог общего пользования 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</si>
  <si>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%</t>
  </si>
  <si>
    <t>5. Финансовое обеспечение муниципальной программы Нефтеюганского района «Развитие транспортной системы»</t>
  </si>
  <si>
    <t xml:space="preserve">Наименование муниципальной программы, структурного элемента / источник финансового обеспечения 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</si>
  <si>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</si>
  <si>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</si>
  <si>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</si>
  <si>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</si>
  <si>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 xml:space="preserve">Иные источники&lt;****&gt; </t>
  </si>
  <si>
    <t>Решение Думы Нефтеюганского района</t>
  </si>
  <si>
    <t>«Об утверждении порядка предоставления субсидий бюджетам городского и сельских поселений, входящих в состав Нефтеюганского района, предоставляемых из бюджета Нефтеюганского района в рамках реализации мероприятий муниципальной программы Нефтеюганского района «Развитие транспортной системы Нефтеюганского района на 2019-2024 годы и на период до 2030 года»</t>
  </si>
  <si>
    <t xml:space="preserve">«Об утверждении порядка предоставления иных межбюджетных трансфертов бюджетам городского и сельских поселений, входящих 
в состав Нефтеюганского района, предоставляемых из бюджета Нефтеюганского района в рамках мероприятий муниципальной программы Нефтеюганского района «Развитие транспортной системы Нефтеюганского района на 2019-2024 годы и на период до 2030 года»
</t>
  </si>
  <si>
    <t xml:space="preserve">Цель «Развитие современной транспортной инфраструктуры, обеспечивающей повышение доступности и безопасности транспортных услуг для населения Нефтеюганского района» </t>
  </si>
  <si>
    <t>Единица измерения(по ОКЕИ)</t>
  </si>
  <si>
    <t>Департамент строительства и жилищно-коммунального комплекса Нефтеюганского района (отдел по транспорту и дорогам)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</si>
  <si>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</si>
  <si>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</si>
  <si>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</si>
  <si>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</si>
  <si>
    <t>2. Показатели муниципальной программы</t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</si>
  <si>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6"/>
        <color theme="1"/>
        <rFont val="Times New Roman"/>
        <family val="1"/>
        <charset val="204"/>
      </rPr>
      <t>11</t>
    </r>
  </si>
  <si>
    <r>
      <t xml:space="preserve">Плановые значения по кварталам/месяцам </t>
    </r>
    <r>
      <rPr>
        <vertAlign val="superscript"/>
        <sz val="16"/>
        <color theme="1"/>
        <rFont val="Times New Roman"/>
        <family val="1"/>
        <charset val="204"/>
      </rPr>
      <t>10</t>
    </r>
  </si>
  <si>
    <r>
      <t>Уровень показателя</t>
    </r>
    <r>
      <rPr>
        <vertAlign val="superscript"/>
        <sz val="16"/>
        <color theme="1"/>
        <rFont val="Times New Roman"/>
        <family val="1"/>
        <charset val="204"/>
      </rPr>
      <t xml:space="preserve">12 </t>
    </r>
  </si>
  <si>
    <t>Комплекс процессных мероприятий «Капитальный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района»</t>
  </si>
  <si>
    <t>Комплекс процессных мероприятий «Строительство, реконструкция, капитальный ремонт, ремонт и содержание автомобильных дорог общего пользования местного значения поселений»</t>
  </si>
  <si>
    <t>Комплекс процессных мероприятий  «Капитальный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района»</t>
  </si>
  <si>
    <t>Обеспечение функционирования сети автомобильных дорог общего и необщего пользования местного значения, в том числе автомобильных дорог, являющихся подъездными к сельским населенным пунктам.</t>
  </si>
  <si>
    <t>Муниципальная программа (всего), в том числе:</t>
  </si>
  <si>
    <t>https://admoil.gosuslugi.ru/ofitsialno/dokumenty/npa_duma/resheniya-dumy-za-2023/dokumenty_11898.html</t>
  </si>
  <si>
    <t>https://admoil.gosuslugi.ru/ofitsialno/dokumenty/npa_duma/resheniya_duma_2022/dokumenty_11872.html</t>
  </si>
  <si>
    <t>Всего:</t>
  </si>
  <si>
    <t>Администрации городского и сельских поселений  Нефтеюганского района</t>
  </si>
  <si>
    <r>
      <t xml:space="preserve">Наименование показателя 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</si>
  <si>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 xml:space="preserve">Уровень показателя 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</si>
  <si>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 xml:space="preserve">Базовое значение 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</si>
  <si>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 xml:space="preserve">Значение показателя по годам 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</si>
  <si>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 xml:space="preserve">Документ 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</si>
  <si>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 xml:space="preserve">Ответственный за достижение показателя 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</si>
  <si>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 xml:space="preserve">Связь с показателями национальных целей 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</si>
  <si>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2025 </t>
    </r>
    <r>
      <rPr>
        <vertAlign val="superscript"/>
        <sz val="13"/>
        <color theme="1"/>
        <rFont val="Times New Roman"/>
        <family val="1"/>
        <charset val="204"/>
      </rPr>
      <t>9</t>
    </r>
  </si>
  <si>
    <t xml:space="preserve">1. Цель  «Развитие современной транспортной инфраструктуры, обеспечивающей повышение доступности и безопасности услуг транспортного комплекса для населения Нефтеюганского района» </t>
  </si>
  <si>
    <t xml:space="preserve">«МП» </t>
  </si>
  <si>
    <t>«МП»</t>
  </si>
  <si>
    <t>Ответственный за реализацию: Департамент строительства и жилищно-коммунального комплекса Нефтеюганского района (отдел по транспорту и дорогам)</t>
  </si>
  <si>
    <t>Департамент строительства и жилищно-коммунальногокомплекса Нефтеюганского района (отдел по транспорту и дорогам), Администрации городского и сельских поселений  Нефтеюганского района</t>
  </si>
  <si>
    <t>3.Комплекс процессных мероприятий «Капитальный ремонт, ремонт и содержание автомобильных дорог и искусственных дорожных сооружений необщего пользования местного значения муниципального района» (всего), в том числе:</t>
  </si>
  <si>
    <t>Департамент строительства и жилищно-коммунального комплекса Нефтеюганского района (отдел по транспорту и дорогам) /  Администрации городского и сельских поселений  Нефтеюганского района</t>
  </si>
  <si>
    <t>Департамент строительстава и жилищно-коммунального комплекса Нефтеюганского района (отдел по танспорту и дорогам)</t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</si>
  <si>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</t>
    </r>
  </si>
  <si>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</si>
  <si>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</si>
  <si>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</si>
  <si>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</si>
  <si>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9"/>
        <color theme="1"/>
        <rFont val="Times New Roman"/>
        <family val="1"/>
        <charset val="204"/>
      </rPr>
      <t xml:space="preserve">7 </t>
    </r>
    <r>
      <rPr>
        <sz val="9"/>
        <color theme="1"/>
        <rFont val="Times New Roman"/>
        <family val="1"/>
        <charset val="204"/>
      </rPr>
      <t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</si>
  <si>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</si>
  <si>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</si>
  <si>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rPr>
        <vertAlign val="superscript"/>
        <sz val="11"/>
        <color theme="1"/>
        <rFont val="Times New Roman"/>
        <family val="1"/>
        <charset val="204"/>
      </rPr>
      <t>10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</si>
  <si>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1"/>
        <color theme="1"/>
        <rFont val="Times New Roman"/>
        <family val="1"/>
        <charset val="204"/>
      </rPr>
      <t xml:space="preserve">11 </t>
    </r>
    <r>
      <rPr>
        <sz val="11"/>
        <color theme="1"/>
        <rFont val="Times New Roman"/>
        <family val="1"/>
        <charset val="204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</si>
  <si>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11"/>
        <color theme="1"/>
        <rFont val="Times New Roman"/>
        <family val="1"/>
        <charset val="204"/>
      </rPr>
      <t>12</t>
    </r>
    <r>
      <rPr>
        <sz val="11"/>
        <color theme="1"/>
        <rFont val="Times New Roman"/>
        <family val="1"/>
        <charset val="204"/>
      </rPr>
      <t xml:space="preserve"> Заполняется в соответствии с разделом 2.</t>
    </r>
  </si>
  <si>
    <t>3.</t>
  </si>
  <si>
    <t>3.1.</t>
  </si>
  <si>
    <t>2.1.</t>
  </si>
  <si>
    <t>Срок реализации: 2025 - 2030</t>
  </si>
  <si>
    <t>от 23.11.2022                             № 828</t>
  </si>
  <si>
    <r>
      <rPr>
        <vertAlign val="superscript"/>
        <sz val="9"/>
        <color theme="1"/>
        <rFont val="Times New Roman"/>
        <family val="1"/>
        <charset val="204"/>
      </rPr>
      <t>23</t>
    </r>
    <r>
      <rPr>
        <sz val="9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</si>
  <si>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rPr>
        <vertAlign val="superscript"/>
        <sz val="9"/>
        <color theme="1"/>
        <rFont val="Times New Roman"/>
        <family val="1"/>
        <charset val="204"/>
      </rPr>
      <t>24</t>
    </r>
    <r>
      <rPr>
        <sz val="9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</si>
  <si>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rPr>
        <vertAlign val="superscript"/>
        <sz val="9"/>
        <color theme="1"/>
        <rFont val="Times New Roman"/>
        <family val="1"/>
        <charset val="204"/>
      </rPr>
      <t xml:space="preserve">25 </t>
    </r>
    <r>
      <rPr>
        <sz val="9"/>
        <color theme="1"/>
        <rFont val="Times New Roman"/>
        <family val="1"/>
        <charset val="204"/>
      </rPr>
      <t>Указывается наименование принятого (утвержденного) документа.</t>
    </r>
  </si>
  <si>
    <r>
      <rPr>
        <vertAlign val="superscript"/>
        <sz val="9"/>
        <color theme="1"/>
        <rFont val="Times New Roman"/>
        <family val="1"/>
        <charset val="204"/>
      </rPr>
      <t>26</t>
    </r>
    <r>
      <rPr>
        <sz val="9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</t>
    </r>
  </si>
  <si>
    <r>
      <rPr>
        <vertAlign val="superscript"/>
        <sz val="9"/>
        <color theme="1"/>
        <rFont val="Times New Roman"/>
        <family val="1"/>
        <charset val="204"/>
      </rPr>
      <t>27</t>
    </r>
    <r>
      <rPr>
        <sz val="9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</si>
  <si>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rPr>
        <vertAlign val="superscript"/>
        <sz val="9"/>
        <color theme="1"/>
        <rFont val="Times New Roman"/>
        <family val="1"/>
        <charset val="204"/>
      </rPr>
      <t>28</t>
    </r>
    <r>
      <rPr>
        <sz val="9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</si>
  <si>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 xml:space="preserve">Распоряжением Правительства Ханты-Мансийского автономного округа - Югры от 15 марта 2013 года №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Югры»  </t>
  </si>
  <si>
    <r>
      <t xml:space="preserve">Значение показателя по кварталам/месяцам </t>
    </r>
    <r>
      <rPr>
        <vertAlign val="superscript"/>
        <sz val="13"/>
        <color theme="1"/>
        <rFont val="Times New Roman"/>
        <family val="1"/>
        <charset val="204"/>
      </rPr>
      <t>10</t>
    </r>
  </si>
  <si>
    <t>Показатель  «Доля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значения», %</t>
  </si>
  <si>
    <t>Решение Думы Нефтеюганского района от 23.11.2022 № 828 «Об утверждении порядка предоставления субсидий бюджетам городского и сельских поселений, входящих в состав Нефтеюганского района, предоставляемых из бюджета Нефтеюганского района в рамках реализации мероприятий муниципальной программы Нефтеюганского района «Развитие транспортной системы Нефтеюганского района на 2019-2024 годы и на период до 2030 года»
Решение Думы Нефтеюганского района от 23.06.2017 № 139 «Об утверждении порядка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в рамках мероприятий муниципальной программы Нефтеюганского района «Развитие транспортной системы Нефтеюганского района на 2019-2024 годы и на период до 2030 года»</t>
  </si>
  <si>
    <t xml:space="preserve"> 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района.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</si>
  <si>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 значения.</t>
  </si>
  <si>
    <t>Строительство, реконструкция, капитальный ремонт, ремонт и содержание автомобильных дорог общего пользования местного значения поселений.</t>
  </si>
  <si>
    <t xml:space="preserve"> 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района.</t>
  </si>
  <si>
    <r>
      <rPr>
        <vertAlign val="superscript"/>
        <sz val="9"/>
        <color theme="1"/>
        <rFont val="Times New Roman"/>
        <family val="1"/>
        <charset val="204"/>
      </rPr>
      <t xml:space="preserve">13 </t>
    </r>
    <r>
      <rPr>
        <sz val="9"/>
        <color theme="1"/>
        <rFont val="Times New Roman"/>
        <family val="1"/>
        <charset val="204"/>
      </rPr>
      <t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</si>
  <si>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</si>
  <si>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9"/>
        <color theme="1"/>
        <rFont val="Times New Roman"/>
        <family val="1"/>
        <charset val="204"/>
      </rPr>
      <t xml:space="preserve">15 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</si>
  <si>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9"/>
        <color theme="1"/>
        <rFont val="Times New Roman"/>
        <family val="1"/>
        <charset val="204"/>
      </rPr>
      <t xml:space="preserve">16 </t>
    </r>
    <r>
      <rPr>
        <sz val="9"/>
        <color theme="1"/>
        <rFont val="Times New Roman"/>
        <family val="1"/>
        <charset val="204"/>
      </rPr>
      <t>Приводится при необходимости.</t>
    </r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</si>
  <si>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 xml:space="preserve"> 13</t>
    </r>
  </si>
  <si>
    <r>
      <t xml:space="preserve">Краткое описание ожидаемых эффектов от  реализации задачи структурного элемента 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</si>
  <si>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 xml:space="preserve">Связь с показателями </t>
    </r>
    <r>
      <rPr>
        <vertAlign val="superscript"/>
        <sz val="13"/>
        <color theme="1"/>
        <rFont val="Times New Roman"/>
        <family val="1"/>
        <charset val="204"/>
      </rPr>
      <t>15</t>
    </r>
  </si>
  <si>
    <r>
      <t xml:space="preserve">Ответственный исполнитель/Соисполнитель </t>
    </r>
    <r>
      <rPr>
        <vertAlign val="superscript"/>
        <sz val="13"/>
        <color theme="1"/>
        <rFont val="Times New Roman"/>
        <family val="1"/>
        <charset val="204"/>
      </rPr>
      <t>20</t>
    </r>
  </si>
  <si>
    <t>1. Комплекс процессных мероприятий «Капитальный ремонт, ремонт и содержание автомобильных дорог и искусственных дорожных сооружений общего пользования местного значения муниципального района» (всего), в том числе:</t>
  </si>
  <si>
    <t>2. Комплекс процессных мероприятий «Строительство, реконструкция, капитальный ремонт, ремонт и содержание автомобильных дорог общего пользования местного значения поселений» (всего), в том числе:</t>
  </si>
  <si>
    <t>Ответственный за реализацию: Департамент строительства и жилищно-коммунального комплекса Нефтеюганского района (отдел по транспорту и дорогам) / Администрации городского и сельских поселений  Нефтеюганского района</t>
  </si>
  <si>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</si>
  <si>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t>2. Комплекс процессных мероприятий «Строительство, реконструкция, капитальный ремонт, ремонт и содержание автомобильных дорог общего пользования местного значения поселений»</t>
  </si>
  <si>
    <r>
      <t xml:space="preserve">Тип документа </t>
    </r>
    <r>
      <rPr>
        <vertAlign val="superscript"/>
        <sz val="13"/>
        <color theme="1"/>
        <rFont val="Times New Roman"/>
        <family val="1"/>
        <charset val="204"/>
      </rPr>
      <t>23</t>
    </r>
  </si>
  <si>
    <r>
      <t xml:space="preserve">Вид документа </t>
    </r>
    <r>
      <rPr>
        <vertAlign val="superscript"/>
        <sz val="13"/>
        <color theme="1"/>
        <rFont val="Times New Roman"/>
        <family val="1"/>
        <charset val="204"/>
      </rPr>
      <t>24</t>
    </r>
  </si>
  <si>
    <r>
      <t xml:space="preserve">Наименование документа </t>
    </r>
    <r>
      <rPr>
        <vertAlign val="superscript"/>
        <sz val="13"/>
        <color theme="1"/>
        <rFont val="Times New Roman"/>
        <family val="1"/>
        <charset val="204"/>
      </rPr>
      <t>25</t>
    </r>
  </si>
  <si>
    <r>
      <t xml:space="preserve">Реквизиты </t>
    </r>
    <r>
      <rPr>
        <vertAlign val="superscript"/>
        <sz val="13"/>
        <color theme="1"/>
        <rFont val="Times New Roman"/>
        <family val="1"/>
        <charset val="204"/>
      </rPr>
      <t>26</t>
    </r>
  </si>
  <si>
    <r>
      <t xml:space="preserve">Разработчик </t>
    </r>
    <r>
      <rPr>
        <vertAlign val="superscript"/>
        <sz val="13"/>
        <color theme="1"/>
        <rFont val="Times New Roman"/>
        <family val="1"/>
        <charset val="204"/>
      </rPr>
      <t>27</t>
    </r>
  </si>
  <si>
    <r>
      <t xml:space="preserve">Гиперссылка на текст документа </t>
    </r>
    <r>
      <rPr>
        <vertAlign val="superscript"/>
        <sz val="13"/>
        <color theme="1"/>
        <rFont val="Times New Roman"/>
        <family val="1"/>
        <charset val="204"/>
      </rPr>
      <t>28</t>
    </r>
  </si>
  <si>
    <t>Порядок</t>
  </si>
  <si>
    <r>
      <rPr>
        <sz val="13"/>
        <rFont val="Times New Roman"/>
        <family val="1"/>
        <charset val="204"/>
      </rPr>
      <t xml:space="preserve">«МП»  </t>
    </r>
    <r>
      <rPr>
        <sz val="13"/>
        <color theme="1"/>
        <rFont val="Times New Roman"/>
        <family val="1"/>
        <charset val="204"/>
      </rPr>
      <t xml:space="preserve">                   </t>
    </r>
  </si>
  <si>
    <t xml:space="preserve"> «МП»</t>
  </si>
  <si>
    <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</si>
  <si>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t>Департамент строительства и жилищно-коммунального комплекса Нефтеюганского района (отдел по транспорту и дорогам) / Администрации городского и сельских поселений Нефтеюганского района</t>
  </si>
  <si>
    <t>Департамент строительства и жилищно-коммунального комплекса Нефтеюганского района (отдел по транспорту и дорогам) /  Администрации городского и сельских поселений Нефтеюганского района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</si>
  <si>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 значения.
Прирост протяженности автомобильных дорог общего пользования 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дорог.</t>
  </si>
  <si>
    <t>Доля автомобильных дорог общего пользования местного значения, соответствующих  нормативным требованиям к транспортно-эксплуатационным показателям, в общей протяженности автомобильных дорог общего пользования местного значения.
Прирост протяженности автомобильных дорог общего пользования 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дорог.</t>
  </si>
  <si>
    <t xml:space="preserve">от 23.06.2017
№ 139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</si>
</sst>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р.&quot;_-;\-* #,##0.00&quot;р.&quot;_-;_-* &quot;-&quot;??&quot;р.&quot;_-;_-@_-"/>
    <numFmt numFmtId="165" formatCode="_-* #,##0.00000_р_._-;\-* #,##0.00000_р_._-;_-* &quot;-&quot;??_р_._-;_-@_-"/>
    <numFmt numFmtId="166" formatCode="_-* #,##0.00000_р_._-;\-* #,##0.00000_р_._-;_-* &quot;-&quot;???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vertAlign val="superscript"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5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1" applyAlignment="1">
      <alignment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/>
    <xf numFmtId="0" fontId="10" fillId="2" borderId="0" xfId="0" applyFont="1" applyFill="1"/>
    <xf numFmtId="0" fontId="10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8" fillId="0" borderId="0" xfId="0" applyFont="1" applyAlignment="1">
      <alignment wrapText="1"/>
    </xf>
    <xf numFmtId="0" fontId="8" fillId="0" borderId="1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/>
    <xf numFmtId="0" fontId="8" fillId="3" borderId="1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1" fontId="8" fillId="0" borderId="0" xfId="0" applyNumberFormat="1" applyFont="1" applyBorder="1" applyAlignment="1">
      <alignment horizontal="center" vertical="top" wrapText="1"/>
    </xf>
    <xf numFmtId="0" fontId="8" fillId="0" borderId="0" xfId="0" applyNumberFormat="1" applyFont="1" applyBorder="1" applyAlignment="1">
      <alignment horizontal="center" vertical="top" wrapText="1"/>
    </xf>
    <xf numFmtId="0" fontId="11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/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0" fontId="8" fillId="0" borderId="0" xfId="0" applyFont="1" applyAlignment="1"/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166" fontId="15" fillId="0" borderId="1" xfId="2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left" vertical="center" wrapText="1"/>
    </xf>
    <xf numFmtId="2" fontId="8" fillId="0" borderId="6" xfId="0" applyNumberFormat="1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8" fillId="0" borderId="10" xfId="0" applyFont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8"/>
  <sheetViews>
    <sheetView view="pageBreakPreview" zoomScale="70" zoomScaleNormal="84" zoomScaleSheetLayoutView="70" workbookViewId="0">
      <selection activeCell="M9" sqref="M9"/>
    </sheetView>
  </sheetViews>
  <sheetFormatPr defaultColWidth="9.140625" defaultRowHeight="16.5" x14ac:dyDescent="0.25"/>
  <cols>
    <col min="1" max="1" width="9.140625" style="19"/>
    <col min="2" max="2" width="50" style="19" customWidth="1"/>
    <col min="3" max="3" width="17.5703125" style="19" customWidth="1"/>
    <col min="4" max="4" width="12.140625" style="19" customWidth="1"/>
    <col min="5" max="5" width="13.140625" style="19" customWidth="1"/>
    <col min="6" max="10" width="9.140625" style="19"/>
    <col min="11" max="12" width="9.140625" style="22"/>
    <col min="13" max="13" width="109.5703125" style="19" customWidth="1"/>
    <col min="14" max="14" width="37.85546875" style="19" customWidth="1"/>
    <col min="15" max="15" width="21.140625" style="19" customWidth="1"/>
    <col min="16" max="16384" width="9.140625" style="19"/>
  </cols>
  <sheetData>
    <row r="2" spans="1:15" ht="33" customHeight="1" x14ac:dyDescent="0.25">
      <c r="A2" s="61" t="s">
        <v>63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4" spans="1:15" s="20" customFormat="1" ht="57" customHeight="1" x14ac:dyDescent="0.25">
      <c r="A4" s="62" t="s">
        <v>0</v>
      </c>
      <c r="B4" s="62" t="s">
        <v>76</v>
      </c>
      <c r="C4" s="64" t="s">
        <v>77</v>
      </c>
      <c r="D4" s="62" t="s">
        <v>1</v>
      </c>
      <c r="E4" s="64" t="s">
        <v>78</v>
      </c>
      <c r="F4" s="64"/>
      <c r="G4" s="64" t="s">
        <v>79</v>
      </c>
      <c r="H4" s="64"/>
      <c r="I4" s="64"/>
      <c r="J4" s="64"/>
      <c r="K4" s="64"/>
      <c r="L4" s="64"/>
      <c r="M4" s="62" t="s">
        <v>80</v>
      </c>
      <c r="N4" s="62" t="s">
        <v>81</v>
      </c>
      <c r="O4" s="62" t="s">
        <v>82</v>
      </c>
    </row>
    <row r="5" spans="1:15" ht="23.25" customHeight="1" x14ac:dyDescent="0.25">
      <c r="A5" s="63"/>
      <c r="B5" s="63"/>
      <c r="C5" s="64"/>
      <c r="D5" s="63"/>
      <c r="E5" s="5" t="s">
        <v>2</v>
      </c>
      <c r="F5" s="5" t="s">
        <v>3</v>
      </c>
      <c r="G5" s="5" t="s">
        <v>83</v>
      </c>
      <c r="H5" s="5">
        <v>2026</v>
      </c>
      <c r="I5" s="5">
        <v>2027</v>
      </c>
      <c r="J5" s="5">
        <v>2028</v>
      </c>
      <c r="K5" s="6">
        <v>2029</v>
      </c>
      <c r="L5" s="6">
        <v>2030</v>
      </c>
      <c r="M5" s="63"/>
      <c r="N5" s="63"/>
      <c r="O5" s="63"/>
    </row>
    <row r="6" spans="1:15" s="21" customFormat="1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8">
        <v>11</v>
      </c>
      <c r="L6" s="8">
        <v>12</v>
      </c>
      <c r="M6" s="7">
        <v>13</v>
      </c>
      <c r="N6" s="7">
        <v>14</v>
      </c>
      <c r="O6" s="7">
        <v>15</v>
      </c>
    </row>
    <row r="7" spans="1:15" ht="39" customHeight="1" x14ac:dyDescent="0.25">
      <c r="A7" s="57" t="s">
        <v>84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9"/>
    </row>
    <row r="8" spans="1:15" ht="144.75" customHeight="1" x14ac:dyDescent="0.25">
      <c r="A8" s="24" t="s">
        <v>4</v>
      </c>
      <c r="B8" s="10" t="s">
        <v>35</v>
      </c>
      <c r="C8" s="16" t="s">
        <v>142</v>
      </c>
      <c r="D8" s="15" t="s">
        <v>45</v>
      </c>
      <c r="E8" s="15">
        <v>94.8</v>
      </c>
      <c r="F8" s="15">
        <v>2023</v>
      </c>
      <c r="G8" s="15">
        <v>96.6</v>
      </c>
      <c r="H8" s="15">
        <v>96.6</v>
      </c>
      <c r="I8" s="15">
        <v>96.6</v>
      </c>
      <c r="J8" s="15">
        <v>96.6</v>
      </c>
      <c r="K8" s="15">
        <v>96.6</v>
      </c>
      <c r="L8" s="15">
        <v>96.6</v>
      </c>
      <c r="M8" s="18" t="s">
        <v>114</v>
      </c>
      <c r="N8" s="10" t="s">
        <v>145</v>
      </c>
      <c r="O8" s="15" t="s">
        <v>22</v>
      </c>
    </row>
    <row r="9" spans="1:15" ht="172.5" customHeight="1" x14ac:dyDescent="0.25">
      <c r="A9" s="24" t="s">
        <v>28</v>
      </c>
      <c r="B9" s="10" t="s">
        <v>44</v>
      </c>
      <c r="C9" s="16" t="s">
        <v>85</v>
      </c>
      <c r="D9" s="15" t="s">
        <v>42</v>
      </c>
      <c r="E9" s="15" t="s">
        <v>22</v>
      </c>
      <c r="F9" s="15">
        <v>2023</v>
      </c>
      <c r="G9" s="15">
        <v>2.4790000000000001</v>
      </c>
      <c r="H9" s="9">
        <v>7.09</v>
      </c>
      <c r="I9" s="9">
        <v>0.86</v>
      </c>
      <c r="J9" s="15" t="s">
        <v>22</v>
      </c>
      <c r="K9" s="15" t="s">
        <v>22</v>
      </c>
      <c r="L9" s="17" t="s">
        <v>22</v>
      </c>
      <c r="M9" s="54" t="s">
        <v>117</v>
      </c>
      <c r="N9" s="10" t="s">
        <v>145</v>
      </c>
      <c r="O9" s="15" t="s">
        <v>22</v>
      </c>
    </row>
    <row r="10" spans="1:15" ht="40.5" customHeight="1" x14ac:dyDescent="0.25">
      <c r="M10" s="23"/>
      <c r="N10" s="23"/>
      <c r="O10" s="23"/>
    </row>
    <row r="11" spans="1:15" ht="48" customHeight="1" x14ac:dyDescent="0.25">
      <c r="A11" s="11" t="s">
        <v>92</v>
      </c>
      <c r="B11" s="11"/>
      <c r="C11" s="11"/>
      <c r="D11" s="11"/>
      <c r="E11" s="11"/>
      <c r="F11" s="11"/>
      <c r="G11" s="11"/>
      <c r="H11" s="11"/>
      <c r="I11" s="11"/>
      <c r="J11" s="11"/>
      <c r="K11" s="12"/>
      <c r="L11" s="12"/>
      <c r="M11" s="13"/>
      <c r="N11" s="13"/>
      <c r="O11" s="13"/>
    </row>
    <row r="12" spans="1:15" ht="19.5" customHeight="1" x14ac:dyDescent="0.25">
      <c r="A12" s="60" t="s">
        <v>93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15" ht="15" customHeight="1" x14ac:dyDescent="0.25">
      <c r="A13" s="11" t="s">
        <v>94</v>
      </c>
      <c r="B13" s="11"/>
      <c r="C13" s="11"/>
      <c r="D13" s="11"/>
      <c r="E13" s="11"/>
      <c r="F13" s="11"/>
      <c r="G13" s="11"/>
      <c r="H13" s="11"/>
      <c r="I13" s="11"/>
      <c r="J13" s="11"/>
      <c r="K13" s="12"/>
      <c r="L13" s="12"/>
      <c r="M13" s="11"/>
      <c r="N13" s="11"/>
      <c r="O13" s="11"/>
    </row>
    <row r="14" spans="1:15" ht="13.5" customHeight="1" x14ac:dyDescent="0.25">
      <c r="A14" s="11" t="s">
        <v>95</v>
      </c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1"/>
      <c r="N14" s="11"/>
      <c r="O14" s="11"/>
    </row>
    <row r="15" spans="1:15" ht="31.5" customHeight="1" x14ac:dyDescent="0.25">
      <c r="A15" s="60" t="s">
        <v>96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x14ac:dyDescent="0.25">
      <c r="A16" s="11" t="s">
        <v>97</v>
      </c>
      <c r="B16" s="11"/>
      <c r="C16" s="11"/>
      <c r="D16" s="11"/>
      <c r="E16" s="11"/>
      <c r="F16" s="11"/>
      <c r="G16" s="11"/>
      <c r="H16" s="11"/>
      <c r="I16" s="11"/>
      <c r="J16" s="11"/>
      <c r="K16" s="12"/>
      <c r="L16" s="12"/>
      <c r="M16" s="11"/>
      <c r="N16" s="11"/>
      <c r="O16" s="11"/>
    </row>
    <row r="17" spans="1:15" x14ac:dyDescent="0.25">
      <c r="A17" s="11" t="s">
        <v>98</v>
      </c>
      <c r="B17" s="11"/>
      <c r="C17" s="11"/>
      <c r="D17" s="11"/>
      <c r="E17" s="11"/>
      <c r="F17" s="11"/>
      <c r="G17" s="11"/>
      <c r="H17" s="11"/>
      <c r="I17" s="11"/>
      <c r="J17" s="11"/>
      <c r="K17" s="12"/>
      <c r="L17" s="12"/>
      <c r="M17" s="11"/>
      <c r="N17" s="11"/>
      <c r="O17" s="11"/>
    </row>
    <row r="18" spans="1:15" x14ac:dyDescent="0.25">
      <c r="A18" s="11" t="s">
        <v>99</v>
      </c>
      <c r="B18" s="11"/>
      <c r="C18" s="11"/>
      <c r="D18" s="11"/>
      <c r="E18" s="11"/>
      <c r="F18" s="11"/>
      <c r="G18" s="11"/>
      <c r="H18" s="11"/>
      <c r="I18" s="11"/>
      <c r="J18" s="11"/>
      <c r="K18" s="12"/>
      <c r="L18" s="12"/>
      <c r="M18" s="11"/>
      <c r="N18" s="11"/>
      <c r="O18" s="11"/>
    </row>
  </sheetData>
  <mergeCells count="13">
    <mergeCell ref="A7:O7"/>
    <mergeCell ref="A12:O12"/>
    <mergeCell ref="A15:O15"/>
    <mergeCell ref="A2:O2"/>
    <mergeCell ref="A4:A5"/>
    <mergeCell ref="B4:B5"/>
    <mergeCell ref="C4:C5"/>
    <mergeCell ref="D4:D5"/>
    <mergeCell ref="E4:F4"/>
    <mergeCell ref="G4:L4"/>
    <mergeCell ref="M4:M5"/>
    <mergeCell ref="N4:N5"/>
    <mergeCell ref="O4: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"/>
  <sheetViews>
    <sheetView view="pageBreakPreview" zoomScaleNormal="100" zoomScaleSheetLayoutView="100" workbookViewId="0">
      <selection activeCell="H7" sqref="H7"/>
    </sheetView>
  </sheetViews>
  <sheetFormatPr defaultRowHeight="16.5" x14ac:dyDescent="0.25"/>
  <cols>
    <col min="1" max="1" width="9.140625" style="19"/>
    <col min="2" max="2" width="47.85546875" style="19" customWidth="1"/>
    <col min="3" max="3" width="24.28515625" style="19" customWidth="1"/>
    <col min="4" max="4" width="15.85546875" style="19" customWidth="1"/>
    <col min="5" max="5" width="14" style="19" customWidth="1"/>
    <col min="6" max="6" width="13.42578125" style="19" customWidth="1"/>
    <col min="7" max="7" width="12.5703125" style="19" customWidth="1"/>
    <col min="8" max="8" width="13.42578125" style="19" customWidth="1"/>
    <col min="9" max="9" width="15" style="19" customWidth="1"/>
    <col min="10" max="10" width="52.7109375" style="19" customWidth="1"/>
    <col min="11" max="16384" width="9.140625" style="19"/>
  </cols>
  <sheetData>
    <row r="1" spans="1:12" ht="14.25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</row>
    <row r="2" spans="1:12" ht="30" customHeight="1" x14ac:dyDescent="0.25">
      <c r="A2" s="68" t="s">
        <v>36</v>
      </c>
      <c r="B2" s="68"/>
      <c r="C2" s="68"/>
      <c r="D2" s="68"/>
      <c r="E2" s="68"/>
      <c r="F2" s="68"/>
      <c r="G2" s="68"/>
      <c r="H2" s="68"/>
      <c r="I2" s="68"/>
      <c r="J2" s="68"/>
    </row>
    <row r="3" spans="1:12" s="26" customFormat="1" ht="30" customHeight="1" x14ac:dyDescent="0.25">
      <c r="A3" s="62" t="s">
        <v>0</v>
      </c>
      <c r="B3" s="62" t="s">
        <v>5</v>
      </c>
      <c r="C3" s="62" t="s">
        <v>1</v>
      </c>
      <c r="D3" s="69" t="s">
        <v>6</v>
      </c>
      <c r="E3" s="70"/>
      <c r="F3" s="69" t="s">
        <v>115</v>
      </c>
      <c r="G3" s="71"/>
      <c r="H3" s="71"/>
      <c r="I3" s="70"/>
      <c r="J3" s="62" t="s">
        <v>7</v>
      </c>
    </row>
    <row r="4" spans="1:12" ht="46.5" customHeight="1" x14ac:dyDescent="0.25">
      <c r="A4" s="63"/>
      <c r="B4" s="63"/>
      <c r="C4" s="63"/>
      <c r="D4" s="15" t="s">
        <v>2</v>
      </c>
      <c r="E4" s="15" t="s">
        <v>3</v>
      </c>
      <c r="F4" s="15" t="s">
        <v>37</v>
      </c>
      <c r="G4" s="15" t="s">
        <v>38</v>
      </c>
      <c r="H4" s="15" t="s">
        <v>39</v>
      </c>
      <c r="I4" s="15" t="s">
        <v>40</v>
      </c>
      <c r="J4" s="63"/>
    </row>
    <row r="5" spans="1:12" ht="15" customHeigh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</row>
    <row r="6" spans="1:12" ht="63" customHeight="1" x14ac:dyDescent="0.25">
      <c r="A6" s="15">
        <v>1</v>
      </c>
      <c r="B6" s="65" t="s">
        <v>116</v>
      </c>
      <c r="C6" s="66"/>
      <c r="D6" s="66"/>
      <c r="E6" s="66"/>
      <c r="F6" s="66"/>
      <c r="G6" s="66"/>
      <c r="H6" s="66"/>
      <c r="I6" s="66"/>
      <c r="J6" s="67"/>
    </row>
    <row r="7" spans="1:12" ht="96" customHeight="1" x14ac:dyDescent="0.25">
      <c r="A7" s="15" t="s">
        <v>20</v>
      </c>
      <c r="B7" s="27" t="s">
        <v>41</v>
      </c>
      <c r="C7" s="15" t="s">
        <v>42</v>
      </c>
      <c r="D7" s="15">
        <v>182.5</v>
      </c>
      <c r="E7" s="15">
        <v>2023</v>
      </c>
      <c r="F7" s="15" t="s">
        <v>22</v>
      </c>
      <c r="G7" s="15" t="s">
        <v>22</v>
      </c>
      <c r="H7" s="15" t="s">
        <v>22</v>
      </c>
      <c r="I7" s="15">
        <v>182.5</v>
      </c>
      <c r="J7" s="10" t="s">
        <v>145</v>
      </c>
    </row>
    <row r="8" spans="1:12" ht="93" customHeight="1" x14ac:dyDescent="0.25">
      <c r="A8" s="15" t="s">
        <v>30</v>
      </c>
      <c r="B8" s="10" t="s">
        <v>43</v>
      </c>
      <c r="C8" s="15" t="s">
        <v>42</v>
      </c>
      <c r="D8" s="15">
        <v>6.1</v>
      </c>
      <c r="E8" s="15">
        <v>2023</v>
      </c>
      <c r="F8" s="15" t="s">
        <v>22</v>
      </c>
      <c r="G8" s="15" t="s">
        <v>22</v>
      </c>
      <c r="H8" s="15" t="s">
        <v>22</v>
      </c>
      <c r="I8" s="15">
        <v>6.1</v>
      </c>
      <c r="J8" s="10" t="s">
        <v>146</v>
      </c>
    </row>
    <row r="9" spans="1:12" ht="84.75" customHeight="1" x14ac:dyDescent="0.25">
      <c r="A9" s="15" t="s">
        <v>31</v>
      </c>
      <c r="B9" s="10" t="s">
        <v>33</v>
      </c>
      <c r="C9" s="15" t="s">
        <v>34</v>
      </c>
      <c r="D9" s="15">
        <v>7.0000000000000007E-2</v>
      </c>
      <c r="E9" s="15">
        <v>2023</v>
      </c>
      <c r="F9" s="15" t="s">
        <v>22</v>
      </c>
      <c r="G9" s="15" t="s">
        <v>22</v>
      </c>
      <c r="H9" s="15" t="s">
        <v>22</v>
      </c>
      <c r="I9" s="15">
        <v>0.05</v>
      </c>
      <c r="J9" s="10" t="s">
        <v>146</v>
      </c>
      <c r="K9" s="26"/>
      <c r="L9" s="26"/>
    </row>
    <row r="10" spans="1:12" x14ac:dyDescent="0.25">
      <c r="B10" s="28"/>
      <c r="C10" s="29"/>
      <c r="D10" s="30"/>
      <c r="E10" s="31"/>
      <c r="F10" s="31"/>
      <c r="G10" s="31"/>
      <c r="H10" s="31"/>
      <c r="I10" s="31"/>
      <c r="J10" s="29"/>
      <c r="K10" s="26"/>
      <c r="L10" s="26"/>
    </row>
    <row r="11" spans="1:12" x14ac:dyDescent="0.25">
      <c r="A11" s="29"/>
      <c r="B11" s="21"/>
      <c r="C11" s="21"/>
      <c r="D11" s="21"/>
      <c r="E11" s="21"/>
      <c r="F11" s="21"/>
      <c r="G11" s="21"/>
      <c r="H11" s="21"/>
      <c r="I11" s="21"/>
      <c r="J11" s="29"/>
      <c r="K11" s="26"/>
      <c r="L11" s="26"/>
    </row>
    <row r="12" spans="1:12" x14ac:dyDescent="0.25">
      <c r="A12" s="32" t="s">
        <v>144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</row>
    <row r="13" spans="1:12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</row>
  </sheetData>
  <mergeCells count="8">
    <mergeCell ref="B6:J6"/>
    <mergeCell ref="A2:J2"/>
    <mergeCell ref="A3:A4"/>
    <mergeCell ref="B3:B4"/>
    <mergeCell ref="C3:C4"/>
    <mergeCell ref="D3:E3"/>
    <mergeCell ref="F3:I3"/>
    <mergeCell ref="J3:J4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6"/>
  <sheetViews>
    <sheetView view="pageBreakPreview" zoomScale="80" zoomScaleNormal="100" zoomScaleSheetLayoutView="80" workbookViewId="0">
      <selection activeCell="P8" sqref="P8"/>
    </sheetView>
  </sheetViews>
  <sheetFormatPr defaultRowHeight="15" x14ac:dyDescent="0.25"/>
  <cols>
    <col min="1" max="1" width="6.140625" customWidth="1"/>
    <col min="2" max="2" width="68.140625" customWidth="1"/>
    <col min="3" max="3" width="25.7109375" customWidth="1"/>
    <col min="4" max="4" width="23" customWidth="1"/>
    <col min="16" max="16" width="20.28515625" customWidth="1"/>
  </cols>
  <sheetData>
    <row r="1" spans="1:16" ht="33" customHeight="1" x14ac:dyDescent="0.25">
      <c r="A1" s="72" t="s">
        <v>64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ht="20.2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47.25" customHeight="1" x14ac:dyDescent="0.25">
      <c r="A3" s="80" t="s">
        <v>0</v>
      </c>
      <c r="B3" s="80" t="s">
        <v>8</v>
      </c>
      <c r="C3" s="80" t="s">
        <v>66</v>
      </c>
      <c r="D3" s="80" t="s">
        <v>57</v>
      </c>
      <c r="E3" s="74" t="s">
        <v>65</v>
      </c>
      <c r="F3" s="75"/>
      <c r="G3" s="75"/>
      <c r="H3" s="75"/>
      <c r="I3" s="75"/>
      <c r="J3" s="75"/>
      <c r="K3" s="75"/>
      <c r="L3" s="75"/>
      <c r="M3" s="75"/>
      <c r="N3" s="75"/>
      <c r="O3" s="76"/>
      <c r="P3" s="80" t="s">
        <v>29</v>
      </c>
    </row>
    <row r="4" spans="1:16" ht="31.5" customHeight="1" x14ac:dyDescent="0.25">
      <c r="A4" s="81"/>
      <c r="B4" s="81"/>
      <c r="C4" s="81"/>
      <c r="D4" s="81"/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  <c r="P4" s="81"/>
    </row>
    <row r="5" spans="1:16" ht="31.5" customHeight="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</row>
    <row r="6" spans="1:16" ht="30" customHeight="1" x14ac:dyDescent="0.25">
      <c r="A6" s="3" t="s">
        <v>4</v>
      </c>
      <c r="B6" s="77" t="s">
        <v>56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9"/>
    </row>
    <row r="7" spans="1:16" ht="135.75" customHeight="1" x14ac:dyDescent="0.25">
      <c r="A7" s="3" t="s">
        <v>20</v>
      </c>
      <c r="B7" s="14" t="s">
        <v>35</v>
      </c>
      <c r="C7" s="3" t="s">
        <v>143</v>
      </c>
      <c r="D7" s="3" t="s">
        <v>45</v>
      </c>
      <c r="E7" s="3" t="s">
        <v>22</v>
      </c>
      <c r="F7" s="3" t="s">
        <v>22</v>
      </c>
      <c r="G7" s="3" t="s">
        <v>22</v>
      </c>
      <c r="H7" s="3" t="s">
        <v>22</v>
      </c>
      <c r="I7" s="3" t="s">
        <v>22</v>
      </c>
      <c r="J7" s="3" t="s">
        <v>22</v>
      </c>
      <c r="K7" s="3" t="s">
        <v>22</v>
      </c>
      <c r="L7" s="3" t="s">
        <v>22</v>
      </c>
      <c r="M7" s="3" t="s">
        <v>22</v>
      </c>
      <c r="N7" s="3" t="s">
        <v>22</v>
      </c>
      <c r="O7" s="3" t="s">
        <v>22</v>
      </c>
      <c r="P7" s="3">
        <v>96.6</v>
      </c>
    </row>
    <row r="8" spans="1:16" ht="121.5" x14ac:dyDescent="0.25">
      <c r="A8" s="3" t="s">
        <v>30</v>
      </c>
      <c r="B8" s="14" t="s">
        <v>44</v>
      </c>
      <c r="C8" s="3" t="s">
        <v>86</v>
      </c>
      <c r="D8" s="3" t="s">
        <v>42</v>
      </c>
      <c r="E8" s="3" t="s">
        <v>22</v>
      </c>
      <c r="F8" s="3" t="s">
        <v>22</v>
      </c>
      <c r="G8" s="3" t="s">
        <v>22</v>
      </c>
      <c r="H8" s="3" t="s">
        <v>22</v>
      </c>
      <c r="I8" s="3" t="s">
        <v>22</v>
      </c>
      <c r="J8" s="3" t="s">
        <v>22</v>
      </c>
      <c r="K8" s="3" t="s">
        <v>22</v>
      </c>
      <c r="L8" s="3" t="s">
        <v>22</v>
      </c>
      <c r="M8" s="3" t="s">
        <v>22</v>
      </c>
      <c r="N8" s="3" t="s">
        <v>22</v>
      </c>
      <c r="O8" s="3" t="s">
        <v>22</v>
      </c>
      <c r="P8" s="55">
        <v>2.4790000000000001</v>
      </c>
    </row>
    <row r="9" spans="1:16" ht="33.75" hidden="1" customHeight="1" x14ac:dyDescent="0.25"/>
    <row r="10" spans="1:16" ht="33.75" hidden="1" customHeight="1" x14ac:dyDescent="0.2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</row>
    <row r="11" spans="1:16" ht="21" hidden="1" customHeight="1" x14ac:dyDescent="0.25">
      <c r="A11" s="1"/>
    </row>
    <row r="12" spans="1:16" ht="29.25" hidden="1" customHeight="1" x14ac:dyDescent="0.25">
      <c r="A12" s="1"/>
    </row>
    <row r="14" spans="1:16" ht="18" x14ac:dyDescent="0.25">
      <c r="A14" s="2" t="s">
        <v>100</v>
      </c>
    </row>
    <row r="15" spans="1:16" ht="18" x14ac:dyDescent="0.25">
      <c r="A15" s="2" t="s">
        <v>101</v>
      </c>
    </row>
    <row r="16" spans="1:16" ht="18" x14ac:dyDescent="0.25">
      <c r="A16" s="2" t="s">
        <v>102</v>
      </c>
    </row>
  </sheetData>
  <mergeCells count="9">
    <mergeCell ref="A1:P1"/>
    <mergeCell ref="A10:P10"/>
    <mergeCell ref="E3:O3"/>
    <mergeCell ref="B6:P6"/>
    <mergeCell ref="C3:C4"/>
    <mergeCell ref="P3:P4"/>
    <mergeCell ref="B3:B4"/>
    <mergeCell ref="A3:A4"/>
    <mergeCell ref="D3:D4"/>
  </mergeCells>
  <pageMargins left="0.7" right="0.7" top="0.75" bottom="0.75" header="0.3" footer="0.3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27"/>
  <sheetViews>
    <sheetView view="pageBreakPreview" topLeftCell="A9" zoomScale="90" zoomScaleNormal="100" zoomScaleSheetLayoutView="90" workbookViewId="0">
      <selection activeCell="D11" sqref="D11"/>
    </sheetView>
  </sheetViews>
  <sheetFormatPr defaultColWidth="9.140625" defaultRowHeight="16.5" x14ac:dyDescent="0.25"/>
  <cols>
    <col min="1" max="1" width="10.140625" style="38" bestFit="1" customWidth="1"/>
    <col min="2" max="2" width="70" style="38" customWidth="1"/>
    <col min="3" max="3" width="52.5703125" style="38" customWidth="1"/>
    <col min="4" max="4" width="81.5703125" style="38" customWidth="1"/>
    <col min="5" max="16384" width="9.140625" style="38"/>
  </cols>
  <sheetData>
    <row r="2" spans="1:9" x14ac:dyDescent="0.25">
      <c r="A2" s="86" t="s">
        <v>21</v>
      </c>
      <c r="B2" s="86"/>
      <c r="C2" s="86"/>
      <c r="D2" s="86"/>
    </row>
    <row r="4" spans="1:9" s="39" customFormat="1" ht="36" x14ac:dyDescent="0.25">
      <c r="A4" s="9" t="s">
        <v>0</v>
      </c>
      <c r="B4" s="9" t="s">
        <v>126</v>
      </c>
      <c r="C4" s="9" t="s">
        <v>127</v>
      </c>
      <c r="D4" s="9" t="s">
        <v>128</v>
      </c>
    </row>
    <row r="5" spans="1:9" s="39" customFormat="1" x14ac:dyDescent="0.25">
      <c r="A5" s="9">
        <v>1</v>
      </c>
      <c r="B5" s="9">
        <v>2</v>
      </c>
      <c r="C5" s="9">
        <v>3</v>
      </c>
      <c r="D5" s="9">
        <v>4</v>
      </c>
    </row>
    <row r="6" spans="1:9" s="25" customFormat="1" ht="42" customHeight="1" x14ac:dyDescent="0.25">
      <c r="A6" s="9" t="s">
        <v>4</v>
      </c>
      <c r="B6" s="83" t="s">
        <v>67</v>
      </c>
      <c r="C6" s="88"/>
      <c r="D6" s="84"/>
      <c r="F6" s="82"/>
      <c r="G6" s="82"/>
      <c r="H6" s="82"/>
      <c r="I6" s="82"/>
    </row>
    <row r="7" spans="1:9" s="25" customFormat="1" ht="138" customHeight="1" x14ac:dyDescent="0.25">
      <c r="A7" s="9"/>
      <c r="B7" s="18" t="s">
        <v>87</v>
      </c>
      <c r="C7" s="83" t="s">
        <v>106</v>
      </c>
      <c r="D7" s="84"/>
      <c r="F7" s="82"/>
      <c r="G7" s="82"/>
      <c r="H7" s="82"/>
      <c r="I7" s="82"/>
    </row>
    <row r="8" spans="1:9" s="25" customFormat="1" ht="179.25" customHeight="1" x14ac:dyDescent="0.25">
      <c r="A8" s="9" t="s">
        <v>20</v>
      </c>
      <c r="B8" s="18" t="s">
        <v>70</v>
      </c>
      <c r="C8" s="18" t="s">
        <v>118</v>
      </c>
      <c r="D8" s="18" t="s">
        <v>147</v>
      </c>
    </row>
    <row r="9" spans="1:9" s="25" customFormat="1" ht="39.75" customHeight="1" x14ac:dyDescent="0.25">
      <c r="A9" s="9" t="s">
        <v>28</v>
      </c>
      <c r="B9" s="83" t="s">
        <v>68</v>
      </c>
      <c r="C9" s="88"/>
      <c r="D9" s="84"/>
    </row>
    <row r="10" spans="1:9" s="25" customFormat="1" ht="135" customHeight="1" x14ac:dyDescent="0.25">
      <c r="A10" s="9"/>
      <c r="B10" s="18" t="s">
        <v>132</v>
      </c>
      <c r="C10" s="83" t="s">
        <v>106</v>
      </c>
      <c r="D10" s="84"/>
    </row>
    <row r="11" spans="1:9" ht="151.5" customHeight="1" x14ac:dyDescent="0.25">
      <c r="A11" s="9" t="s">
        <v>105</v>
      </c>
      <c r="B11" s="18" t="s">
        <v>70</v>
      </c>
      <c r="C11" s="18" t="s">
        <v>120</v>
      </c>
      <c r="D11" s="18" t="s">
        <v>148</v>
      </c>
    </row>
    <row r="12" spans="1:9" ht="49.5" customHeight="1" x14ac:dyDescent="0.25">
      <c r="A12" s="9" t="s">
        <v>103</v>
      </c>
      <c r="B12" s="83" t="s">
        <v>69</v>
      </c>
      <c r="C12" s="88"/>
      <c r="D12" s="84"/>
    </row>
    <row r="13" spans="1:9" ht="88.5" customHeight="1" x14ac:dyDescent="0.25">
      <c r="A13" s="9"/>
      <c r="B13" s="18" t="s">
        <v>87</v>
      </c>
      <c r="C13" s="83" t="s">
        <v>106</v>
      </c>
      <c r="D13" s="84"/>
    </row>
    <row r="14" spans="1:9" ht="102" customHeight="1" x14ac:dyDescent="0.25">
      <c r="A14" s="9" t="s">
        <v>104</v>
      </c>
      <c r="B14" s="18" t="s">
        <v>70</v>
      </c>
      <c r="C14" s="18" t="s">
        <v>121</v>
      </c>
      <c r="D14" s="18" t="s">
        <v>119</v>
      </c>
    </row>
    <row r="15" spans="1:9" s="25" customFormat="1" x14ac:dyDescent="0.25">
      <c r="A15" s="40"/>
      <c r="B15" s="41"/>
      <c r="C15" s="41"/>
      <c r="D15" s="41"/>
      <c r="E15" s="42"/>
    </row>
    <row r="16" spans="1:9" s="35" customFormat="1" ht="13.5" x14ac:dyDescent="0.25">
      <c r="A16" s="33" t="s">
        <v>122</v>
      </c>
      <c r="B16" s="33"/>
      <c r="C16" s="33"/>
      <c r="D16" s="33"/>
      <c r="E16" s="34"/>
    </row>
    <row r="17" spans="1:5" s="35" customFormat="1" ht="19.5" customHeight="1" x14ac:dyDescent="0.25">
      <c r="A17" s="33" t="s">
        <v>123</v>
      </c>
      <c r="B17" s="33"/>
      <c r="C17" s="33"/>
      <c r="D17" s="33"/>
      <c r="E17" s="34"/>
    </row>
    <row r="18" spans="1:5" s="35" customFormat="1" ht="13.5" x14ac:dyDescent="0.25">
      <c r="A18" s="33" t="s">
        <v>124</v>
      </c>
      <c r="B18" s="33"/>
      <c r="C18" s="33"/>
      <c r="D18" s="33"/>
      <c r="E18" s="34"/>
    </row>
    <row r="19" spans="1:5" s="37" customFormat="1" ht="15" customHeight="1" x14ac:dyDescent="0.2">
      <c r="A19" s="33" t="s">
        <v>125</v>
      </c>
      <c r="B19" s="33"/>
      <c r="C19" s="33"/>
      <c r="D19" s="33"/>
      <c r="E19" s="36"/>
    </row>
    <row r="20" spans="1:5" ht="15" customHeight="1" x14ac:dyDescent="0.25">
      <c r="A20" s="43"/>
      <c r="B20" s="43"/>
      <c r="C20" s="43"/>
      <c r="D20" s="43"/>
      <c r="E20" s="44"/>
    </row>
    <row r="21" spans="1:5" s="47" customFormat="1" x14ac:dyDescent="0.25">
      <c r="A21" s="42"/>
      <c r="B21" s="45"/>
      <c r="C21" s="85"/>
      <c r="D21" s="85"/>
      <c r="E21" s="46"/>
    </row>
    <row r="22" spans="1:5" s="25" customFormat="1" x14ac:dyDescent="0.25">
      <c r="A22" s="40"/>
      <c r="B22" s="41"/>
      <c r="C22" s="41"/>
      <c r="D22" s="41"/>
      <c r="E22" s="42"/>
    </row>
    <row r="23" spans="1:5" x14ac:dyDescent="0.25">
      <c r="A23" s="48"/>
      <c r="B23" s="87"/>
      <c r="C23" s="87"/>
      <c r="D23" s="87"/>
      <c r="E23" s="44"/>
    </row>
    <row r="24" spans="1:5" x14ac:dyDescent="0.25">
      <c r="A24" s="42"/>
      <c r="B24" s="45"/>
      <c r="C24" s="85"/>
      <c r="D24" s="85"/>
      <c r="E24" s="44"/>
    </row>
    <row r="25" spans="1:5" s="25" customFormat="1" x14ac:dyDescent="0.25">
      <c r="A25" s="40"/>
      <c r="B25" s="41"/>
      <c r="C25" s="41"/>
      <c r="D25" s="41"/>
      <c r="E25" s="42"/>
    </row>
    <row r="26" spans="1:5" s="25" customFormat="1" x14ac:dyDescent="0.25">
      <c r="A26" s="40"/>
      <c r="B26" s="41"/>
      <c r="C26" s="41"/>
      <c r="D26" s="41"/>
      <c r="E26" s="42"/>
    </row>
    <row r="27" spans="1:5" x14ac:dyDescent="0.25">
      <c r="A27" s="44"/>
      <c r="B27" s="44"/>
      <c r="C27" s="44"/>
      <c r="D27" s="44"/>
      <c r="E27" s="44"/>
    </row>
  </sheetData>
  <mergeCells count="11">
    <mergeCell ref="F6:I7"/>
    <mergeCell ref="C10:D10"/>
    <mergeCell ref="C24:D24"/>
    <mergeCell ref="A2:D2"/>
    <mergeCell ref="B23:D23"/>
    <mergeCell ref="C21:D21"/>
    <mergeCell ref="B6:D6"/>
    <mergeCell ref="C7:D7"/>
    <mergeCell ref="B9:D9"/>
    <mergeCell ref="B12:D12"/>
    <mergeCell ref="C13:D1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1"/>
  <rowBreaks count="1" manualBreakCount="1">
    <brk id="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4"/>
  <sheetViews>
    <sheetView view="pageBreakPreview" topLeftCell="A13" zoomScale="66" zoomScaleNormal="66" zoomScaleSheetLayoutView="66" workbookViewId="0">
      <selection activeCell="D26" sqref="D26"/>
    </sheetView>
  </sheetViews>
  <sheetFormatPr defaultRowHeight="16.5" x14ac:dyDescent="0.25"/>
  <cols>
    <col min="1" max="1" width="77.28515625" style="19" customWidth="1"/>
    <col min="2" max="2" width="58" style="19" customWidth="1"/>
    <col min="3" max="3" width="25" style="19" customWidth="1"/>
    <col min="4" max="4" width="26.7109375" style="19" customWidth="1"/>
    <col min="5" max="5" width="25.28515625" style="19" customWidth="1"/>
    <col min="6" max="6" width="22.85546875" style="19" customWidth="1"/>
    <col min="7" max="7" width="20.7109375" style="19" customWidth="1"/>
    <col min="8" max="8" width="22.140625" style="19" customWidth="1"/>
    <col min="9" max="9" width="22" style="19" customWidth="1"/>
    <col min="10" max="16384" width="9.140625" style="19"/>
  </cols>
  <sheetData>
    <row r="1" spans="1:9" ht="31.5" customHeight="1" x14ac:dyDescent="0.25">
      <c r="A1" s="61" t="s">
        <v>46</v>
      </c>
      <c r="B1" s="61"/>
      <c r="C1" s="61"/>
      <c r="D1" s="61"/>
      <c r="E1" s="61"/>
      <c r="F1" s="61"/>
      <c r="G1" s="61"/>
      <c r="H1" s="61"/>
      <c r="I1" s="61"/>
    </row>
    <row r="3" spans="1:9" x14ac:dyDescent="0.25">
      <c r="A3" s="62" t="s">
        <v>47</v>
      </c>
      <c r="B3" s="62" t="s">
        <v>129</v>
      </c>
      <c r="C3" s="64" t="s">
        <v>23</v>
      </c>
      <c r="D3" s="64"/>
      <c r="E3" s="64"/>
      <c r="F3" s="64"/>
      <c r="G3" s="64"/>
      <c r="H3" s="64"/>
      <c r="I3" s="64"/>
    </row>
    <row r="4" spans="1:9" ht="30.75" customHeight="1" x14ac:dyDescent="0.25">
      <c r="A4" s="63"/>
      <c r="B4" s="63"/>
      <c r="C4" s="15">
        <v>2025</v>
      </c>
      <c r="D4" s="15">
        <v>2026</v>
      </c>
      <c r="E4" s="15">
        <v>2027</v>
      </c>
      <c r="F4" s="15">
        <v>2028</v>
      </c>
      <c r="G4" s="15">
        <v>2029</v>
      </c>
      <c r="H4" s="15">
        <v>2030</v>
      </c>
      <c r="I4" s="15" t="s">
        <v>24</v>
      </c>
    </row>
    <row r="5" spans="1:9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</row>
    <row r="6" spans="1:9" x14ac:dyDescent="0.25">
      <c r="A6" s="49" t="s">
        <v>71</v>
      </c>
      <c r="B6" s="89" t="s">
        <v>88</v>
      </c>
      <c r="C6" s="52">
        <f>C7+C8+C9+C11+C13</f>
        <v>157360.29999999999</v>
      </c>
      <c r="D6" s="52">
        <f>D7+D8+D9+D11+D13</f>
        <v>213459.6</v>
      </c>
      <c r="E6" s="52">
        <f>E7+E8+E9+E11+E13</f>
        <v>199196.7</v>
      </c>
      <c r="F6" s="52">
        <f>F7+F8+F9+F10+F11+F13</f>
        <v>34183.599999999999</v>
      </c>
      <c r="G6" s="52">
        <f>G7+G8+G9+G10+G11+G13</f>
        <v>34183.599999999999</v>
      </c>
      <c r="H6" s="52">
        <f>H7+H8+H9+H10+H11+H13</f>
        <v>34183.599999999999</v>
      </c>
      <c r="I6" s="52">
        <f>SUM(C6:H6)</f>
        <v>672567.4</v>
      </c>
    </row>
    <row r="7" spans="1:9" x14ac:dyDescent="0.25">
      <c r="A7" s="18" t="s">
        <v>25</v>
      </c>
      <c r="B7" s="90"/>
      <c r="C7" s="50">
        <f t="shared" ref="C7:C13" si="0">C15+C23+C47</f>
        <v>0</v>
      </c>
      <c r="D7" s="50">
        <f t="shared" ref="D7:H13" si="1">D15+D23+D47</f>
        <v>0</v>
      </c>
      <c r="E7" s="50">
        <f t="shared" si="1"/>
        <v>0</v>
      </c>
      <c r="F7" s="50">
        <f t="shared" si="1"/>
        <v>0</v>
      </c>
      <c r="G7" s="50">
        <f t="shared" si="1"/>
        <v>0</v>
      </c>
      <c r="H7" s="50">
        <f t="shared" si="1"/>
        <v>0</v>
      </c>
      <c r="I7" s="50">
        <f t="shared" ref="I7:I53" si="2">SUM(C7:H7)</f>
        <v>0</v>
      </c>
    </row>
    <row r="8" spans="1:9" x14ac:dyDescent="0.25">
      <c r="A8" s="18" t="s">
        <v>26</v>
      </c>
      <c r="B8" s="90"/>
      <c r="C8" s="50">
        <f>C16+C24+C48</f>
        <v>121165.2</v>
      </c>
      <c r="D8" s="50">
        <f>D16+D24+D48</f>
        <v>161430</v>
      </c>
      <c r="E8" s="50">
        <f>E16+E24+E48</f>
        <v>162505.4</v>
      </c>
      <c r="F8" s="50">
        <f t="shared" si="1"/>
        <v>0</v>
      </c>
      <c r="G8" s="50">
        <f t="shared" si="1"/>
        <v>0</v>
      </c>
      <c r="H8" s="50">
        <f t="shared" si="1"/>
        <v>0</v>
      </c>
      <c r="I8" s="50">
        <f>SUM(C8:H8)</f>
        <v>445100.6</v>
      </c>
    </row>
    <row r="9" spans="1:9" x14ac:dyDescent="0.25">
      <c r="A9" s="18" t="s">
        <v>27</v>
      </c>
      <c r="B9" s="90"/>
      <c r="C9" s="50">
        <f t="shared" si="0"/>
        <v>36195.1</v>
      </c>
      <c r="D9" s="50">
        <f>D17+D25+D49</f>
        <v>52029.599999999999</v>
      </c>
      <c r="E9" s="50">
        <f>E17+E25+E49</f>
        <v>36691.300000000003</v>
      </c>
      <c r="F9" s="50">
        <f t="shared" si="1"/>
        <v>34183.599999999999</v>
      </c>
      <c r="G9" s="50">
        <f t="shared" si="1"/>
        <v>34183.599999999999</v>
      </c>
      <c r="H9" s="50">
        <f t="shared" si="1"/>
        <v>34183.599999999999</v>
      </c>
      <c r="I9" s="50">
        <f>SUM(C9:H9)</f>
        <v>227466.80000000002</v>
      </c>
    </row>
    <row r="10" spans="1:9" x14ac:dyDescent="0.25">
      <c r="A10" s="18" t="s">
        <v>48</v>
      </c>
      <c r="B10" s="90"/>
      <c r="C10" s="51">
        <f t="shared" si="0"/>
        <v>121165.2</v>
      </c>
      <c r="D10" s="51">
        <f t="shared" si="1"/>
        <v>49800</v>
      </c>
      <c r="E10" s="51">
        <f>E18+E26+E50</f>
        <v>162505.4</v>
      </c>
      <c r="F10" s="51">
        <f t="shared" si="1"/>
        <v>0</v>
      </c>
      <c r="G10" s="51">
        <f t="shared" si="1"/>
        <v>0</v>
      </c>
      <c r="H10" s="51">
        <f t="shared" si="1"/>
        <v>0</v>
      </c>
      <c r="I10" s="50">
        <f t="shared" si="2"/>
        <v>333470.59999999998</v>
      </c>
    </row>
    <row r="11" spans="1:9" x14ac:dyDescent="0.25">
      <c r="A11" s="18" t="s">
        <v>49</v>
      </c>
      <c r="B11" s="90"/>
      <c r="C11" s="51">
        <f t="shared" si="0"/>
        <v>0</v>
      </c>
      <c r="D11" s="51">
        <f t="shared" si="1"/>
        <v>0</v>
      </c>
      <c r="E11" s="51">
        <f t="shared" si="1"/>
        <v>0</v>
      </c>
      <c r="F11" s="51">
        <f t="shared" si="1"/>
        <v>0</v>
      </c>
      <c r="G11" s="51">
        <f t="shared" si="1"/>
        <v>0</v>
      </c>
      <c r="H11" s="51">
        <f t="shared" si="1"/>
        <v>0</v>
      </c>
      <c r="I11" s="50">
        <f t="shared" si="2"/>
        <v>0</v>
      </c>
    </row>
    <row r="12" spans="1:9" x14ac:dyDescent="0.25">
      <c r="A12" s="18" t="s">
        <v>50</v>
      </c>
      <c r="B12" s="90"/>
      <c r="C12" s="50">
        <f t="shared" si="0"/>
        <v>121165.2</v>
      </c>
      <c r="D12" s="50">
        <f t="shared" si="1"/>
        <v>2366.6999999999998</v>
      </c>
      <c r="E12" s="50">
        <f t="shared" si="1"/>
        <v>18056.2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2"/>
        <v>141588.1</v>
      </c>
    </row>
    <row r="13" spans="1:9" x14ac:dyDescent="0.25">
      <c r="A13" s="18" t="s">
        <v>51</v>
      </c>
      <c r="B13" s="91"/>
      <c r="C13" s="50">
        <f t="shared" si="0"/>
        <v>0</v>
      </c>
      <c r="D13" s="50">
        <f t="shared" si="1"/>
        <v>0</v>
      </c>
      <c r="E13" s="50">
        <f t="shared" si="1"/>
        <v>0</v>
      </c>
      <c r="F13" s="50">
        <f t="shared" si="1"/>
        <v>0</v>
      </c>
      <c r="G13" s="50">
        <f t="shared" si="1"/>
        <v>0</v>
      </c>
      <c r="H13" s="50">
        <f t="shared" si="1"/>
        <v>0</v>
      </c>
      <c r="I13" s="50">
        <f t="shared" si="2"/>
        <v>0</v>
      </c>
    </row>
    <row r="14" spans="1:9" ht="72" customHeight="1" x14ac:dyDescent="0.25">
      <c r="A14" s="49" t="s">
        <v>130</v>
      </c>
      <c r="B14" s="89" t="s">
        <v>58</v>
      </c>
      <c r="C14" s="52">
        <f t="shared" ref="C14:H14" si="3">C15+C16+C17+C18+C19+C21</f>
        <v>34875.1</v>
      </c>
      <c r="D14" s="52">
        <f t="shared" si="3"/>
        <v>162339.6</v>
      </c>
      <c r="E14" s="52">
        <f t="shared" si="3"/>
        <v>36691.300000000003</v>
      </c>
      <c r="F14" s="52">
        <f t="shared" si="3"/>
        <v>34183.599999999999</v>
      </c>
      <c r="G14" s="52">
        <f t="shared" si="3"/>
        <v>34183.599999999999</v>
      </c>
      <c r="H14" s="52">
        <f t="shared" si="3"/>
        <v>34183.599999999999</v>
      </c>
      <c r="I14" s="52">
        <f t="shared" si="2"/>
        <v>336456.79999999993</v>
      </c>
    </row>
    <row r="15" spans="1:9" x14ac:dyDescent="0.25">
      <c r="A15" s="18" t="s">
        <v>25</v>
      </c>
      <c r="B15" s="90"/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f t="shared" si="2"/>
        <v>0</v>
      </c>
    </row>
    <row r="16" spans="1:9" x14ac:dyDescent="0.25">
      <c r="A16" s="18" t="s">
        <v>26</v>
      </c>
      <c r="B16" s="90"/>
      <c r="C16" s="50">
        <v>0</v>
      </c>
      <c r="D16" s="50">
        <v>114480</v>
      </c>
      <c r="E16" s="50">
        <v>0</v>
      </c>
      <c r="F16" s="50">
        <v>0</v>
      </c>
      <c r="G16" s="50">
        <v>0</v>
      </c>
      <c r="H16" s="50">
        <v>0</v>
      </c>
      <c r="I16" s="50">
        <f t="shared" si="2"/>
        <v>114480</v>
      </c>
    </row>
    <row r="17" spans="1:9" x14ac:dyDescent="0.25">
      <c r="A17" s="18" t="s">
        <v>27</v>
      </c>
      <c r="B17" s="90"/>
      <c r="C17" s="50">
        <v>34875.1</v>
      </c>
      <c r="D17" s="50">
        <f>35139.6+12720</f>
        <v>47859.6</v>
      </c>
      <c r="E17" s="50">
        <v>36691.300000000003</v>
      </c>
      <c r="F17" s="50">
        <v>34183.599999999999</v>
      </c>
      <c r="G17" s="50">
        <v>34183.599999999999</v>
      </c>
      <c r="H17" s="50">
        <v>34183.599999999999</v>
      </c>
      <c r="I17" s="50">
        <f t="shared" si="2"/>
        <v>221976.80000000002</v>
      </c>
    </row>
    <row r="18" spans="1:9" x14ac:dyDescent="0.25">
      <c r="A18" s="18" t="s">
        <v>48</v>
      </c>
      <c r="B18" s="90"/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0">
        <f t="shared" si="2"/>
        <v>0</v>
      </c>
    </row>
    <row r="19" spans="1:9" x14ac:dyDescent="0.25">
      <c r="A19" s="18" t="s">
        <v>49</v>
      </c>
      <c r="B19" s="90"/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50">
        <f t="shared" si="2"/>
        <v>0</v>
      </c>
    </row>
    <row r="20" spans="1:9" x14ac:dyDescent="0.25">
      <c r="A20" s="18" t="s">
        <v>50</v>
      </c>
      <c r="B20" s="90"/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f t="shared" si="2"/>
        <v>0</v>
      </c>
    </row>
    <row r="21" spans="1:9" x14ac:dyDescent="0.25">
      <c r="A21" s="18" t="s">
        <v>52</v>
      </c>
      <c r="B21" s="91"/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f t="shared" si="2"/>
        <v>0</v>
      </c>
    </row>
    <row r="22" spans="1:9" ht="77.25" customHeight="1" x14ac:dyDescent="0.25">
      <c r="A22" s="49" t="s">
        <v>131</v>
      </c>
      <c r="B22" s="89" t="s">
        <v>90</v>
      </c>
      <c r="C22" s="52">
        <f>C23+C24+C25+C27+C29</f>
        <v>121165.2</v>
      </c>
      <c r="D22" s="52">
        <f>D23+D24+D25+D27+D29</f>
        <v>49800</v>
      </c>
      <c r="E22" s="52">
        <f t="shared" ref="E22" si="4">E23+E24+E25+E27+E29</f>
        <v>162505.4</v>
      </c>
      <c r="F22" s="52">
        <f>F23+F24+F25+F26+F27+F29</f>
        <v>0</v>
      </c>
      <c r="G22" s="52">
        <f>G23+G24+G25+G26+G27+G29</f>
        <v>0</v>
      </c>
      <c r="H22" s="52">
        <f>H23+H24+H25+H26+H27+H29</f>
        <v>0</v>
      </c>
      <c r="I22" s="52">
        <f>SUM(C22:H22)</f>
        <v>333470.59999999998</v>
      </c>
    </row>
    <row r="23" spans="1:9" x14ac:dyDescent="0.25">
      <c r="A23" s="18" t="s">
        <v>25</v>
      </c>
      <c r="B23" s="90"/>
      <c r="C23" s="50">
        <f t="shared" ref="C23:E23" si="5">C31+C39</f>
        <v>0</v>
      </c>
      <c r="D23" s="50">
        <f t="shared" si="5"/>
        <v>0</v>
      </c>
      <c r="E23" s="50">
        <f t="shared" si="5"/>
        <v>0</v>
      </c>
      <c r="F23" s="50">
        <v>0</v>
      </c>
      <c r="G23" s="50">
        <v>0</v>
      </c>
      <c r="H23" s="50">
        <v>0</v>
      </c>
      <c r="I23" s="50">
        <f t="shared" si="2"/>
        <v>0</v>
      </c>
    </row>
    <row r="24" spans="1:9" x14ac:dyDescent="0.25">
      <c r="A24" s="18" t="s">
        <v>26</v>
      </c>
      <c r="B24" s="90"/>
      <c r="C24" s="50">
        <f>C32+C40</f>
        <v>121165.2</v>
      </c>
      <c r="D24" s="50">
        <f t="shared" ref="D24:E24" si="6">D32+D40</f>
        <v>46950</v>
      </c>
      <c r="E24" s="50">
        <f t="shared" si="6"/>
        <v>162505.4</v>
      </c>
      <c r="F24" s="50">
        <v>0</v>
      </c>
      <c r="G24" s="50">
        <v>0</v>
      </c>
      <c r="H24" s="50">
        <v>0</v>
      </c>
      <c r="I24" s="50">
        <f t="shared" si="2"/>
        <v>330620.59999999998</v>
      </c>
    </row>
    <row r="25" spans="1:9" x14ac:dyDescent="0.25">
      <c r="A25" s="18" t="s">
        <v>27</v>
      </c>
      <c r="B25" s="90"/>
      <c r="C25" s="50">
        <f t="shared" ref="C25:E29" si="7">C33+C41</f>
        <v>0</v>
      </c>
      <c r="D25" s="50">
        <f>D33+D41</f>
        <v>2850</v>
      </c>
      <c r="E25" s="50">
        <f t="shared" si="7"/>
        <v>0</v>
      </c>
      <c r="F25" s="50">
        <v>0</v>
      </c>
      <c r="G25" s="50">
        <v>0</v>
      </c>
      <c r="H25" s="50">
        <v>0</v>
      </c>
      <c r="I25" s="50">
        <f t="shared" si="2"/>
        <v>2850</v>
      </c>
    </row>
    <row r="26" spans="1:9" x14ac:dyDescent="0.25">
      <c r="A26" s="18" t="s">
        <v>48</v>
      </c>
      <c r="B26" s="90"/>
      <c r="C26" s="50">
        <f t="shared" si="7"/>
        <v>121165.2</v>
      </c>
      <c r="D26" s="50">
        <f t="shared" si="7"/>
        <v>49800</v>
      </c>
      <c r="E26" s="50">
        <f t="shared" si="7"/>
        <v>162505.4</v>
      </c>
      <c r="F26" s="50">
        <v>0</v>
      </c>
      <c r="G26" s="50">
        <v>0</v>
      </c>
      <c r="H26" s="50">
        <v>0</v>
      </c>
      <c r="I26" s="50">
        <f t="shared" si="2"/>
        <v>333470.59999999998</v>
      </c>
    </row>
    <row r="27" spans="1:9" x14ac:dyDescent="0.25">
      <c r="A27" s="18" t="s">
        <v>49</v>
      </c>
      <c r="B27" s="90"/>
      <c r="C27" s="50">
        <f t="shared" si="7"/>
        <v>0</v>
      </c>
      <c r="D27" s="50">
        <f t="shared" si="7"/>
        <v>0</v>
      </c>
      <c r="E27" s="50">
        <f t="shared" si="7"/>
        <v>0</v>
      </c>
      <c r="F27" s="50">
        <v>0</v>
      </c>
      <c r="G27" s="50">
        <v>0</v>
      </c>
      <c r="H27" s="50">
        <v>0</v>
      </c>
      <c r="I27" s="50">
        <f t="shared" si="2"/>
        <v>0</v>
      </c>
    </row>
    <row r="28" spans="1:9" x14ac:dyDescent="0.25">
      <c r="A28" s="18" t="s">
        <v>50</v>
      </c>
      <c r="B28" s="90"/>
      <c r="C28" s="50">
        <f t="shared" si="7"/>
        <v>121165.2</v>
      </c>
      <c r="D28" s="50">
        <f t="shared" si="7"/>
        <v>2366.6999999999998</v>
      </c>
      <c r="E28" s="50">
        <f t="shared" si="7"/>
        <v>18056.2</v>
      </c>
      <c r="F28" s="50">
        <v>0</v>
      </c>
      <c r="G28" s="50">
        <v>0</v>
      </c>
      <c r="H28" s="50">
        <v>0</v>
      </c>
      <c r="I28" s="50">
        <f t="shared" si="2"/>
        <v>141588.1</v>
      </c>
    </row>
    <row r="29" spans="1:9" x14ac:dyDescent="0.25">
      <c r="A29" s="18" t="s">
        <v>52</v>
      </c>
      <c r="B29" s="91"/>
      <c r="C29" s="50">
        <f t="shared" si="7"/>
        <v>0</v>
      </c>
      <c r="D29" s="50">
        <f t="shared" si="7"/>
        <v>0</v>
      </c>
      <c r="E29" s="50">
        <f t="shared" si="7"/>
        <v>0</v>
      </c>
      <c r="F29" s="50">
        <v>0</v>
      </c>
      <c r="G29" s="50">
        <v>0</v>
      </c>
      <c r="H29" s="50">
        <v>0</v>
      </c>
      <c r="I29" s="50">
        <f t="shared" si="2"/>
        <v>0</v>
      </c>
    </row>
    <row r="30" spans="1:9" x14ac:dyDescent="0.25">
      <c r="A30" s="49" t="s">
        <v>74</v>
      </c>
      <c r="B30" s="89" t="s">
        <v>58</v>
      </c>
      <c r="C30" s="56">
        <f>C31+C32+C33+C35+C37</f>
        <v>0</v>
      </c>
      <c r="D30" s="52">
        <f>D31+D32+D33+D35+D37</f>
        <v>0</v>
      </c>
      <c r="E30" s="52">
        <f>E31+E32+E33+E35+E37</f>
        <v>0</v>
      </c>
      <c r="F30" s="52">
        <f>F31+F32+F33+F34+F35+F37</f>
        <v>0</v>
      </c>
      <c r="G30" s="52">
        <f>G31+G32+G33+G34+G35+G37</f>
        <v>0</v>
      </c>
      <c r="H30" s="52">
        <f>H31+H32+H33+H34+H35+H37</f>
        <v>0</v>
      </c>
      <c r="I30" s="52">
        <f t="shared" si="2"/>
        <v>0</v>
      </c>
    </row>
    <row r="31" spans="1:9" x14ac:dyDescent="0.25">
      <c r="A31" s="18" t="s">
        <v>25</v>
      </c>
      <c r="B31" s="90"/>
      <c r="C31" s="50">
        <v>0</v>
      </c>
      <c r="D31" s="50">
        <v>0</v>
      </c>
      <c r="E31" s="50">
        <v>0</v>
      </c>
      <c r="F31" s="50">
        <v>0</v>
      </c>
      <c r="G31" s="50">
        <v>0</v>
      </c>
      <c r="H31" s="50">
        <v>0</v>
      </c>
      <c r="I31" s="50">
        <f t="shared" si="2"/>
        <v>0</v>
      </c>
    </row>
    <row r="32" spans="1:9" x14ac:dyDescent="0.25">
      <c r="A32" s="18" t="s">
        <v>26</v>
      </c>
      <c r="B32" s="90"/>
      <c r="C32" s="50">
        <v>0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f t="shared" si="2"/>
        <v>0</v>
      </c>
    </row>
    <row r="33" spans="1:9" x14ac:dyDescent="0.25">
      <c r="A33" s="18" t="s">
        <v>27</v>
      </c>
      <c r="B33" s="90"/>
      <c r="C33" s="50">
        <v>0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f t="shared" si="2"/>
        <v>0</v>
      </c>
    </row>
    <row r="34" spans="1:9" x14ac:dyDescent="0.25">
      <c r="A34" s="18" t="s">
        <v>48</v>
      </c>
      <c r="B34" s="90"/>
      <c r="C34" s="50">
        <v>121165.2</v>
      </c>
      <c r="D34" s="50">
        <v>49800</v>
      </c>
      <c r="E34" s="50">
        <v>162505.4</v>
      </c>
      <c r="F34" s="50">
        <v>0</v>
      </c>
      <c r="G34" s="50">
        <v>0</v>
      </c>
      <c r="H34" s="50">
        <v>0</v>
      </c>
      <c r="I34" s="50">
        <f t="shared" si="2"/>
        <v>333470.59999999998</v>
      </c>
    </row>
    <row r="35" spans="1:9" x14ac:dyDescent="0.25">
      <c r="A35" s="18" t="s">
        <v>49</v>
      </c>
      <c r="B35" s="90"/>
      <c r="C35" s="50">
        <v>0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f t="shared" si="2"/>
        <v>0</v>
      </c>
    </row>
    <row r="36" spans="1:9" x14ac:dyDescent="0.25">
      <c r="A36" s="18" t="s">
        <v>50</v>
      </c>
      <c r="B36" s="90"/>
      <c r="C36" s="50">
        <v>0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f t="shared" si="2"/>
        <v>0</v>
      </c>
    </row>
    <row r="37" spans="1:9" x14ac:dyDescent="0.25">
      <c r="A37" s="18" t="s">
        <v>52</v>
      </c>
      <c r="B37" s="91"/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f t="shared" si="2"/>
        <v>0</v>
      </c>
    </row>
    <row r="38" spans="1:9" x14ac:dyDescent="0.25">
      <c r="A38" s="49" t="s">
        <v>74</v>
      </c>
      <c r="B38" s="89" t="s">
        <v>75</v>
      </c>
      <c r="C38" s="52">
        <f>C39+C40+C41+C42+C43+C45</f>
        <v>121165.2</v>
      </c>
      <c r="D38" s="52">
        <f>D39+D40+D41+D42+D43+D45</f>
        <v>49800</v>
      </c>
      <c r="E38" s="52">
        <f>E39+E40+E41+E42+E43+E45</f>
        <v>162505.4</v>
      </c>
      <c r="F38" s="52">
        <f>F44</f>
        <v>0</v>
      </c>
      <c r="G38" s="52">
        <f>G44</f>
        <v>0</v>
      </c>
      <c r="H38" s="52">
        <f>H44</f>
        <v>0</v>
      </c>
      <c r="I38" s="52">
        <f t="shared" si="2"/>
        <v>333470.59999999998</v>
      </c>
    </row>
    <row r="39" spans="1:9" x14ac:dyDescent="0.25">
      <c r="A39" s="18" t="s">
        <v>25</v>
      </c>
      <c r="B39" s="90"/>
      <c r="C39" s="50">
        <v>0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f t="shared" si="2"/>
        <v>0</v>
      </c>
    </row>
    <row r="40" spans="1:9" x14ac:dyDescent="0.25">
      <c r="A40" s="18" t="s">
        <v>26</v>
      </c>
      <c r="B40" s="90"/>
      <c r="C40" s="50">
        <v>121165.2</v>
      </c>
      <c r="D40" s="50">
        <v>46950</v>
      </c>
      <c r="E40" s="50">
        <v>162505.4</v>
      </c>
      <c r="F40" s="50">
        <v>0</v>
      </c>
      <c r="G40" s="50">
        <v>0</v>
      </c>
      <c r="H40" s="50">
        <v>0</v>
      </c>
      <c r="I40" s="50">
        <f t="shared" si="2"/>
        <v>330620.59999999998</v>
      </c>
    </row>
    <row r="41" spans="1:9" x14ac:dyDescent="0.25">
      <c r="A41" s="18" t="s">
        <v>27</v>
      </c>
      <c r="B41" s="90"/>
      <c r="C41" s="50">
        <v>0</v>
      </c>
      <c r="D41" s="50">
        <v>2850</v>
      </c>
      <c r="E41" s="50">
        <v>0</v>
      </c>
      <c r="F41" s="50">
        <v>0</v>
      </c>
      <c r="G41" s="50">
        <v>0</v>
      </c>
      <c r="H41" s="50">
        <v>0</v>
      </c>
      <c r="I41" s="50">
        <f t="shared" si="2"/>
        <v>2850</v>
      </c>
    </row>
    <row r="42" spans="1:9" x14ac:dyDescent="0.25">
      <c r="A42" s="18" t="s">
        <v>48</v>
      </c>
      <c r="B42" s="90"/>
      <c r="C42" s="50">
        <v>0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f t="shared" si="2"/>
        <v>0</v>
      </c>
    </row>
    <row r="43" spans="1:9" x14ac:dyDescent="0.25">
      <c r="A43" s="18" t="s">
        <v>49</v>
      </c>
      <c r="B43" s="90"/>
      <c r="C43" s="50">
        <v>0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f t="shared" si="2"/>
        <v>0</v>
      </c>
    </row>
    <row r="44" spans="1:9" x14ac:dyDescent="0.25">
      <c r="A44" s="18" t="s">
        <v>50</v>
      </c>
      <c r="B44" s="90"/>
      <c r="C44" s="50">
        <v>121165.2</v>
      </c>
      <c r="D44" s="50">
        <v>2366.6999999999998</v>
      </c>
      <c r="E44" s="50">
        <v>18056.2</v>
      </c>
      <c r="F44" s="50">
        <v>0</v>
      </c>
      <c r="G44" s="50">
        <v>0</v>
      </c>
      <c r="H44" s="50">
        <v>0</v>
      </c>
      <c r="I44" s="50">
        <f t="shared" si="2"/>
        <v>141588.1</v>
      </c>
    </row>
    <row r="45" spans="1:9" x14ac:dyDescent="0.25">
      <c r="A45" s="18" t="s">
        <v>52</v>
      </c>
      <c r="B45" s="91"/>
      <c r="C45" s="50">
        <v>0</v>
      </c>
      <c r="D45" s="50">
        <v>0</v>
      </c>
      <c r="E45" s="50">
        <v>0</v>
      </c>
      <c r="F45" s="50">
        <v>0</v>
      </c>
      <c r="G45" s="50">
        <v>0</v>
      </c>
      <c r="H45" s="50">
        <v>0</v>
      </c>
      <c r="I45" s="50"/>
    </row>
    <row r="46" spans="1:9" ht="78.75" customHeight="1" x14ac:dyDescent="0.25">
      <c r="A46" s="49" t="s">
        <v>89</v>
      </c>
      <c r="B46" s="89" t="s">
        <v>91</v>
      </c>
      <c r="C46" s="52">
        <f t="shared" ref="C46:H46" si="8">C47+C48+C49+C50+C51+C53</f>
        <v>1320</v>
      </c>
      <c r="D46" s="52">
        <f t="shared" si="8"/>
        <v>1320</v>
      </c>
      <c r="E46" s="52">
        <f t="shared" si="8"/>
        <v>0</v>
      </c>
      <c r="F46" s="52">
        <f t="shared" si="8"/>
        <v>0</v>
      </c>
      <c r="G46" s="52">
        <f t="shared" si="8"/>
        <v>0</v>
      </c>
      <c r="H46" s="52">
        <f t="shared" si="8"/>
        <v>0</v>
      </c>
      <c r="I46" s="52">
        <f t="shared" si="2"/>
        <v>2640</v>
      </c>
    </row>
    <row r="47" spans="1:9" x14ac:dyDescent="0.25">
      <c r="A47" s="18" t="s">
        <v>25</v>
      </c>
      <c r="B47" s="90"/>
      <c r="C47" s="50">
        <v>0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f t="shared" si="2"/>
        <v>0</v>
      </c>
    </row>
    <row r="48" spans="1:9" x14ac:dyDescent="0.25">
      <c r="A48" s="18" t="s">
        <v>26</v>
      </c>
      <c r="B48" s="90"/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f t="shared" si="2"/>
        <v>0</v>
      </c>
    </row>
    <row r="49" spans="1:9" x14ac:dyDescent="0.25">
      <c r="A49" s="18" t="s">
        <v>27</v>
      </c>
      <c r="B49" s="90"/>
      <c r="C49" s="50">
        <v>1320</v>
      </c>
      <c r="D49" s="50">
        <v>1320</v>
      </c>
      <c r="E49" s="50">
        <v>0</v>
      </c>
      <c r="F49" s="50">
        <v>0</v>
      </c>
      <c r="G49" s="50">
        <v>0</v>
      </c>
      <c r="H49" s="50">
        <v>0</v>
      </c>
      <c r="I49" s="50">
        <f t="shared" si="2"/>
        <v>2640</v>
      </c>
    </row>
    <row r="50" spans="1:9" x14ac:dyDescent="0.25">
      <c r="A50" s="18" t="s">
        <v>48</v>
      </c>
      <c r="B50" s="90"/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f t="shared" si="2"/>
        <v>0</v>
      </c>
    </row>
    <row r="51" spans="1:9" x14ac:dyDescent="0.25">
      <c r="A51" s="18" t="s">
        <v>49</v>
      </c>
      <c r="B51" s="90"/>
      <c r="C51" s="50">
        <v>0</v>
      </c>
      <c r="D51" s="50">
        <v>0</v>
      </c>
      <c r="E51" s="50">
        <v>0</v>
      </c>
      <c r="F51" s="50">
        <v>0</v>
      </c>
      <c r="G51" s="50">
        <v>0</v>
      </c>
      <c r="H51" s="50">
        <v>0</v>
      </c>
      <c r="I51" s="50">
        <f t="shared" si="2"/>
        <v>0</v>
      </c>
    </row>
    <row r="52" spans="1:9" x14ac:dyDescent="0.25">
      <c r="A52" s="18" t="s">
        <v>50</v>
      </c>
      <c r="B52" s="90"/>
      <c r="C52" s="50">
        <v>0</v>
      </c>
      <c r="D52" s="50">
        <v>0</v>
      </c>
      <c r="E52" s="50">
        <v>0</v>
      </c>
      <c r="F52" s="50">
        <v>0</v>
      </c>
      <c r="G52" s="50">
        <v>0</v>
      </c>
      <c r="H52" s="50">
        <v>0</v>
      </c>
      <c r="I52" s="50">
        <f t="shared" si="2"/>
        <v>0</v>
      </c>
    </row>
    <row r="53" spans="1:9" x14ac:dyDescent="0.25">
      <c r="A53" s="18" t="s">
        <v>52</v>
      </c>
      <c r="B53" s="91"/>
      <c r="C53" s="50">
        <v>0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f t="shared" si="2"/>
        <v>0</v>
      </c>
    </row>
    <row r="56" spans="1:9" x14ac:dyDescent="0.25">
      <c r="A56" s="61"/>
      <c r="B56" s="61"/>
      <c r="C56" s="61"/>
      <c r="D56" s="61"/>
      <c r="E56" s="61"/>
      <c r="F56" s="61"/>
    </row>
    <row r="57" spans="1:9" ht="19.5" customHeight="1" x14ac:dyDescent="0.25">
      <c r="A57" s="61"/>
      <c r="B57" s="61"/>
      <c r="C57" s="61"/>
      <c r="D57" s="61"/>
      <c r="E57" s="61"/>
      <c r="F57" s="61"/>
    </row>
    <row r="58" spans="1:9" x14ac:dyDescent="0.25">
      <c r="A58" s="61"/>
      <c r="B58" s="61"/>
      <c r="C58" s="61"/>
      <c r="D58" s="61"/>
      <c r="E58" s="61"/>
      <c r="F58" s="61"/>
    </row>
    <row r="59" spans="1:9" x14ac:dyDescent="0.25">
      <c r="A59" s="61"/>
      <c r="B59" s="61"/>
      <c r="C59" s="61"/>
      <c r="D59" s="61"/>
      <c r="E59" s="61"/>
      <c r="F59" s="61"/>
    </row>
    <row r="60" spans="1:9" s="11" customFormat="1" ht="18.75" customHeight="1" x14ac:dyDescent="0.2">
      <c r="A60" s="93" t="s">
        <v>59</v>
      </c>
      <c r="B60" s="93"/>
      <c r="C60" s="93"/>
      <c r="D60" s="93"/>
      <c r="E60" s="93"/>
      <c r="F60" s="93"/>
      <c r="G60" s="93"/>
      <c r="H60" s="93"/>
    </row>
    <row r="61" spans="1:9" s="11" customFormat="1" ht="12" x14ac:dyDescent="0.2">
      <c r="A61" s="11" t="s">
        <v>60</v>
      </c>
    </row>
    <row r="62" spans="1:9" s="11" customFormat="1" ht="45.75" customHeight="1" x14ac:dyDescent="0.2">
      <c r="A62" s="92" t="s">
        <v>61</v>
      </c>
      <c r="B62" s="92"/>
      <c r="C62" s="92"/>
      <c r="D62" s="92"/>
      <c r="E62" s="92"/>
      <c r="F62" s="92"/>
      <c r="G62" s="92"/>
      <c r="H62" s="92"/>
      <c r="I62" s="92"/>
    </row>
    <row r="63" spans="1:9" s="11" customFormat="1" ht="42.75" customHeight="1" x14ac:dyDescent="0.2">
      <c r="A63" s="92" t="s">
        <v>62</v>
      </c>
      <c r="B63" s="92"/>
      <c r="C63" s="92"/>
      <c r="D63" s="92"/>
      <c r="E63" s="92"/>
      <c r="F63" s="92"/>
      <c r="G63" s="92"/>
      <c r="H63" s="92"/>
      <c r="I63" s="92"/>
    </row>
    <row r="64" spans="1:9" s="11" customFormat="1" ht="22.5" customHeight="1" x14ac:dyDescent="0.2">
      <c r="A64" s="11" t="s">
        <v>133</v>
      </c>
    </row>
  </sheetData>
  <mergeCells count="17">
    <mergeCell ref="A62:I62"/>
    <mergeCell ref="A63:I63"/>
    <mergeCell ref="A56:F56"/>
    <mergeCell ref="A57:F57"/>
    <mergeCell ref="A58:F58"/>
    <mergeCell ref="A59:F59"/>
    <mergeCell ref="A60:H60"/>
    <mergeCell ref="B14:B21"/>
    <mergeCell ref="B22:B29"/>
    <mergeCell ref="B46:B53"/>
    <mergeCell ref="B30:B37"/>
    <mergeCell ref="B38:B45"/>
    <mergeCell ref="A1:I1"/>
    <mergeCell ref="A3:A4"/>
    <mergeCell ref="B3:B4"/>
    <mergeCell ref="C3:I3"/>
    <mergeCell ref="B6:B13"/>
  </mergeCells>
  <pageMargins left="0" right="0" top="0" bottom="0" header="0" footer="0"/>
  <pageSetup paperSize="9" scale="46" fitToHeight="0" orientation="landscape" r:id="rId1"/>
  <rowBreaks count="1" manualBreakCount="1">
    <brk id="29" max="9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4"/>
  <sheetViews>
    <sheetView tabSelected="1" view="pageBreakPreview" zoomScale="90" zoomScaleNormal="100" zoomScaleSheetLayoutView="90" workbookViewId="0">
      <selection activeCell="E6" sqref="E6"/>
    </sheetView>
  </sheetViews>
  <sheetFormatPr defaultRowHeight="16.5" x14ac:dyDescent="0.25"/>
  <cols>
    <col min="1" max="1" width="5.28515625" style="19" customWidth="1"/>
    <col min="2" max="2" width="41.7109375" style="19" customWidth="1"/>
    <col min="3" max="3" width="33.5703125" style="19" customWidth="1"/>
    <col min="4" max="4" width="88.7109375" style="19" customWidth="1"/>
    <col min="5" max="5" width="28.28515625" style="19" customWidth="1"/>
    <col min="6" max="6" width="30.5703125" style="19" customWidth="1"/>
    <col min="7" max="7" width="32.28515625" style="19" customWidth="1"/>
    <col min="8" max="16384" width="9.140625" style="19"/>
  </cols>
  <sheetData>
    <row r="1" spans="1:10" x14ac:dyDescent="0.25">
      <c r="A1" s="94" t="s">
        <v>32</v>
      </c>
      <c r="B1" s="94"/>
      <c r="C1" s="94"/>
      <c r="D1" s="94"/>
      <c r="E1" s="94"/>
      <c r="F1" s="94"/>
      <c r="G1" s="94"/>
      <c r="H1" s="53"/>
    </row>
    <row r="2" spans="1:10" ht="36" x14ac:dyDescent="0.25">
      <c r="A2" s="15" t="s">
        <v>0</v>
      </c>
      <c r="B2" s="15" t="s">
        <v>135</v>
      </c>
      <c r="C2" s="15" t="s">
        <v>136</v>
      </c>
      <c r="D2" s="15" t="s">
        <v>137</v>
      </c>
      <c r="E2" s="15" t="s">
        <v>138</v>
      </c>
      <c r="F2" s="15" t="s">
        <v>139</v>
      </c>
      <c r="G2" s="15" t="s">
        <v>140</v>
      </c>
      <c r="H2" s="23"/>
      <c r="I2" s="23"/>
      <c r="J2" s="23"/>
    </row>
    <row r="3" spans="1:10" x14ac:dyDescent="0.25">
      <c r="A3" s="15">
        <v>1</v>
      </c>
      <c r="B3" s="15">
        <v>2</v>
      </c>
      <c r="C3" s="15">
        <v>3</v>
      </c>
      <c r="D3" s="15">
        <v>4</v>
      </c>
      <c r="E3" s="15">
        <v>5</v>
      </c>
      <c r="F3" s="15">
        <v>6</v>
      </c>
      <c r="G3" s="15">
        <v>7</v>
      </c>
    </row>
    <row r="4" spans="1:10" ht="43.5" customHeight="1" x14ac:dyDescent="0.25">
      <c r="A4" s="64" t="s">
        <v>134</v>
      </c>
      <c r="B4" s="64"/>
      <c r="C4" s="64"/>
      <c r="D4" s="64"/>
      <c r="E4" s="64"/>
      <c r="F4" s="64"/>
      <c r="G4" s="64"/>
    </row>
    <row r="5" spans="1:10" ht="150.75" customHeight="1" x14ac:dyDescent="0.25">
      <c r="A5" s="15" t="s">
        <v>4</v>
      </c>
      <c r="B5" s="15" t="s">
        <v>141</v>
      </c>
      <c r="C5" s="15" t="s">
        <v>53</v>
      </c>
      <c r="D5" s="20" t="s">
        <v>54</v>
      </c>
      <c r="E5" s="15" t="s">
        <v>107</v>
      </c>
      <c r="F5" s="62" t="s">
        <v>58</v>
      </c>
      <c r="G5" s="15" t="s">
        <v>73</v>
      </c>
    </row>
    <row r="6" spans="1:10" ht="149.25" customHeight="1" x14ac:dyDescent="0.25">
      <c r="A6" s="15" t="s">
        <v>28</v>
      </c>
      <c r="B6" s="15" t="s">
        <v>141</v>
      </c>
      <c r="C6" s="15" t="s">
        <v>53</v>
      </c>
      <c r="D6" s="15" t="s">
        <v>55</v>
      </c>
      <c r="E6" s="15" t="s">
        <v>149</v>
      </c>
      <c r="F6" s="63"/>
      <c r="G6" s="15" t="s">
        <v>72</v>
      </c>
    </row>
    <row r="9" spans="1:10" s="11" customFormat="1" ht="13.5" x14ac:dyDescent="0.2">
      <c r="A9" s="11" t="s">
        <v>108</v>
      </c>
    </row>
    <row r="10" spans="1:10" s="11" customFormat="1" ht="13.5" x14ac:dyDescent="0.2">
      <c r="A10" s="11" t="s">
        <v>109</v>
      </c>
    </row>
    <row r="11" spans="1:10" s="11" customFormat="1" ht="13.5" x14ac:dyDescent="0.2">
      <c r="A11" s="11" t="s">
        <v>110</v>
      </c>
    </row>
    <row r="12" spans="1:10" s="11" customFormat="1" ht="13.5" x14ac:dyDescent="0.2">
      <c r="A12" s="11" t="s">
        <v>111</v>
      </c>
    </row>
    <row r="13" spans="1:10" s="11" customFormat="1" ht="13.5" x14ac:dyDescent="0.2">
      <c r="A13" s="11" t="s">
        <v>112</v>
      </c>
    </row>
    <row r="14" spans="1:10" s="11" customFormat="1" ht="13.5" x14ac:dyDescent="0.2">
      <c r="A14" s="11" t="s">
        <v>113</v>
      </c>
    </row>
  </sheetData>
  <mergeCells count="3">
    <mergeCell ref="A4:G4"/>
    <mergeCell ref="A1:G1"/>
    <mergeCell ref="F5:F6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22</vt:i4>
      </vt:variant>
    </vt:vector>
  </HeadingPairs>
  <TitlesOfParts>
    <vt:vector size="28" baseType="lpstr">
      <vt:lpstr>Раздел 2 </vt:lpstr>
      <vt:lpstr>Раздел 2.1 </vt:lpstr>
      <vt:lpstr>Раздел 3 </vt:lpstr>
      <vt:lpstr>Раздел 4 </vt:lpstr>
      <vt:lpstr>Раздел 5</vt:lpstr>
      <vt:lpstr>Раздел 6</vt:lpstr>
      <vt:lpstr>'Раздел 2 '!_ftn2</vt:lpstr>
      <vt:lpstr>'Раздел 2 '!_ftn3</vt:lpstr>
      <vt:lpstr>'Раздел 2 '!_ftn5</vt:lpstr>
      <vt:lpstr>'Раздел 2 '!_ftn6</vt:lpstr>
      <vt:lpstr>'Раздел 2 '!_ftn7</vt:lpstr>
      <vt:lpstr>'Раздел 2 '!_ftn8</vt:lpstr>
      <vt:lpstr>'Раздел 2 '!_ftnref1</vt:lpstr>
      <vt:lpstr>'Раздел 2 '!_ftnref2</vt:lpstr>
      <vt:lpstr>'Раздел 2 '!_ftnref3</vt:lpstr>
      <vt:lpstr>'Раздел 2 '!_ftnref4</vt:lpstr>
      <vt:lpstr>'Раздел 2 '!_ftnref5</vt:lpstr>
      <vt:lpstr>'Раздел 2 '!_ftnref6</vt:lpstr>
      <vt:lpstr>'Раздел 2 '!_ftnref7</vt:lpstr>
      <vt:lpstr>'Раздел 2 '!_ftnref8</vt:lpstr>
      <vt:lpstr>'Раздел 2 '!OLE_LINK1</vt:lpstr>
      <vt:lpstr>'Раздел 3 '!OLE_LINK2</vt:lpstr>
      <vt:lpstr>'Раздел 2 '!Область_печати</vt:lpstr>
      <vt:lpstr>'Раздел 2.1 '!Область_печати</vt:lpstr>
      <vt:lpstr>'Раздел 3 '!Область_печати</vt:lpstr>
      <vt:lpstr>'Раздел 4 '!Область_печати</vt:lpstr>
      <vt:lpstr>'Раздел 5'!Область_печати</vt:lpstr>
      <vt:lpstr>'Раздел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2024-10-31T07:00:49Z</cp:lastPrinted>
  <dcterms:created xsi:type="dcterms:W3CDTF">2024-08-29T06:12:42Z</dcterms:created>
  <dcterms:modified xsi:type="dcterms:W3CDTF">2024-10-31T07:00:53Z</dcterms:modified>
</cp:coreProperties>
</file>