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915\"/>
    </mc:Choice>
  </mc:AlternateContent>
  <xr:revisionPtr revIDLastSave="0" documentId="13_ncr:1_{D11CBAF4-E058-4CCD-8A2F-8F4751F56235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2" sheetId="1" r:id="rId1"/>
    <sheet name="Раздел 3" sheetId="3" r:id="rId2"/>
    <sheet name="Раздел 4" sheetId="4" r:id="rId3"/>
    <sheet name="Раздел 5" sheetId="5" r:id="rId4"/>
    <sheet name="Раздел 6" sheetId="7" r:id="rId5"/>
    <sheet name="Раздел 7" sheetId="6" r:id="rId6"/>
  </sheets>
  <externalReferences>
    <externalReference r:id="rId7"/>
  </externalReferences>
  <definedNames>
    <definedName name="_ftn2" localSheetId="1">'Раздел 3'!$A$12</definedName>
    <definedName name="_ftn3" localSheetId="2">'Раздел 4'!#REF!</definedName>
    <definedName name="_ftn4" localSheetId="2">'Раздел 4'!#REF!</definedName>
    <definedName name="_ftn5" localSheetId="2">'Раздел 4'!#REF!</definedName>
    <definedName name="_ftn6" localSheetId="2">'Раздел 4'!#REF!</definedName>
    <definedName name="_ftnref2" localSheetId="1">'Раздел 3'!$E$3</definedName>
    <definedName name="_ftnref3" localSheetId="2">'Раздел 4'!$D$4</definedName>
    <definedName name="_ftnref4" localSheetId="2">'Раздел 4'!#REF!</definedName>
    <definedName name="_ftnref5" localSheetId="2">'Раздел 4'!#REF!</definedName>
    <definedName name="_ftnref6" localSheetId="2">'Раздел 4'!#REF!</definedName>
    <definedName name="_xlnm.Print_Area" localSheetId="0">'Раздел 2'!$A$1:$S$19</definedName>
    <definedName name="_xlnm.Print_Area" localSheetId="1">'Раздел 3'!$A$1:$P$15</definedName>
    <definedName name="_xlnm.Print_Area" localSheetId="2">'Раздел 4'!$A$1:$D$32</definedName>
    <definedName name="_xlnm.Print_Area" localSheetId="3">'Раздел 5'!$A$1:$I$95</definedName>
    <definedName name="_xlnm.Print_Area" localSheetId="5">'Раздел 7'!$A$1:$O$201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5" l="1"/>
  <c r="E7" i="5"/>
  <c r="F7" i="5"/>
  <c r="G7" i="5"/>
  <c r="H7" i="5"/>
  <c r="D8" i="5"/>
  <c r="E8" i="5"/>
  <c r="F8" i="5"/>
  <c r="G8" i="5"/>
  <c r="H8" i="5"/>
  <c r="D10" i="5"/>
  <c r="E10" i="5"/>
  <c r="F10" i="5"/>
  <c r="G10" i="5"/>
  <c r="H10" i="5"/>
  <c r="D11" i="5"/>
  <c r="E11" i="5"/>
  <c r="F11" i="5"/>
  <c r="G11" i="5"/>
  <c r="H11" i="5"/>
  <c r="D12" i="5"/>
  <c r="E12" i="5"/>
  <c r="F12" i="5"/>
  <c r="G12" i="5"/>
  <c r="H12" i="5"/>
  <c r="D13" i="5"/>
  <c r="E13" i="5"/>
  <c r="F13" i="5"/>
  <c r="G13" i="5"/>
  <c r="H13" i="5"/>
  <c r="C8" i="5"/>
  <c r="C10" i="5"/>
  <c r="C11" i="5"/>
  <c r="C12" i="5"/>
  <c r="C13" i="5"/>
  <c r="C7" i="5"/>
  <c r="I10" i="5"/>
  <c r="I8" i="5" l="1"/>
  <c r="D47" i="5"/>
  <c r="E47" i="5"/>
  <c r="F47" i="5"/>
  <c r="G47" i="5"/>
  <c r="H47" i="5"/>
  <c r="D48" i="5"/>
  <c r="E48" i="5"/>
  <c r="F48" i="5"/>
  <c r="G48" i="5"/>
  <c r="H48" i="5"/>
  <c r="D49" i="5"/>
  <c r="F49" i="5"/>
  <c r="G49" i="5"/>
  <c r="H49" i="5"/>
  <c r="D50" i="5"/>
  <c r="E50" i="5"/>
  <c r="F50" i="5"/>
  <c r="G50" i="5"/>
  <c r="H50" i="5"/>
  <c r="D51" i="5"/>
  <c r="E51" i="5"/>
  <c r="F51" i="5"/>
  <c r="G51" i="5"/>
  <c r="H51" i="5"/>
  <c r="D52" i="5"/>
  <c r="E52" i="5"/>
  <c r="F52" i="5"/>
  <c r="G52" i="5"/>
  <c r="H52" i="5"/>
  <c r="D53" i="5"/>
  <c r="E53" i="5"/>
  <c r="F53" i="5"/>
  <c r="G53" i="5"/>
  <c r="H53" i="5"/>
  <c r="C47" i="5"/>
  <c r="C48" i="5"/>
  <c r="C49" i="5"/>
  <c r="C50" i="5"/>
  <c r="C51" i="5"/>
  <c r="C52" i="5"/>
  <c r="C53" i="5"/>
  <c r="D15" i="5"/>
  <c r="E15" i="5"/>
  <c r="F15" i="5"/>
  <c r="G15" i="5"/>
  <c r="H15" i="5"/>
  <c r="D16" i="5"/>
  <c r="E16" i="5"/>
  <c r="F16" i="5"/>
  <c r="G16" i="5"/>
  <c r="H16" i="5"/>
  <c r="D18" i="5"/>
  <c r="E18" i="5"/>
  <c r="F18" i="5"/>
  <c r="G18" i="5"/>
  <c r="H18" i="5"/>
  <c r="D19" i="5"/>
  <c r="E19" i="5"/>
  <c r="F19" i="5"/>
  <c r="G19" i="5"/>
  <c r="H19" i="5"/>
  <c r="D20" i="5"/>
  <c r="E20" i="5"/>
  <c r="F20" i="5"/>
  <c r="G20" i="5"/>
  <c r="H20" i="5"/>
  <c r="D21" i="5"/>
  <c r="E21" i="5"/>
  <c r="F21" i="5"/>
  <c r="G21" i="5"/>
  <c r="H21" i="5"/>
  <c r="C15" i="5"/>
  <c r="C16" i="5"/>
  <c r="C18" i="5"/>
  <c r="C19" i="5"/>
  <c r="C20" i="5"/>
  <c r="C21" i="5"/>
  <c r="C46" i="5" l="1"/>
  <c r="H46" i="5"/>
  <c r="F46" i="5"/>
  <c r="D46" i="5"/>
  <c r="G46" i="5"/>
  <c r="C65" i="6"/>
  <c r="D65" i="6"/>
  <c r="F65" i="6"/>
  <c r="G65" i="6"/>
  <c r="I65" i="6"/>
  <c r="J65" i="6"/>
  <c r="K65" i="6"/>
  <c r="L65" i="6"/>
  <c r="M65" i="6"/>
  <c r="J51" i="6"/>
  <c r="E81" i="5" l="1"/>
  <c r="E57" i="5"/>
  <c r="E49" i="5" s="1"/>
  <c r="E46" i="5" s="1"/>
  <c r="D25" i="5" l="1"/>
  <c r="E25" i="5"/>
  <c r="F25" i="5"/>
  <c r="G25" i="5"/>
  <c r="H25" i="5"/>
  <c r="C25" i="5"/>
  <c r="C9" i="5" l="1"/>
  <c r="C17" i="5"/>
  <c r="C14" i="5" s="1"/>
  <c r="G9" i="5"/>
  <c r="G17" i="5"/>
  <c r="G14" i="5" s="1"/>
  <c r="E9" i="5"/>
  <c r="E17" i="5"/>
  <c r="E14" i="5" s="1"/>
  <c r="H9" i="5"/>
  <c r="H17" i="5"/>
  <c r="H14" i="5" s="1"/>
  <c r="F9" i="5"/>
  <c r="F17" i="5"/>
  <c r="F14" i="5" s="1"/>
  <c r="D9" i="5"/>
  <c r="D17" i="5"/>
  <c r="D14" i="5" s="1"/>
  <c r="D81" i="6"/>
  <c r="D73" i="6"/>
  <c r="I9" i="5" l="1"/>
  <c r="I65" i="5"/>
  <c r="I66" i="5"/>
  <c r="I67" i="5"/>
  <c r="I68" i="5"/>
  <c r="I69" i="5"/>
  <c r="I63" i="5"/>
  <c r="D62" i="5"/>
  <c r="E62" i="5"/>
  <c r="F62" i="5"/>
  <c r="G62" i="5"/>
  <c r="H62" i="5"/>
  <c r="C62" i="5"/>
  <c r="I64" i="5"/>
  <c r="D78" i="5"/>
  <c r="E78" i="5"/>
  <c r="F78" i="5"/>
  <c r="G78" i="5"/>
  <c r="H78" i="5"/>
  <c r="C78" i="5"/>
  <c r="I62" i="5" l="1"/>
  <c r="J35" i="6" l="1"/>
  <c r="J20" i="6" s="1"/>
  <c r="K35" i="6"/>
  <c r="K20" i="6" s="1"/>
  <c r="L35" i="6"/>
  <c r="L20" i="6" s="1"/>
  <c r="M35" i="6"/>
  <c r="M20" i="6" s="1"/>
  <c r="J36" i="6"/>
  <c r="J21" i="6" s="1"/>
  <c r="K36" i="6"/>
  <c r="L36" i="6"/>
  <c r="L21" i="6" s="1"/>
  <c r="M36" i="6"/>
  <c r="I36" i="6"/>
  <c r="I21" i="6" s="1"/>
  <c r="I35" i="6"/>
  <c r="I20" i="6" s="1"/>
  <c r="J25" i="6"/>
  <c r="K25" i="6"/>
  <c r="K10" i="6" s="1"/>
  <c r="L25" i="6"/>
  <c r="M25" i="6"/>
  <c r="M10" i="6" s="1"/>
  <c r="J27" i="6"/>
  <c r="J12" i="6" s="1"/>
  <c r="K27" i="6"/>
  <c r="K12" i="6" s="1"/>
  <c r="L27" i="6"/>
  <c r="L12" i="6" s="1"/>
  <c r="M27" i="6"/>
  <c r="M12" i="6" s="1"/>
  <c r="J29" i="6"/>
  <c r="J14" i="6" s="1"/>
  <c r="K29" i="6"/>
  <c r="K14" i="6" s="1"/>
  <c r="L29" i="6"/>
  <c r="L14" i="6" s="1"/>
  <c r="M29" i="6"/>
  <c r="M14" i="6" s="1"/>
  <c r="J31" i="6"/>
  <c r="J16" i="6" s="1"/>
  <c r="K31" i="6"/>
  <c r="K16" i="6" s="1"/>
  <c r="L31" i="6"/>
  <c r="L16" i="6" s="1"/>
  <c r="M31" i="6"/>
  <c r="M16" i="6" s="1"/>
  <c r="J33" i="6"/>
  <c r="J18" i="6" s="1"/>
  <c r="K33" i="6"/>
  <c r="K18" i="6" s="1"/>
  <c r="L33" i="6"/>
  <c r="L18" i="6" s="1"/>
  <c r="M33" i="6"/>
  <c r="M18" i="6" s="1"/>
  <c r="I33" i="6"/>
  <c r="I18" i="6" s="1"/>
  <c r="I31" i="6"/>
  <c r="I16" i="6" s="1"/>
  <c r="I29" i="6"/>
  <c r="I14" i="6" s="1"/>
  <c r="I27" i="6"/>
  <c r="I12" i="6" s="1"/>
  <c r="I25" i="6"/>
  <c r="I10" i="6" s="1"/>
  <c r="J37" i="6"/>
  <c r="K37" i="6"/>
  <c r="L37" i="6"/>
  <c r="M37" i="6"/>
  <c r="I37" i="6"/>
  <c r="K51" i="6"/>
  <c r="L51" i="6"/>
  <c r="M51" i="6"/>
  <c r="I51" i="6"/>
  <c r="J73" i="6"/>
  <c r="K73" i="6"/>
  <c r="L73" i="6"/>
  <c r="M73" i="6"/>
  <c r="I73" i="6"/>
  <c r="J81" i="6"/>
  <c r="K81" i="6"/>
  <c r="L81" i="6"/>
  <c r="M81" i="6"/>
  <c r="I81" i="6"/>
  <c r="J89" i="6"/>
  <c r="K89" i="6"/>
  <c r="L89" i="6"/>
  <c r="M89" i="6"/>
  <c r="I89" i="6"/>
  <c r="J97" i="6"/>
  <c r="K97" i="6"/>
  <c r="L97" i="6"/>
  <c r="M97" i="6"/>
  <c r="I97" i="6"/>
  <c r="J105" i="6"/>
  <c r="K105" i="6"/>
  <c r="L105" i="6"/>
  <c r="M105" i="6"/>
  <c r="I105" i="6"/>
  <c r="J113" i="6"/>
  <c r="K113" i="6"/>
  <c r="L113" i="6"/>
  <c r="M113" i="6"/>
  <c r="I113" i="6"/>
  <c r="J121" i="6"/>
  <c r="K121" i="6"/>
  <c r="L121" i="6"/>
  <c r="M121" i="6"/>
  <c r="I121" i="6"/>
  <c r="J129" i="6"/>
  <c r="K129" i="6"/>
  <c r="L129" i="6"/>
  <c r="M129" i="6"/>
  <c r="I129" i="6"/>
  <c r="J137" i="6"/>
  <c r="K137" i="6"/>
  <c r="L137" i="6"/>
  <c r="M137" i="6"/>
  <c r="I137" i="6"/>
  <c r="J154" i="6"/>
  <c r="K154" i="6"/>
  <c r="L154" i="6"/>
  <c r="M154" i="6"/>
  <c r="I154" i="6"/>
  <c r="J168" i="6"/>
  <c r="K168" i="6"/>
  <c r="L168" i="6"/>
  <c r="M168" i="6"/>
  <c r="I168" i="6"/>
  <c r="J176" i="6"/>
  <c r="K176" i="6"/>
  <c r="L176" i="6"/>
  <c r="M176" i="6"/>
  <c r="I176" i="6"/>
  <c r="I23" i="6" l="1"/>
  <c r="L23" i="6"/>
  <c r="J23" i="6"/>
  <c r="I8" i="6"/>
  <c r="M23" i="6"/>
  <c r="L10" i="6"/>
  <c r="L8" i="6" s="1"/>
  <c r="K23" i="6"/>
  <c r="J10" i="6"/>
  <c r="J8" i="6" s="1"/>
  <c r="M21" i="6"/>
  <c r="M8" i="6" s="1"/>
  <c r="K21" i="6"/>
  <c r="K8" i="6" s="1"/>
  <c r="D70" i="5"/>
  <c r="E70" i="5"/>
  <c r="F70" i="5"/>
  <c r="G70" i="5"/>
  <c r="H70" i="5"/>
  <c r="C70" i="5"/>
  <c r="D54" i="5"/>
  <c r="E54" i="5"/>
  <c r="F54" i="5"/>
  <c r="G54" i="5"/>
  <c r="H54" i="5"/>
  <c r="C54" i="5"/>
  <c r="D30" i="5" l="1"/>
  <c r="E30" i="5"/>
  <c r="F30" i="5"/>
  <c r="G30" i="5"/>
  <c r="H30" i="5"/>
  <c r="C30" i="5"/>
  <c r="D38" i="5"/>
  <c r="E38" i="5"/>
  <c r="F38" i="5"/>
  <c r="G38" i="5"/>
  <c r="H38" i="5"/>
  <c r="C38" i="5"/>
  <c r="C129" i="6" l="1"/>
  <c r="D129" i="6"/>
  <c r="F129" i="6"/>
  <c r="G129" i="6"/>
  <c r="C113" i="6"/>
  <c r="D113" i="6"/>
  <c r="F113" i="6"/>
  <c r="G113" i="6"/>
  <c r="C105" i="6"/>
  <c r="F105" i="6"/>
  <c r="G105" i="6"/>
  <c r="C97" i="6"/>
  <c r="E97" i="6"/>
  <c r="C89" i="6"/>
  <c r="E89" i="6"/>
  <c r="F89" i="6"/>
  <c r="G89" i="6"/>
  <c r="C81" i="6"/>
  <c r="F81" i="6"/>
  <c r="G81" i="6"/>
  <c r="C73" i="6"/>
  <c r="E73" i="6"/>
  <c r="F73" i="6"/>
  <c r="G73" i="6"/>
  <c r="I26" i="5" l="1"/>
  <c r="I27" i="5"/>
  <c r="I28" i="5"/>
  <c r="I79" i="5"/>
  <c r="I80" i="5"/>
  <c r="I82" i="5"/>
  <c r="I83" i="5"/>
  <c r="I84" i="5"/>
  <c r="I85" i="5"/>
  <c r="I81" i="5"/>
  <c r="I75" i="5"/>
  <c r="I76" i="5"/>
  <c r="I77" i="5"/>
  <c r="I71" i="5"/>
  <c r="I72" i="5"/>
  <c r="I58" i="5"/>
  <c r="I59" i="5"/>
  <c r="I51" i="5" s="1"/>
  <c r="I60" i="5"/>
  <c r="I52" i="5" s="1"/>
  <c r="I61" i="5"/>
  <c r="I53" i="5" s="1"/>
  <c r="I55" i="5"/>
  <c r="I47" i="5" s="1"/>
  <c r="I56" i="5"/>
  <c r="I48" i="5" s="1"/>
  <c r="I74" i="5"/>
  <c r="I73" i="5"/>
  <c r="I50" i="5" l="1"/>
  <c r="I78" i="5"/>
  <c r="C22" i="5"/>
  <c r="E22" i="5"/>
  <c r="G22" i="5"/>
  <c r="F22" i="5"/>
  <c r="H22" i="5"/>
  <c r="D22" i="5"/>
  <c r="I70" i="5"/>
  <c r="I57" i="5"/>
  <c r="I49" i="5" s="1"/>
  <c r="I46" i="5" s="1"/>
  <c r="I54" i="5" l="1"/>
  <c r="D6" i="5"/>
  <c r="E6" i="5"/>
  <c r="F6" i="5"/>
  <c r="G6" i="5"/>
  <c r="H6" i="5"/>
  <c r="I45" i="5"/>
  <c r="I44" i="5"/>
  <c r="I43" i="5"/>
  <c r="I34" i="5"/>
  <c r="I35" i="5"/>
  <c r="I19" i="5" s="1"/>
  <c r="I36" i="5"/>
  <c r="I37" i="5"/>
  <c r="I21" i="5" s="1"/>
  <c r="I39" i="5"/>
  <c r="I40" i="5"/>
  <c r="I41" i="5"/>
  <c r="I31" i="5"/>
  <c r="I32" i="5"/>
  <c r="I23" i="5"/>
  <c r="I15" i="5" s="1"/>
  <c r="I24" i="5"/>
  <c r="I16" i="5" s="1"/>
  <c r="I42" i="5"/>
  <c r="I33" i="5"/>
  <c r="I25" i="5"/>
  <c r="I17" i="5" s="1"/>
  <c r="I12" i="5" l="1"/>
  <c r="I20" i="5"/>
  <c r="I18" i="5"/>
  <c r="I7" i="5"/>
  <c r="I11" i="5"/>
  <c r="I13" i="5"/>
  <c r="I38" i="5"/>
  <c r="I30" i="5"/>
  <c r="I22" i="5"/>
  <c r="I14" i="5" s="1"/>
  <c r="C6" i="5"/>
  <c r="I6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B54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указать попорядку, сначала ответственный исполнитель, потом соисполнители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Липатова Юлия Александровна</author>
  </authors>
  <commentList>
    <comment ref="O37" authorId="0" shapeId="0" xr:uid="{00000000-0006-0000-0500-000001000000}">
      <text>
        <r>
          <rPr>
            <b/>
            <sz val="9"/>
            <color indexed="81"/>
            <rFont val="Tahoma"/>
            <charset val="1"/>
          </rPr>
          <t>Липатова Юлия Александровна:</t>
        </r>
        <r>
          <rPr>
            <sz val="9"/>
            <color indexed="81"/>
            <rFont val="Tahoma"/>
            <charset val="1"/>
          </rPr>
          <t xml:space="preserve">
МКУ расшифровать</t>
        </r>
      </text>
    </comment>
    <comment ref="O65" authorId="0" shapeId="0" xr:uid="{00000000-0006-0000-0500-000002000000}">
      <text>
        <r>
          <rPr>
            <b/>
            <sz val="9"/>
            <color indexed="81"/>
            <rFont val="Tahoma"/>
            <charset val="1"/>
          </rPr>
          <t>Липатова Юлия Александровна:</t>
        </r>
        <r>
          <rPr>
            <sz val="9"/>
            <color indexed="81"/>
            <rFont val="Tahoma"/>
            <charset val="1"/>
          </rPr>
          <t xml:space="preserve">
МКУ расшифровать</t>
        </r>
      </text>
    </comment>
    <comment ref="F154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Липатова Юлия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стоимость объекта</t>
        </r>
      </text>
    </comment>
  </commentList>
</comments>
</file>

<file path=xl/sharedStrings.xml><?xml version="1.0" encoding="utf-8"?>
<sst xmlns="http://schemas.openxmlformats.org/spreadsheetml/2006/main" count="450" uniqueCount="171">
  <si>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</si>
  <si>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</si>
  <si>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</si>
  <si>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</si>
  <si>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</si>
  <si>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</si>
  <si>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</si>
  <si>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</si>
  <si>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</si>
  <si>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</si>
  <si>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</si>
  <si>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</si>
  <si>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</si>
  <si>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</si>
  <si>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</si>
  <si>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</si>
  <si>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</si>
  <si>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</si>
  <si>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</si>
  <si>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</si>
  <si>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</si>
  <si>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</si>
  <si>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</si>
  <si>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</si>
  <si>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>Федеральный бюджет</t>
  </si>
  <si>
    <t>Бюджет автономного округа</t>
  </si>
  <si>
    <t>Местный бюджет</t>
  </si>
  <si>
    <t>5. Финансовое обеспечение муниципальной программы</t>
  </si>
  <si>
    <t xml:space="preserve">Наименование муниципальной программы, структурного элемента / источник финансового обеспечения 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</si>
  <si>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</si>
  <si>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</si>
  <si>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</si>
  <si>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</si>
  <si>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объект инвестиций)</t>
  </si>
  <si>
    <t>Источники финансирования</t>
  </si>
  <si>
    <t>Инвестиции (тыс. рублей)</t>
  </si>
  <si>
    <t>Механизм реализации</t>
  </si>
  <si>
    <t>Заказчик по строительству (приобретению)</t>
  </si>
  <si>
    <t>Всего, в том числе</t>
  </si>
  <si>
    <t>всего</t>
  </si>
  <si>
    <t>Межбюджетные трансферты поселениям Нефтеюганского района</t>
  </si>
  <si>
    <t xml:space="preserve">Объем налоговых расходов Нефтеюганского района </t>
  </si>
  <si>
    <t>Средства поселений</t>
  </si>
  <si>
    <t>Иные источники</t>
  </si>
  <si>
    <t>Всего по разделу I</t>
  </si>
  <si>
    <t>Объем налоговых расходов Нефтеюганского района</t>
  </si>
  <si>
    <t>Администрации городского и сельских поселений Нефтеюганского района</t>
  </si>
  <si>
    <t>Департамент образования  Нефтеюганского района</t>
  </si>
  <si>
    <t>Департамент строительства 
и жилищно-коммунального комплекса Нефтеюганского района</t>
  </si>
  <si>
    <t>2.</t>
  </si>
  <si>
    <t xml:space="preserve">Доля населения, вовлеченного в эколого- просветительские и эколого-образовательные мероприятия, от общего количества населения Нефтеюганского района  </t>
  </si>
  <si>
    <t>Решение Думы Нефтеюганского района от 29.11.2023 № 962 «Стратегия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</si>
  <si>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t>Доля ликвидированных вновь выявленных несанкционированных свалок</t>
  </si>
  <si>
    <t>1.2.</t>
  </si>
  <si>
    <t>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</t>
  </si>
  <si>
    <t>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</si>
  <si>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</si>
  <si>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Приведение в нормотивное сотояние канализационных очистных сооружений в поселениях Нефтеюганского района.</t>
  </si>
  <si>
    <t>В период реализации программы 2029- 2030гг</t>
  </si>
  <si>
    <t>Остаток стоимости на 01.01.2025</t>
  </si>
  <si>
    <t xml:space="preserve">Перечень создаваемых объектов на 2025 год и на плановый период 2026-2027 годов, включая приобретение объектов 
недвижимого имущества, объектов, создаваемых в соответствии с соглашениями о государственно-частном партнёрстве, 
муниципально-частном партнёрстве и концессионными соглашениями
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</si>
  <si>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</si>
  <si>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</si>
  <si>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>2024-2025-ПИР, 2025-2027 - СМР</t>
  </si>
  <si>
    <t>гп. Пойковский</t>
  </si>
  <si>
    <t>Реконструкция КОС
800 м3/сутки с устройством КНС
400 куб.м/сут
300 куб.м/сут</t>
  </si>
  <si>
    <t>400 м3/сут</t>
  </si>
  <si>
    <t>бюджет автономного округа</t>
  </si>
  <si>
    <t>объем налоговых расходов Нефтеюганского района</t>
  </si>
  <si>
    <t xml:space="preserve">КОС-150 в сп.Сентябрьский </t>
  </si>
  <si>
    <t>2027 - ПИР            2028-2029 - СМР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</si>
  <si>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</si>
  <si>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>Всего:</t>
  </si>
  <si>
    <t>6. Реестр документов, входящих в состав муниципальной программы</t>
  </si>
  <si>
    <t>сп. Салым</t>
  </si>
  <si>
    <t>сп. Куть-Ях</t>
  </si>
  <si>
    <t>сп. Сингапай</t>
  </si>
  <si>
    <t>сп. Каркатеевы</t>
  </si>
  <si>
    <t>сп. Сентябрьский</t>
  </si>
  <si>
    <t>сп. Лемпино</t>
  </si>
  <si>
    <t xml:space="preserve">2031 - ПИР                2032-2033 - СМР </t>
  </si>
  <si>
    <t>2027-ПИР 2028-2029 - СМР</t>
  </si>
  <si>
    <t>Реконструкция объекта: КОС-400 в сп.Сингапай</t>
  </si>
  <si>
    <t>2025-ПИР 2026-СМР</t>
  </si>
  <si>
    <t>2026 - ПИР 2027-2028 СМР</t>
  </si>
  <si>
    <t>2029 - ПИР</t>
  </si>
  <si>
    <t>2026-ПИР 2027-2028-СМР</t>
  </si>
  <si>
    <t>2029-ПИР</t>
  </si>
  <si>
    <t>Муниципальная программа «Экологическая безопасность»</t>
  </si>
  <si>
    <t>«МП»</t>
  </si>
  <si>
    <t>%</t>
  </si>
  <si>
    <t>На конец 2025 года</t>
  </si>
  <si>
    <t>Цель «Сохранение благоприятной окружающей среды и биологического разнообразия»</t>
  </si>
  <si>
    <t>Срок реализации: 2025 - 2030</t>
  </si>
  <si>
    <t>Комплекс процессных мероприятий «Организация деятельности по обращению с отходами производства и потребления»</t>
  </si>
  <si>
    <t>2.1.</t>
  </si>
  <si>
    <t xml:space="preserve">Комплекс процессных мероприятий «Повышение экологически безопасного уровня обращения с отходами и качества жизни 
населения» </t>
  </si>
  <si>
    <t>3.</t>
  </si>
  <si>
    <t>3.1.</t>
  </si>
  <si>
    <t>Межбюджетные трансферты поселениям Нефтеюганского района&lt;*&gt;</t>
  </si>
  <si>
    <t xml:space="preserve">Объем налоговых расходов Нефтеюганского района&lt;**&gt; </t>
  </si>
  <si>
    <t>Средства поселений&lt;***&gt;</t>
  </si>
  <si>
    <t>Иные источники&lt;****&gt;</t>
  </si>
  <si>
    <t>2. Комплекс процессных мероприятий  «Организация деятельности по обращению с отходами производства и потребления» (всего), в том числе:</t>
  </si>
  <si>
    <t>Прямые инвестиции</t>
  </si>
  <si>
    <t>м3/сут</t>
  </si>
  <si>
    <t>т/год</t>
  </si>
  <si>
    <t>80 м3/сут</t>
  </si>
  <si>
    <t>КОС-БИО п. Сивысь-Ях</t>
  </si>
  <si>
    <t>40 м3/сут</t>
  </si>
  <si>
    <t>Строительство снегоприемного пункта -  полигона для складирования снеговых масс в сп. Салым</t>
  </si>
  <si>
    <t xml:space="preserve">150 м3/сут </t>
  </si>
  <si>
    <t xml:space="preserve">2026 - ПИР  2027 -СМР          </t>
  </si>
  <si>
    <t>2030 - ПИР</t>
  </si>
  <si>
    <t>1.3.</t>
  </si>
  <si>
    <t>Доля поселений Нефтеюганского района, на территории которых проведены работы по озеленению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</si>
  <si>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</si>
  <si>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</si>
  <si>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</si>
  <si>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</si>
  <si>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</si>
  <si>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</si>
  <si>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</si>
  <si>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2025 </t>
    </r>
    <r>
      <rPr>
        <vertAlign val="superscript"/>
        <sz val="13"/>
        <color theme="1"/>
        <rFont val="Times New Roman"/>
        <family val="1"/>
        <charset val="204"/>
      </rPr>
      <t>9</t>
    </r>
  </si>
  <si>
    <t>1. Цель «Сохранение благоприятной окружающей среды и биологического разнообразия»</t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</si>
  <si>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12</t>
    </r>
  </si>
  <si>
    <r>
      <t xml:space="preserve">Плановые значения по кварталам/месяцам </t>
    </r>
    <r>
      <rPr>
        <vertAlign val="superscript"/>
        <sz val="13"/>
        <rFont val="Times New Roman"/>
        <family val="1"/>
        <charset val="204"/>
      </rPr>
      <t>10</t>
    </r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</si>
  <si>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</si>
  <si>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rPr>
        <vertAlign val="superscript"/>
        <sz val="9"/>
        <color theme="1"/>
        <rFont val="Times New Roman"/>
        <family val="1"/>
        <charset val="204"/>
      </rP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11</t>
    </r>
    <r>
      <rPr>
        <sz val="9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
</t>
    </r>
  </si>
  <si>
    <r>
      <t xml:space="preserve">Задачи структурного элемента </t>
    </r>
    <r>
      <rPr>
        <vertAlign val="superscript"/>
        <sz val="13"/>
        <rFont val="Times New Roman"/>
        <family val="1"/>
        <charset val="204"/>
      </rPr>
      <t>13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</si>
  <si>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</si>
  <si>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rFont val="Times New Roman"/>
        <family val="1"/>
        <charset val="204"/>
      </rPr>
      <t>15</t>
    </r>
  </si>
  <si>
    <t>Ответственный за реализацию:  Администрация Нефтеюганского района (комитет по делам народов Севера, охраны окружающей среды и водных ресурсов) / Департамент образования Нефтеюганского района, Администрации городского и сельских поселений Нефтеюганского района</t>
  </si>
  <si>
    <t>Доля населения, вовлеченного в эколого- просветительские и эколого-образовательные мероприятия, от общего количества населения Нефтеюганского района.</t>
  </si>
  <si>
    <t xml:space="preserve">50 % населения Нефтеюганского района к 2030 году будут вовлечены в эколого-просветительские и эколого-образовательные мероприятия, в том числе в международную экологическую акцию «Спасти  и сохранить», что повлечет за собой формирование положительной экологической культуры у населения.
Организованы деятельности школьных лесничеств.
Проведены экологические форумы в образовательных учреждениях района.
Поощрены общественные деятели.                       </t>
  </si>
  <si>
    <t>Озеленение территории Нефтеюганского района.</t>
  </si>
  <si>
    <t>Благодаря мероприятиям по озеленению территории Нефтеюганского района, в том числе поселений Нефтеюганского района улучшится экологическая обстановка и качество жизни населения Нефтеюганского района.</t>
  </si>
  <si>
    <t>Доля поселений Нефтеюганского района, на территории которых проведены работы по озеленению.</t>
  </si>
  <si>
    <t>Ответственный за реализацию: Администрация Нефтеюганского района (комитет по делам народов Севера, охраны окружающей среды и водных ресурсов) /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</t>
  </si>
  <si>
    <t>Доля ликвидированных вновь выявленных несанкционированных свалок.</t>
  </si>
  <si>
    <t>Ответственный за реализацию: Департамент строительства и жилищно-коммунального комплекса Нефтеюганского района</t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</si>
  <si>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
</t>
    </r>
  </si>
  <si>
    <t>3. Комплекс процессных мероприятий  «Повышение экологически безопасного уровня обращения с отходами и качества жизни населения» (всего), в том числе:</t>
  </si>
  <si>
    <t>Всего по разделу II</t>
  </si>
  <si>
    <t>I. Объекты, создаваемые в 2025 финансовом году и плановом периоде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соглашениями</t>
  </si>
  <si>
    <t>2025г</t>
  </si>
  <si>
    <t>2026г</t>
  </si>
  <si>
    <t>2027г</t>
  </si>
  <si>
    <t>2028г</t>
  </si>
  <si>
    <t xml:space="preserve">Администрации Нефтеюганского района (комитет по делам народов Севера, охраны окружающей среды и водных ресурсов) </t>
  </si>
  <si>
    <t xml:space="preserve">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отходами.                                                                                                                               Мероприятия по ликвидации мест захламления.                                                                                     Мероприятия по рекультивации полигона для складирования бытовых и промышленных отходов гп. Пойковский.      </t>
  </si>
  <si>
    <t xml:space="preserve">Комплекс процессных мероприятий «Организация и развитие системы экологического образования, просвещения и формирования экологической культуры, в том числе озеленение. Участие в международной экологической акции «Спасти  и сохранить»»  </t>
  </si>
  <si>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
</t>
    </r>
    <r>
      <rPr>
        <sz val="9"/>
        <color theme="1"/>
        <rFont val="Times New Roman"/>
        <family val="1"/>
        <charset val="204"/>
      </rPr>
      <t xml:space="preserve">
</t>
    </r>
  </si>
  <si>
    <r>
      <t xml:space="preserve">Ответственный исполнитель / соисполнитель </t>
    </r>
    <r>
      <rPr>
        <vertAlign val="superscript"/>
        <sz val="13"/>
        <rFont val="Times New Roman"/>
        <family val="1"/>
        <charset val="204"/>
      </rPr>
      <t>16</t>
    </r>
  </si>
  <si>
    <r>
      <t xml:space="preserve">1. Комплекс процессных мероприятий </t>
    </r>
    <r>
      <rPr>
        <b/>
        <vertAlign val="superscript"/>
        <sz val="13"/>
        <rFont val="Times New Roman"/>
        <family val="1"/>
        <charset val="204"/>
      </rPr>
      <t>17</t>
    </r>
    <r>
      <rPr>
        <b/>
        <sz val="13"/>
        <rFont val="Times New Roman"/>
        <family val="1"/>
        <charset val="204"/>
      </rPr>
      <t xml:space="preserve"> «Организация и развитие системы экологического образования, просвещения и формирования экологической культуры, в том числе озеленение. Участие в международной экологической акции «Спасти  и сохранить»» (всего), в том числе:</t>
    </r>
  </si>
  <si>
    <r>
      <t xml:space="preserve">Всего: </t>
    </r>
    <r>
      <rPr>
        <b/>
        <vertAlign val="superscript"/>
        <sz val="13"/>
        <rFont val="Times New Roman"/>
        <family val="1"/>
        <charset val="204"/>
      </rPr>
      <t>18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</si>
  <si>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
</t>
    </r>
    <r>
      <rPr>
        <vertAlign val="superscript"/>
        <sz val="9"/>
        <color theme="1"/>
        <rFont val="Times New Roman"/>
        <family val="1"/>
        <charset val="204"/>
      </rPr>
      <t xml:space="preserve">16 </t>
    </r>
    <r>
      <rPr>
        <sz val="9"/>
        <color theme="1"/>
        <rFont val="Times New Roman"/>
        <family val="1"/>
        <charset val="204"/>
      </rPr>
      <t xml:space="preserve">Указывается наименование исполнительного органа минимальной власти Нефтеюганского района ответственного за реализацию структурного элемента.
</t>
    </r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  Здесь и далее указывается наименование типа структурного элемента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 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
</t>
    </r>
  </si>
  <si>
    <r>
      <t xml:space="preserve">Тип документа </t>
    </r>
    <r>
      <rPr>
        <vertAlign val="superscript"/>
        <sz val="13"/>
        <color theme="1"/>
        <rFont val="Times New Roman"/>
        <family val="1"/>
        <charset val="204"/>
      </rPr>
      <t>19</t>
    </r>
  </si>
  <si>
    <r>
      <t xml:space="preserve">Вид документа </t>
    </r>
    <r>
      <rPr>
        <vertAlign val="superscript"/>
        <sz val="13"/>
        <color theme="1"/>
        <rFont val="Times New Roman"/>
        <family val="1"/>
        <charset val="204"/>
      </rPr>
      <t>20</t>
    </r>
  </si>
  <si>
    <r>
      <t xml:space="preserve">Наименование документа </t>
    </r>
    <r>
      <rPr>
        <vertAlign val="superscript"/>
        <sz val="13"/>
        <color theme="1"/>
        <rFont val="Times New Roman"/>
        <family val="1"/>
        <charset val="204"/>
      </rPr>
      <t>21</t>
    </r>
  </si>
  <si>
    <r>
      <t xml:space="preserve">Реквизиты </t>
    </r>
    <r>
      <rPr>
        <vertAlign val="superscript"/>
        <sz val="13"/>
        <color theme="1"/>
        <rFont val="Times New Roman"/>
        <family val="1"/>
        <charset val="204"/>
      </rPr>
      <t>22</t>
    </r>
  </si>
  <si>
    <r>
      <t xml:space="preserve">Разработчик </t>
    </r>
    <r>
      <rPr>
        <vertAlign val="superscript"/>
        <sz val="13"/>
        <color theme="1"/>
        <rFont val="Times New Roman"/>
        <family val="1"/>
        <charset val="204"/>
      </rPr>
      <t>23</t>
    </r>
  </si>
  <si>
    <r>
      <t xml:space="preserve">Гиперссылка на текст документа </t>
    </r>
    <r>
      <rPr>
        <vertAlign val="superscript"/>
        <sz val="13"/>
        <color theme="1"/>
        <rFont val="Times New Roman"/>
        <family val="1"/>
        <charset val="204"/>
      </rPr>
      <t>24</t>
    </r>
  </si>
  <si>
    <r>
      <rPr>
        <vertAlign val="superscript"/>
        <sz val="9"/>
        <color theme="1"/>
        <rFont val="Times New Roman"/>
        <family val="1"/>
        <charset val="204"/>
      </rPr>
      <t>19</t>
    </r>
    <r>
      <rPr>
        <sz val="9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
</t>
    </r>
    <r>
      <rPr>
        <vertAlign val="superscript"/>
        <sz val="9"/>
        <color theme="1"/>
        <rFont val="Times New Roman"/>
        <family val="1"/>
        <charset val="204"/>
      </rPr>
      <t>20</t>
    </r>
    <r>
      <rPr>
        <sz val="9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</t>
    </r>
    <r>
      <rPr>
        <vertAlign val="superscript"/>
        <sz val="9"/>
        <color theme="1"/>
        <rFont val="Times New Roman"/>
        <family val="1"/>
        <charset val="204"/>
      </rPr>
      <t>21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22</t>
    </r>
    <r>
      <rPr>
        <sz val="9"/>
        <color theme="1"/>
        <rFont val="Times New Roman"/>
        <family val="1"/>
        <charset val="204"/>
      </rPr>
      <t xml:space="preserve">  Указывается дата и номер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23</t>
    </r>
    <r>
      <rPr>
        <sz val="9"/>
        <color theme="1"/>
        <rFont val="Times New Roman"/>
        <family val="1"/>
        <charset val="204"/>
      </rPr>
      <t xml:space="preserve">  Указывается наименование структурного подразделения администрации Нефтеюганского района (организации), ответственного за разработку документа.
</t>
    </r>
    <r>
      <rPr>
        <vertAlign val="superscript"/>
        <sz val="9"/>
        <color theme="1"/>
        <rFont val="Times New Roman"/>
        <family val="1"/>
        <charset val="204"/>
      </rPr>
      <t>24</t>
    </r>
    <r>
      <rPr>
        <sz val="9"/>
        <color theme="1"/>
        <rFont val="Times New Roman"/>
        <family val="1"/>
        <charset val="204"/>
      </rPr>
      <t xml:space="preserve">  Указывается гиперссылка на текст документа на официальном сайте в сети интернет или в иные информационные источники (в случае размещения).
</t>
    </r>
  </si>
  <si>
    <t>МКУ «Управление капитального страительства  и жилищно-коммунального комплекса Нефтеюганского района»</t>
  </si>
  <si>
    <r>
      <t>II. Объекты, планируемые к созданию в период реализации муниципальной программы 2025 - 2030 годов</t>
    </r>
    <r>
      <rPr>
        <vertAlign val="superscript"/>
        <sz val="13"/>
        <color theme="1"/>
        <rFont val="Times New Roman"/>
        <family val="1"/>
        <charset val="204"/>
      </rPr>
      <t>25</t>
    </r>
  </si>
  <si>
    <r>
      <t xml:space="preserve">  </t>
    </r>
    <r>
      <rPr>
        <vertAlign val="superscript"/>
        <sz val="9"/>
        <color theme="1"/>
        <rFont val="Times New Roman"/>
        <family val="1"/>
        <charset val="204"/>
      </rPr>
      <t>25</t>
    </r>
    <r>
      <rPr>
        <sz val="9"/>
        <color theme="1"/>
        <rFont val="Times New Roman"/>
        <family val="1"/>
        <charset val="204"/>
      </rPr>
      <t>В разделе II включаются объекты, планируемые к созданию в период реализации муниципальной программы, не обеспеченные финансированием.</t>
    </r>
  </si>
  <si>
    <t>Администрация Нефтеюганского района (комитет по делам народов Севера, охраны окружающей среды и водных ресурсов) / Департамент образования Нефтеюганского района, Администрации городского и сельских поселений Нефтеюганского района, Департамент строительства 
и жилищно-коммунального комплекса Нефтеюганского района</t>
  </si>
  <si>
    <t>Администрация Нефтеюганского района (комитет по делам народов Севера, охраны окружающей среды и водных ресурсов) / Департамент образования Нефтеюганского района, Администрации городского и сельских поселений Нефтеюганского района</t>
  </si>
  <si>
    <t>Администрация Нефтеюганского района (комитет по делам народов Севера, охраны окружающей среды и водных ресурсов)</t>
  </si>
  <si>
    <t>Администрация Нефтеюганского района (комитет по делам народов Севера, охраны окружающей среды и водных ресурсов) /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</si>
</sst>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2" fillId="2" borderId="1" xfId="1" applyFont="1" applyFill="1" applyBorder="1" applyAlignment="1">
      <alignment vertical="center" wrapText="1"/>
    </xf>
    <xf numFmtId="165" fontId="12" fillId="2" borderId="1" xfId="1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5" fillId="0" borderId="0" xfId="2" applyFont="1" applyAlignment="1"/>
    <xf numFmtId="0" fontId="5" fillId="0" borderId="0" xfId="2" applyFont="1"/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wrapText="1"/>
    </xf>
    <xf numFmtId="0" fontId="5" fillId="0" borderId="1" xfId="2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/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/>
    </xf>
    <xf numFmtId="165" fontId="5" fillId="2" borderId="4" xfId="0" applyNumberFormat="1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ZarudnevaAS\Desktop\&#1055;&#1056;&#1054;&#1043;&#1056;&#1040;&#1052;&#1052;&#1067;\&#1055;&#1088;&#1086;&#1075;&#1088;&#1072;&#1084;&#1084;&#1099;\2024\&#1052;&#1055;%2012\&#1072;&#1087;&#1088;&#1077;&#1083;&#1100;\&#1090;&#1072;&#1073;&#1083;&#1080;&#1094;&#1099;%202-8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  <sheetName val="таблица 3"/>
      <sheetName val="таблица 4"/>
      <sheetName val="таблица 5"/>
      <sheetName val="таблица 6"/>
      <sheetName val="таблица 7"/>
      <sheetName val="таблица 8"/>
    </sheetNames>
    <sheetDataSet>
      <sheetData sheetId="0"/>
      <sheetData sheetId="1"/>
      <sheetData sheetId="2">
        <row r="31">
          <cell r="B31" t="str">
            <v>Реконструкция  КОС производительностью 200 м3/сут. в сп.Куть-Ях</v>
          </cell>
          <cell r="C31" t="str">
            <v>200 м3/сут</v>
          </cell>
          <cell r="E31">
            <v>40000</v>
          </cell>
          <cell r="F31">
            <v>40000</v>
          </cell>
        </row>
        <row r="38">
          <cell r="B38" t="str">
            <v xml:space="preserve">Реконструкция КНС с увеличение мощности сп.Сингапай </v>
          </cell>
          <cell r="C38" t="str">
            <v>м3/сут</v>
          </cell>
          <cell r="D38" t="str">
            <v>2025-ПИР    2026-СМР</v>
          </cell>
          <cell r="E38">
            <v>9000</v>
          </cell>
          <cell r="F38">
            <v>9000</v>
          </cell>
        </row>
        <row r="45">
          <cell r="B45" t="str">
            <v xml:space="preserve">Реконструкция КОС в гп.Пойковский </v>
          </cell>
          <cell r="C45" t="str">
            <v>7000 м3/сут</v>
          </cell>
          <cell r="E45">
            <v>158588.86541999999</v>
          </cell>
          <cell r="F45">
            <v>158588.86541999999</v>
          </cell>
        </row>
        <row r="59">
          <cell r="B59" t="str">
            <v>Реконструкция напорного коллектора от КНС-9 до КК сп. Сингапай</v>
          </cell>
          <cell r="D59" t="str">
            <v>2025-ПИР              2026 - СМР</v>
          </cell>
          <cell r="E59">
            <v>15000</v>
          </cell>
          <cell r="F59">
            <v>15000</v>
          </cell>
        </row>
        <row r="66">
          <cell r="B66" t="str">
            <v>Реконструкция здания подземной автономной насосной станции с. Чеускино</v>
          </cell>
          <cell r="D66" t="str">
            <v>2025-ПИР            2026-СМР</v>
          </cell>
        </row>
        <row r="73">
          <cell r="B73" t="str">
            <v>Сети канализации по ул. Новая от СОШ № 1 до ближайшего колодца КК 67 сп. Салым</v>
          </cell>
          <cell r="E73">
            <v>25000</v>
          </cell>
          <cell r="F73">
            <v>25000</v>
          </cell>
        </row>
        <row r="80">
          <cell r="B80" t="str">
            <v>КОС-100 в с.Чеускино</v>
          </cell>
          <cell r="C80" t="str">
            <v>100 м3/сут</v>
          </cell>
          <cell r="E80">
            <v>30000</v>
          </cell>
          <cell r="F80">
            <v>30000</v>
          </cell>
        </row>
        <row r="94">
          <cell r="B94" t="str">
            <v>Реконструкция объекта:  КОС-200 в сп.Каркатеевы</v>
          </cell>
          <cell r="C94" t="str">
            <v>200 м3/сут</v>
          </cell>
          <cell r="E94">
            <v>51000</v>
          </cell>
          <cell r="F94">
            <v>51000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"/>
  <sheetViews>
    <sheetView view="pageBreakPreview" zoomScale="90" zoomScaleNormal="100" zoomScaleSheetLayoutView="90" workbookViewId="0">
      <selection activeCell="B9" sqref="B9"/>
    </sheetView>
  </sheetViews>
  <sheetFormatPr defaultRowHeight="16.5" x14ac:dyDescent="0.25"/>
  <cols>
    <col min="1" max="1" width="8.42578125" style="1" customWidth="1"/>
    <col min="2" max="2" width="30.42578125" style="1" customWidth="1"/>
    <col min="3" max="3" width="16.42578125" style="1" customWidth="1"/>
    <col min="4" max="4" width="13" style="1" customWidth="1"/>
    <col min="5" max="5" width="11.42578125" style="1" customWidth="1"/>
    <col min="6" max="6" width="11.140625" style="1" customWidth="1"/>
    <col min="7" max="12" width="9.5703125" style="1" customWidth="1"/>
    <col min="13" max="13" width="38.5703125" style="1" customWidth="1"/>
    <col min="14" max="14" width="28.85546875" style="1" customWidth="1"/>
    <col min="15" max="15" width="14.7109375" style="1" customWidth="1"/>
    <col min="16" max="16384" width="9.140625" style="1"/>
  </cols>
  <sheetData>
    <row r="1" spans="1:15" ht="16.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75" customHeight="1" x14ac:dyDescent="0.25">
      <c r="A3" s="41" t="s">
        <v>1</v>
      </c>
      <c r="B3" s="38" t="s">
        <v>116</v>
      </c>
      <c r="C3" s="38" t="s">
        <v>117</v>
      </c>
      <c r="D3" s="38" t="s">
        <v>2</v>
      </c>
      <c r="E3" s="38" t="s">
        <v>118</v>
      </c>
      <c r="F3" s="38"/>
      <c r="G3" s="38" t="s">
        <v>119</v>
      </c>
      <c r="H3" s="38"/>
      <c r="I3" s="38"/>
      <c r="J3" s="38"/>
      <c r="K3" s="38"/>
      <c r="L3" s="38"/>
      <c r="M3" s="38" t="s">
        <v>120</v>
      </c>
      <c r="N3" s="38" t="s">
        <v>121</v>
      </c>
      <c r="O3" s="38" t="s">
        <v>122</v>
      </c>
    </row>
    <row r="4" spans="1:15" ht="33.75" customHeight="1" x14ac:dyDescent="0.25">
      <c r="A4" s="41"/>
      <c r="B4" s="38"/>
      <c r="C4" s="38"/>
      <c r="D4" s="38"/>
      <c r="E4" s="2" t="s">
        <v>3</v>
      </c>
      <c r="F4" s="2" t="s">
        <v>4</v>
      </c>
      <c r="G4" s="2" t="s">
        <v>123</v>
      </c>
      <c r="H4" s="2">
        <v>2026</v>
      </c>
      <c r="I4" s="2">
        <v>2027</v>
      </c>
      <c r="J4" s="2">
        <v>2028</v>
      </c>
      <c r="K4" s="2">
        <v>2029</v>
      </c>
      <c r="L4" s="2">
        <v>2030</v>
      </c>
      <c r="M4" s="38"/>
      <c r="N4" s="38"/>
      <c r="O4" s="38"/>
    </row>
    <row r="5" spans="1:1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</row>
    <row r="6" spans="1:15" ht="34.5" customHeight="1" x14ac:dyDescent="0.25">
      <c r="A6" s="38" t="s">
        <v>124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59" customHeight="1" x14ac:dyDescent="0.25">
      <c r="A7" s="3" t="s">
        <v>5</v>
      </c>
      <c r="B7" s="4" t="s">
        <v>50</v>
      </c>
      <c r="C7" s="3" t="s">
        <v>89</v>
      </c>
      <c r="D7" s="3" t="s">
        <v>90</v>
      </c>
      <c r="E7" s="3">
        <v>46</v>
      </c>
      <c r="F7" s="3">
        <v>2023</v>
      </c>
      <c r="G7" s="3">
        <v>47</v>
      </c>
      <c r="H7" s="3">
        <v>47</v>
      </c>
      <c r="I7" s="3">
        <v>47</v>
      </c>
      <c r="J7" s="3">
        <v>47</v>
      </c>
      <c r="K7" s="3">
        <v>48</v>
      </c>
      <c r="L7" s="3">
        <v>50</v>
      </c>
      <c r="M7" s="4" t="s">
        <v>51</v>
      </c>
      <c r="N7" s="4" t="s">
        <v>149</v>
      </c>
      <c r="O7" s="3" t="s">
        <v>20</v>
      </c>
    </row>
    <row r="8" spans="1:15" ht="159.75" customHeight="1" x14ac:dyDescent="0.25">
      <c r="A8" s="3" t="s">
        <v>49</v>
      </c>
      <c r="B8" s="4" t="s">
        <v>52</v>
      </c>
      <c r="C8" s="3" t="s">
        <v>89</v>
      </c>
      <c r="D8" s="3" t="s">
        <v>90</v>
      </c>
      <c r="E8" s="3">
        <v>100</v>
      </c>
      <c r="F8" s="3">
        <v>2023</v>
      </c>
      <c r="G8" s="3">
        <v>100</v>
      </c>
      <c r="H8" s="3">
        <v>100</v>
      </c>
      <c r="I8" s="3">
        <v>100</v>
      </c>
      <c r="J8" s="3">
        <v>100</v>
      </c>
      <c r="K8" s="3">
        <v>100</v>
      </c>
      <c r="L8" s="3">
        <v>100</v>
      </c>
      <c r="M8" s="4" t="s">
        <v>51</v>
      </c>
      <c r="N8" s="4" t="s">
        <v>149</v>
      </c>
      <c r="O8" s="3" t="s">
        <v>20</v>
      </c>
    </row>
    <row r="9" spans="1:15" ht="160.5" customHeight="1" x14ac:dyDescent="0.25">
      <c r="A9" s="3" t="s">
        <v>97</v>
      </c>
      <c r="B9" s="4" t="s">
        <v>115</v>
      </c>
      <c r="C9" s="3" t="s">
        <v>89</v>
      </c>
      <c r="D9" s="3" t="s">
        <v>90</v>
      </c>
      <c r="E9" s="3">
        <v>0</v>
      </c>
      <c r="F9" s="3">
        <v>2023</v>
      </c>
      <c r="G9" s="3">
        <v>100</v>
      </c>
      <c r="H9" s="3">
        <v>100</v>
      </c>
      <c r="I9" s="3">
        <v>100</v>
      </c>
      <c r="J9" s="3">
        <v>100</v>
      </c>
      <c r="K9" s="3">
        <v>100</v>
      </c>
      <c r="L9" s="3">
        <v>100</v>
      </c>
      <c r="M9" s="4" t="s">
        <v>51</v>
      </c>
      <c r="N9" s="4" t="s">
        <v>149</v>
      </c>
      <c r="O9" s="3" t="s">
        <v>20</v>
      </c>
    </row>
    <row r="10" spans="1:15" ht="13.5" customHeight="1" x14ac:dyDescent="0.25"/>
    <row r="11" spans="1:15" ht="20.25" customHeight="1" x14ac:dyDescent="0.25">
      <c r="A11" s="36" t="s">
        <v>141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ht="79.5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ht="82.5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</sheetData>
  <mergeCells count="12">
    <mergeCell ref="A11:O16"/>
    <mergeCell ref="A6:O6"/>
    <mergeCell ref="A1:O2"/>
    <mergeCell ref="B3:B4"/>
    <mergeCell ref="C3:C4"/>
    <mergeCell ref="D3:D4"/>
    <mergeCell ref="G3:L3"/>
    <mergeCell ref="M3:M4"/>
    <mergeCell ref="N3:N4"/>
    <mergeCell ref="O3:O4"/>
    <mergeCell ref="A3:A4"/>
    <mergeCell ref="E3:F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"/>
  <sheetViews>
    <sheetView view="pageBreakPreview" zoomScale="110" zoomScaleNormal="100" zoomScaleSheetLayoutView="110" workbookViewId="0">
      <selection activeCell="B5" sqref="B5:P5"/>
    </sheetView>
  </sheetViews>
  <sheetFormatPr defaultRowHeight="16.5" x14ac:dyDescent="0.25"/>
  <cols>
    <col min="1" max="1" width="9.140625" style="1"/>
    <col min="2" max="2" width="38.7109375" style="1" customWidth="1"/>
    <col min="3" max="3" width="20.42578125" style="1" customWidth="1"/>
    <col min="4" max="4" width="22.7109375" style="1" customWidth="1"/>
    <col min="5" max="11" width="9.140625" style="1"/>
    <col min="12" max="14" width="10.28515625" style="1" bestFit="1" customWidth="1"/>
    <col min="15" max="15" width="9.140625" style="1"/>
    <col min="16" max="16" width="14.7109375" style="1" customWidth="1"/>
    <col min="17" max="16384" width="9.140625" style="1"/>
  </cols>
  <sheetData>
    <row r="1" spans="1:16" x14ac:dyDescent="0.25">
      <c r="A1" s="43" t="s">
        <v>127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x14ac:dyDescent="0.25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ht="31.5" customHeight="1" x14ac:dyDescent="0.25">
      <c r="A3" s="47" t="s">
        <v>1</v>
      </c>
      <c r="B3" s="47" t="s">
        <v>6</v>
      </c>
      <c r="C3" s="48" t="s">
        <v>125</v>
      </c>
      <c r="D3" s="45" t="s">
        <v>2</v>
      </c>
      <c r="E3" s="48" t="s">
        <v>126</v>
      </c>
      <c r="F3" s="48"/>
      <c r="G3" s="48"/>
      <c r="H3" s="48"/>
      <c r="I3" s="48"/>
      <c r="J3" s="48"/>
      <c r="K3" s="48"/>
      <c r="L3" s="48"/>
      <c r="M3" s="48"/>
      <c r="N3" s="48"/>
      <c r="O3" s="48"/>
      <c r="P3" s="47" t="s">
        <v>91</v>
      </c>
    </row>
    <row r="4" spans="1:16" x14ac:dyDescent="0.25">
      <c r="A4" s="47"/>
      <c r="B4" s="47"/>
      <c r="C4" s="48"/>
      <c r="D4" s="46"/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47"/>
    </row>
    <row r="5" spans="1:16" ht="37.5" customHeight="1" x14ac:dyDescent="0.25">
      <c r="A5" s="5" t="s">
        <v>5</v>
      </c>
      <c r="B5" s="42" t="s">
        <v>92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105" customHeight="1" x14ac:dyDescent="0.25">
      <c r="A6" s="5" t="s">
        <v>18</v>
      </c>
      <c r="B6" s="6" t="s">
        <v>50</v>
      </c>
      <c r="C6" s="5" t="s">
        <v>89</v>
      </c>
      <c r="D6" s="5" t="s">
        <v>90</v>
      </c>
      <c r="E6" s="7">
        <v>0</v>
      </c>
      <c r="F6" s="7">
        <v>0</v>
      </c>
      <c r="G6" s="7">
        <v>0</v>
      </c>
      <c r="H6" s="5">
        <v>15</v>
      </c>
      <c r="I6" s="5">
        <v>20</v>
      </c>
      <c r="J6" s="5">
        <v>30</v>
      </c>
      <c r="K6" s="5">
        <v>40</v>
      </c>
      <c r="L6" s="5">
        <v>47</v>
      </c>
      <c r="M6" s="5">
        <v>47</v>
      </c>
      <c r="N6" s="5">
        <v>47</v>
      </c>
      <c r="O6" s="5">
        <v>47</v>
      </c>
      <c r="P6" s="5">
        <v>47</v>
      </c>
    </row>
    <row r="7" spans="1:16" ht="62.25" customHeight="1" x14ac:dyDescent="0.25">
      <c r="A7" s="5" t="s">
        <v>53</v>
      </c>
      <c r="B7" s="6" t="s">
        <v>52</v>
      </c>
      <c r="C7" s="5" t="s">
        <v>89</v>
      </c>
      <c r="D7" s="5" t="s">
        <v>90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5">
        <v>100</v>
      </c>
      <c r="P7" s="5">
        <v>100</v>
      </c>
    </row>
    <row r="8" spans="1:16" ht="60.75" customHeight="1" x14ac:dyDescent="0.25">
      <c r="A8" s="5" t="s">
        <v>114</v>
      </c>
      <c r="B8" s="6" t="s">
        <v>115</v>
      </c>
      <c r="C8" s="5" t="s">
        <v>89</v>
      </c>
      <c r="D8" s="5" t="s">
        <v>90</v>
      </c>
      <c r="E8" s="7">
        <v>0</v>
      </c>
      <c r="F8" s="7">
        <v>0</v>
      </c>
      <c r="G8" s="7">
        <v>0</v>
      </c>
      <c r="H8" s="7">
        <v>0</v>
      </c>
      <c r="I8" s="8">
        <v>20</v>
      </c>
      <c r="J8" s="8">
        <v>50</v>
      </c>
      <c r="K8" s="8">
        <v>70</v>
      </c>
      <c r="L8" s="8">
        <v>100</v>
      </c>
      <c r="M8" s="8">
        <v>100</v>
      </c>
      <c r="N8" s="8">
        <v>100</v>
      </c>
      <c r="O8" s="8">
        <v>100</v>
      </c>
      <c r="P8" s="5">
        <v>100</v>
      </c>
    </row>
    <row r="10" spans="1:16" x14ac:dyDescent="0.25">
      <c r="A10" s="36" t="s">
        <v>128</v>
      </c>
      <c r="B10" s="37"/>
      <c r="C10" s="37"/>
      <c r="D10" s="37"/>
      <c r="E10" s="37"/>
      <c r="F10" s="37"/>
      <c r="G10" s="37"/>
      <c r="H10" s="37"/>
      <c r="I10" s="37"/>
    </row>
    <row r="11" spans="1:16" x14ac:dyDescent="0.25">
      <c r="A11" s="37"/>
      <c r="B11" s="37"/>
      <c r="C11" s="37"/>
      <c r="D11" s="37"/>
      <c r="E11" s="37"/>
      <c r="F11" s="37"/>
      <c r="G11" s="37"/>
      <c r="H11" s="37"/>
      <c r="I11" s="37"/>
    </row>
    <row r="12" spans="1:16" x14ac:dyDescent="0.25">
      <c r="A12" s="37"/>
      <c r="B12" s="37"/>
      <c r="C12" s="37"/>
      <c r="D12" s="37"/>
      <c r="E12" s="37"/>
      <c r="F12" s="37"/>
      <c r="G12" s="37"/>
      <c r="H12" s="37"/>
      <c r="I12" s="37"/>
    </row>
    <row r="13" spans="1:16" x14ac:dyDescent="0.25">
      <c r="A13" s="37"/>
      <c r="B13" s="37"/>
      <c r="C13" s="37"/>
      <c r="D13" s="37"/>
      <c r="E13" s="37"/>
      <c r="F13" s="37"/>
      <c r="G13" s="37"/>
      <c r="H13" s="37"/>
      <c r="I13" s="37"/>
    </row>
  </sheetData>
  <mergeCells count="9">
    <mergeCell ref="A10:I13"/>
    <mergeCell ref="B5:P5"/>
    <mergeCell ref="A1:P2"/>
    <mergeCell ref="D3:D4"/>
    <mergeCell ref="A3:A4"/>
    <mergeCell ref="B3:B4"/>
    <mergeCell ref="C3:C4"/>
    <mergeCell ref="E3:O3"/>
    <mergeCell ref="P3:P4"/>
  </mergeCells>
  <hyperlinks>
    <hyperlink ref="C3" location="_ftn1" display="_ftn1" xr:uid="{00000000-0004-0000-0100-000000000000}"/>
    <hyperlink ref="E3" location="_ftn2" display="_ftn2" xr:uid="{00000000-0004-0000-0100-000001000000}"/>
  </hyperlink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6"/>
  <sheetViews>
    <sheetView view="pageBreakPreview" zoomScale="90" zoomScaleNormal="100" zoomScaleSheetLayoutView="90" workbookViewId="0">
      <selection activeCell="B10" sqref="B10"/>
    </sheetView>
  </sheetViews>
  <sheetFormatPr defaultRowHeight="16.5" x14ac:dyDescent="0.25"/>
  <cols>
    <col min="1" max="1" width="9.7109375" style="1" customWidth="1"/>
    <col min="2" max="2" width="44.5703125" style="1" customWidth="1"/>
    <col min="3" max="3" width="60.42578125" style="1" customWidth="1"/>
    <col min="4" max="4" width="52.28515625" style="1" customWidth="1"/>
    <col min="5" max="16384" width="9.140625" style="1"/>
  </cols>
  <sheetData>
    <row r="1" spans="1:4" ht="16.5" customHeight="1" x14ac:dyDescent="0.25">
      <c r="A1" s="43" t="s">
        <v>19</v>
      </c>
      <c r="B1" s="43"/>
      <c r="C1" s="43"/>
      <c r="D1" s="43"/>
    </row>
    <row r="2" spans="1:4" ht="17.25" customHeight="1" x14ac:dyDescent="0.25">
      <c r="A2" s="44"/>
      <c r="B2" s="44"/>
      <c r="C2" s="44"/>
      <c r="D2" s="44"/>
    </row>
    <row r="3" spans="1:4" ht="36" x14ac:dyDescent="0.25">
      <c r="A3" s="5" t="s">
        <v>1</v>
      </c>
      <c r="B3" s="9" t="s">
        <v>129</v>
      </c>
      <c r="C3" s="9" t="s">
        <v>130</v>
      </c>
      <c r="D3" s="9" t="s">
        <v>131</v>
      </c>
    </row>
    <row r="4" spans="1:4" x14ac:dyDescent="0.25">
      <c r="A4" s="5">
        <v>1</v>
      </c>
      <c r="B4" s="5">
        <v>2</v>
      </c>
      <c r="C4" s="5">
        <v>3</v>
      </c>
      <c r="D4" s="5">
        <v>4</v>
      </c>
    </row>
    <row r="5" spans="1:4" ht="45" customHeight="1" x14ac:dyDescent="0.25">
      <c r="A5" s="8" t="s">
        <v>5</v>
      </c>
      <c r="B5" s="47" t="s">
        <v>151</v>
      </c>
      <c r="C5" s="47"/>
      <c r="D5" s="47"/>
    </row>
    <row r="6" spans="1:4" ht="150.75" customHeight="1" x14ac:dyDescent="0.25">
      <c r="A6" s="8"/>
      <c r="B6" s="6" t="s">
        <v>132</v>
      </c>
      <c r="C6" s="47" t="s">
        <v>93</v>
      </c>
      <c r="D6" s="47"/>
    </row>
    <row r="7" spans="1:4" ht="175.5" customHeight="1" x14ac:dyDescent="0.25">
      <c r="A7" s="8" t="s">
        <v>18</v>
      </c>
      <c r="B7" s="10" t="s">
        <v>54</v>
      </c>
      <c r="C7" s="10" t="s">
        <v>134</v>
      </c>
      <c r="D7" s="10" t="s">
        <v>133</v>
      </c>
    </row>
    <row r="8" spans="1:4" ht="91.5" customHeight="1" x14ac:dyDescent="0.25">
      <c r="A8" s="8" t="s">
        <v>53</v>
      </c>
      <c r="B8" s="10" t="s">
        <v>135</v>
      </c>
      <c r="C8" s="10" t="s">
        <v>136</v>
      </c>
      <c r="D8" s="10" t="s">
        <v>137</v>
      </c>
    </row>
    <row r="9" spans="1:4" x14ac:dyDescent="0.25">
      <c r="A9" s="8" t="s">
        <v>49</v>
      </c>
      <c r="B9" s="51" t="s">
        <v>94</v>
      </c>
      <c r="C9" s="52"/>
      <c r="D9" s="53"/>
    </row>
    <row r="10" spans="1:4" ht="171" customHeight="1" x14ac:dyDescent="0.25">
      <c r="A10" s="8"/>
      <c r="B10" s="10" t="s">
        <v>138</v>
      </c>
      <c r="C10" s="51" t="s">
        <v>93</v>
      </c>
      <c r="D10" s="53"/>
    </row>
    <row r="11" spans="1:4" ht="146.25" customHeight="1" x14ac:dyDescent="0.25">
      <c r="A11" s="8" t="s">
        <v>95</v>
      </c>
      <c r="B11" s="10" t="s">
        <v>55</v>
      </c>
      <c r="C11" s="33" t="s">
        <v>150</v>
      </c>
      <c r="D11" s="10" t="s">
        <v>139</v>
      </c>
    </row>
    <row r="12" spans="1:4" ht="33" customHeight="1" x14ac:dyDescent="0.25">
      <c r="A12" s="8" t="s">
        <v>97</v>
      </c>
      <c r="B12" s="51" t="s">
        <v>96</v>
      </c>
      <c r="C12" s="52"/>
      <c r="D12" s="53"/>
    </row>
    <row r="13" spans="1:4" ht="72.75" customHeight="1" x14ac:dyDescent="0.25">
      <c r="A13" s="8"/>
      <c r="B13" s="10" t="s">
        <v>140</v>
      </c>
      <c r="C13" s="51" t="s">
        <v>93</v>
      </c>
      <c r="D13" s="53"/>
    </row>
    <row r="14" spans="1:4" ht="127.5" customHeight="1" x14ac:dyDescent="0.25">
      <c r="A14" s="8" t="s">
        <v>98</v>
      </c>
      <c r="B14" s="10" t="s">
        <v>56</v>
      </c>
      <c r="C14" s="10" t="s">
        <v>57</v>
      </c>
      <c r="D14" s="10" t="s">
        <v>139</v>
      </c>
    </row>
    <row r="15" spans="1:4" ht="15" customHeight="1" x14ac:dyDescent="0.25">
      <c r="A15" s="49" t="s">
        <v>152</v>
      </c>
      <c r="B15" s="49"/>
      <c r="C15" s="49"/>
      <c r="D15" s="49"/>
    </row>
    <row r="16" spans="1:4" ht="8.25" customHeight="1" x14ac:dyDescent="0.25">
      <c r="A16" s="50"/>
      <c r="B16" s="50"/>
      <c r="C16" s="50"/>
      <c r="D16" s="50"/>
    </row>
    <row r="17" spans="1:4" ht="14.25" customHeight="1" x14ac:dyDescent="0.25">
      <c r="A17" s="50"/>
      <c r="B17" s="50"/>
      <c r="C17" s="50"/>
      <c r="D17" s="50"/>
    </row>
    <row r="18" spans="1:4" hidden="1" x14ac:dyDescent="0.25">
      <c r="A18" s="50"/>
      <c r="B18" s="50"/>
      <c r="C18" s="50"/>
      <c r="D18" s="50"/>
    </row>
    <row r="19" spans="1:4" hidden="1" x14ac:dyDescent="0.25">
      <c r="A19" s="50"/>
      <c r="B19" s="50"/>
      <c r="C19" s="50"/>
      <c r="D19" s="50"/>
    </row>
    <row r="20" spans="1:4" x14ac:dyDescent="0.25">
      <c r="A20" s="50"/>
      <c r="B20" s="50"/>
      <c r="C20" s="50"/>
      <c r="D20" s="50"/>
    </row>
    <row r="21" spans="1:4" x14ac:dyDescent="0.25">
      <c r="A21" s="50"/>
      <c r="B21" s="50"/>
      <c r="C21" s="50"/>
      <c r="D21" s="50"/>
    </row>
    <row r="22" spans="1:4" ht="14.25" customHeight="1" x14ac:dyDescent="0.25">
      <c r="A22" s="50"/>
      <c r="B22" s="50"/>
      <c r="C22" s="50"/>
      <c r="D22" s="50"/>
    </row>
    <row r="23" spans="1:4" x14ac:dyDescent="0.25">
      <c r="A23" s="50"/>
      <c r="B23" s="50"/>
      <c r="C23" s="50"/>
      <c r="D23" s="50"/>
    </row>
    <row r="24" spans="1:4" x14ac:dyDescent="0.25">
      <c r="A24" s="50"/>
      <c r="B24" s="50"/>
      <c r="C24" s="50"/>
      <c r="D24" s="50"/>
    </row>
    <row r="25" spans="1:4" x14ac:dyDescent="0.25">
      <c r="A25" s="50"/>
      <c r="B25" s="50"/>
      <c r="C25" s="50"/>
      <c r="D25" s="50"/>
    </row>
    <row r="26" spans="1:4" x14ac:dyDescent="0.25">
      <c r="A26" s="50"/>
      <c r="B26" s="50"/>
      <c r="C26" s="50"/>
      <c r="D26" s="50"/>
    </row>
  </sheetData>
  <mergeCells count="8">
    <mergeCell ref="A15:D26"/>
    <mergeCell ref="B12:D12"/>
    <mergeCell ref="C13:D13"/>
    <mergeCell ref="A1:D2"/>
    <mergeCell ref="C6:D6"/>
    <mergeCell ref="B5:D5"/>
    <mergeCell ref="B9:D9"/>
    <mergeCell ref="C10:D10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5"/>
  <sheetViews>
    <sheetView view="pageBreakPreview" zoomScale="90" zoomScaleNormal="100" zoomScaleSheetLayoutView="90" workbookViewId="0">
      <selection activeCell="I46" sqref="I46"/>
    </sheetView>
  </sheetViews>
  <sheetFormatPr defaultRowHeight="16.5" x14ac:dyDescent="0.25"/>
  <cols>
    <col min="1" max="1" width="53.28515625" style="1" customWidth="1"/>
    <col min="2" max="2" width="43.42578125" style="1" customWidth="1"/>
    <col min="3" max="9" width="19.140625" style="1" bestFit="1" customWidth="1"/>
    <col min="10" max="16384" width="9.140625" style="1"/>
  </cols>
  <sheetData>
    <row r="1" spans="1:9" x14ac:dyDescent="0.25">
      <c r="A1" s="43" t="s">
        <v>27</v>
      </c>
      <c r="B1" s="43"/>
      <c r="C1" s="43"/>
      <c r="D1" s="43"/>
      <c r="E1" s="43"/>
      <c r="F1" s="43"/>
      <c r="G1" s="43"/>
      <c r="H1" s="43"/>
      <c r="I1" s="43"/>
    </row>
    <row r="2" spans="1:9" x14ac:dyDescent="0.25">
      <c r="A2" s="44"/>
      <c r="B2" s="44"/>
      <c r="C2" s="44"/>
      <c r="D2" s="44"/>
      <c r="E2" s="44"/>
      <c r="F2" s="44"/>
      <c r="G2" s="44"/>
      <c r="H2" s="44"/>
      <c r="I2" s="44"/>
    </row>
    <row r="3" spans="1:9" ht="47.25" customHeight="1" x14ac:dyDescent="0.25">
      <c r="A3" s="48" t="s">
        <v>28</v>
      </c>
      <c r="B3" s="48" t="s">
        <v>153</v>
      </c>
      <c r="C3" s="38" t="s">
        <v>21</v>
      </c>
      <c r="D3" s="38"/>
      <c r="E3" s="38"/>
      <c r="F3" s="38"/>
      <c r="G3" s="38"/>
      <c r="H3" s="38"/>
      <c r="I3" s="38"/>
    </row>
    <row r="4" spans="1:9" x14ac:dyDescent="0.25">
      <c r="A4" s="48"/>
      <c r="B4" s="48"/>
      <c r="C4" s="3">
        <v>2025</v>
      </c>
      <c r="D4" s="3">
        <v>2026</v>
      </c>
      <c r="E4" s="3">
        <v>2027</v>
      </c>
      <c r="F4" s="3">
        <v>2028</v>
      </c>
      <c r="G4" s="3">
        <v>2029</v>
      </c>
      <c r="H4" s="3">
        <v>2030</v>
      </c>
      <c r="I4" s="3" t="s">
        <v>22</v>
      </c>
    </row>
    <row r="5" spans="1:9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</row>
    <row r="6" spans="1:9" ht="35.25" customHeight="1" x14ac:dyDescent="0.25">
      <c r="A6" s="11" t="s">
        <v>23</v>
      </c>
      <c r="B6" s="54" t="s">
        <v>167</v>
      </c>
      <c r="C6" s="20">
        <f>C7+C8+C9+C10+C11+C12+C13</f>
        <v>104910.15700000001</v>
      </c>
      <c r="D6" s="20">
        <f t="shared" ref="D6:H6" si="0">D7+D8+D9+D10+D11+D12+D13</f>
        <v>104913.757</v>
      </c>
      <c r="E6" s="20">
        <f t="shared" si="0"/>
        <v>164913.75700000001</v>
      </c>
      <c r="F6" s="20">
        <f t="shared" si="0"/>
        <v>104913.757</v>
      </c>
      <c r="G6" s="20">
        <f t="shared" si="0"/>
        <v>104913.757</v>
      </c>
      <c r="H6" s="20">
        <f t="shared" si="0"/>
        <v>104913.757</v>
      </c>
      <c r="I6" s="20">
        <f>C6+D6+E6+F6+G6+H6</f>
        <v>689478.94199999992</v>
      </c>
    </row>
    <row r="7" spans="1:9" x14ac:dyDescent="0.25">
      <c r="A7" s="13" t="s">
        <v>24</v>
      </c>
      <c r="B7" s="55"/>
      <c r="C7" s="12">
        <f>C23+C31+C39+C55+C71+C79+C63</f>
        <v>0</v>
      </c>
      <c r="D7" s="35">
        <f t="shared" ref="D7:H7" si="1">D23+D31+D39+D55+D71+D79+D63</f>
        <v>0</v>
      </c>
      <c r="E7" s="35">
        <f t="shared" si="1"/>
        <v>0</v>
      </c>
      <c r="F7" s="35">
        <f t="shared" si="1"/>
        <v>0</v>
      </c>
      <c r="G7" s="35">
        <f t="shared" si="1"/>
        <v>0</v>
      </c>
      <c r="H7" s="35">
        <f t="shared" si="1"/>
        <v>0</v>
      </c>
      <c r="I7" s="12">
        <f t="shared" ref="I7" si="2">I23+I31+I39+I55+I71+I79++I63</f>
        <v>0</v>
      </c>
    </row>
    <row r="8" spans="1:9" ht="18.75" customHeight="1" x14ac:dyDescent="0.25">
      <c r="A8" s="13" t="s">
        <v>25</v>
      </c>
      <c r="B8" s="55"/>
      <c r="C8" s="35">
        <f t="shared" ref="C8:H13" si="3">C24+C32+C40+C56+C72+C80+C64</f>
        <v>120</v>
      </c>
      <c r="D8" s="35">
        <f t="shared" si="3"/>
        <v>123.6</v>
      </c>
      <c r="E8" s="35">
        <f t="shared" si="3"/>
        <v>123.6</v>
      </c>
      <c r="F8" s="35">
        <f t="shared" si="3"/>
        <v>123.6</v>
      </c>
      <c r="G8" s="35">
        <f t="shared" si="3"/>
        <v>123.6</v>
      </c>
      <c r="H8" s="35">
        <f t="shared" si="3"/>
        <v>123.6</v>
      </c>
      <c r="I8" s="12">
        <f>C8+D8+E8+F8+G8+H8</f>
        <v>738</v>
      </c>
    </row>
    <row r="9" spans="1:9" x14ac:dyDescent="0.25">
      <c r="A9" s="13" t="s">
        <v>26</v>
      </c>
      <c r="B9" s="55"/>
      <c r="C9" s="35">
        <f t="shared" si="3"/>
        <v>48790.156999999999</v>
      </c>
      <c r="D9" s="35">
        <f t="shared" si="3"/>
        <v>48790.156999999999</v>
      </c>
      <c r="E9" s="35">
        <f t="shared" si="3"/>
        <v>108790.15700000001</v>
      </c>
      <c r="F9" s="35">
        <f t="shared" si="3"/>
        <v>48790.156999999999</v>
      </c>
      <c r="G9" s="35">
        <f t="shared" si="3"/>
        <v>48790.156999999999</v>
      </c>
      <c r="H9" s="35">
        <f t="shared" si="3"/>
        <v>48790.156999999999</v>
      </c>
      <c r="I9" s="35">
        <f t="shared" ref="I9:I10" si="4">C9+D9+E9+F9+G9+H9</f>
        <v>352740.94200000004</v>
      </c>
    </row>
    <row r="10" spans="1:9" ht="36" customHeight="1" x14ac:dyDescent="0.25">
      <c r="A10" s="13" t="s">
        <v>99</v>
      </c>
      <c r="B10" s="55"/>
      <c r="C10" s="35">
        <f t="shared" si="3"/>
        <v>56000</v>
      </c>
      <c r="D10" s="35">
        <f t="shared" si="3"/>
        <v>56000</v>
      </c>
      <c r="E10" s="35">
        <f t="shared" si="3"/>
        <v>56000</v>
      </c>
      <c r="F10" s="35">
        <f t="shared" si="3"/>
        <v>56000</v>
      </c>
      <c r="G10" s="35">
        <f t="shared" si="3"/>
        <v>56000</v>
      </c>
      <c r="H10" s="35">
        <f t="shared" si="3"/>
        <v>56000</v>
      </c>
      <c r="I10" s="35">
        <f t="shared" si="4"/>
        <v>336000</v>
      </c>
    </row>
    <row r="11" spans="1:9" ht="33.75" customHeight="1" x14ac:dyDescent="0.25">
      <c r="A11" s="13" t="s">
        <v>100</v>
      </c>
      <c r="B11" s="55"/>
      <c r="C11" s="35">
        <f t="shared" si="3"/>
        <v>0</v>
      </c>
      <c r="D11" s="35">
        <f t="shared" si="3"/>
        <v>0</v>
      </c>
      <c r="E11" s="35">
        <f t="shared" si="3"/>
        <v>0</v>
      </c>
      <c r="F11" s="35">
        <f t="shared" si="3"/>
        <v>0</v>
      </c>
      <c r="G11" s="35">
        <f t="shared" si="3"/>
        <v>0</v>
      </c>
      <c r="H11" s="35">
        <f t="shared" si="3"/>
        <v>0</v>
      </c>
      <c r="I11" s="12">
        <f t="shared" ref="I11" si="5">I27+I35+I43+I59+I75+I83++I67</f>
        <v>0</v>
      </c>
    </row>
    <row r="12" spans="1:9" x14ac:dyDescent="0.25">
      <c r="A12" s="13" t="s">
        <v>101</v>
      </c>
      <c r="B12" s="55"/>
      <c r="C12" s="35">
        <f t="shared" si="3"/>
        <v>0</v>
      </c>
      <c r="D12" s="35">
        <f t="shared" si="3"/>
        <v>0</v>
      </c>
      <c r="E12" s="35">
        <f t="shared" si="3"/>
        <v>0</v>
      </c>
      <c r="F12" s="35">
        <f t="shared" si="3"/>
        <v>0</v>
      </c>
      <c r="G12" s="35">
        <f t="shared" si="3"/>
        <v>0</v>
      </c>
      <c r="H12" s="35">
        <f t="shared" si="3"/>
        <v>0</v>
      </c>
      <c r="I12" s="12">
        <f t="shared" ref="I12" si="6">I28+I36+I44+I60+I76+I84++I68</f>
        <v>0</v>
      </c>
    </row>
    <row r="13" spans="1:9" x14ac:dyDescent="0.25">
      <c r="A13" s="13" t="s">
        <v>102</v>
      </c>
      <c r="B13" s="56"/>
      <c r="C13" s="35">
        <f t="shared" si="3"/>
        <v>0</v>
      </c>
      <c r="D13" s="35">
        <f t="shared" si="3"/>
        <v>0</v>
      </c>
      <c r="E13" s="35">
        <f t="shared" si="3"/>
        <v>0</v>
      </c>
      <c r="F13" s="35">
        <f t="shared" si="3"/>
        <v>0</v>
      </c>
      <c r="G13" s="35">
        <f t="shared" si="3"/>
        <v>0</v>
      </c>
      <c r="H13" s="35">
        <f t="shared" si="3"/>
        <v>0</v>
      </c>
      <c r="I13" s="12">
        <f t="shared" ref="I13" si="7">I29+I37+I45+I61+I77+I85++I69</f>
        <v>0</v>
      </c>
    </row>
    <row r="14" spans="1:9" ht="118.5" x14ac:dyDescent="0.25">
      <c r="A14" s="14" t="s">
        <v>154</v>
      </c>
      <c r="B14" s="57" t="s">
        <v>168</v>
      </c>
      <c r="C14" s="15">
        <f>C15+C16+C17+C18+C19+C20+C21</f>
        <v>31527.156999999999</v>
      </c>
      <c r="D14" s="15">
        <f t="shared" ref="D14:H14" si="8">D15+D16+D17+D18+D19+D20+D21</f>
        <v>31527.156999999999</v>
      </c>
      <c r="E14" s="15">
        <f t="shared" si="8"/>
        <v>31527.156999999999</v>
      </c>
      <c r="F14" s="15">
        <f t="shared" si="8"/>
        <v>31527.156999999999</v>
      </c>
      <c r="G14" s="15">
        <f t="shared" si="8"/>
        <v>31527.156999999999</v>
      </c>
      <c r="H14" s="15">
        <f t="shared" si="8"/>
        <v>31527.156999999999</v>
      </c>
      <c r="I14" s="15">
        <f>I22+I30+I38</f>
        <v>189162.94200000001</v>
      </c>
    </row>
    <row r="15" spans="1:9" x14ac:dyDescent="0.25">
      <c r="A15" s="16" t="s">
        <v>24</v>
      </c>
      <c r="B15" s="58"/>
      <c r="C15" s="15">
        <f t="shared" ref="C15:I21" si="9">C23+C31+C39</f>
        <v>0</v>
      </c>
      <c r="D15" s="15">
        <f t="shared" si="9"/>
        <v>0</v>
      </c>
      <c r="E15" s="15">
        <f t="shared" si="9"/>
        <v>0</v>
      </c>
      <c r="F15" s="15">
        <f t="shared" si="9"/>
        <v>0</v>
      </c>
      <c r="G15" s="15">
        <f t="shared" si="9"/>
        <v>0</v>
      </c>
      <c r="H15" s="15">
        <f t="shared" si="9"/>
        <v>0</v>
      </c>
      <c r="I15" s="15">
        <f t="shared" si="9"/>
        <v>0</v>
      </c>
    </row>
    <row r="16" spans="1:9" x14ac:dyDescent="0.25">
      <c r="A16" s="16" t="s">
        <v>25</v>
      </c>
      <c r="B16" s="58"/>
      <c r="C16" s="15">
        <f t="shared" si="9"/>
        <v>0</v>
      </c>
      <c r="D16" s="15">
        <f t="shared" si="9"/>
        <v>0</v>
      </c>
      <c r="E16" s="15">
        <f t="shared" si="9"/>
        <v>0</v>
      </c>
      <c r="F16" s="15">
        <f t="shared" si="9"/>
        <v>0</v>
      </c>
      <c r="G16" s="15">
        <f t="shared" si="9"/>
        <v>0</v>
      </c>
      <c r="H16" s="15">
        <f t="shared" si="9"/>
        <v>0</v>
      </c>
      <c r="I16" s="15">
        <f t="shared" si="9"/>
        <v>0</v>
      </c>
    </row>
    <row r="17" spans="1:9" x14ac:dyDescent="0.25">
      <c r="A17" s="16" t="s">
        <v>26</v>
      </c>
      <c r="B17" s="58"/>
      <c r="C17" s="15">
        <f t="shared" si="9"/>
        <v>3527.1570000000002</v>
      </c>
      <c r="D17" s="15">
        <f t="shared" si="9"/>
        <v>3527.1570000000002</v>
      </c>
      <c r="E17" s="15">
        <f t="shared" si="9"/>
        <v>3527.1570000000002</v>
      </c>
      <c r="F17" s="15">
        <f t="shared" si="9"/>
        <v>3527.1570000000002</v>
      </c>
      <c r="G17" s="15">
        <f t="shared" si="9"/>
        <v>3527.1570000000002</v>
      </c>
      <c r="H17" s="15">
        <f t="shared" si="9"/>
        <v>3527.1570000000002</v>
      </c>
      <c r="I17" s="15">
        <f t="shared" si="9"/>
        <v>21162.941999999999</v>
      </c>
    </row>
    <row r="18" spans="1:9" ht="33" x14ac:dyDescent="0.25">
      <c r="A18" s="16" t="s">
        <v>99</v>
      </c>
      <c r="B18" s="58"/>
      <c r="C18" s="15">
        <f t="shared" si="9"/>
        <v>28000</v>
      </c>
      <c r="D18" s="15">
        <f t="shared" si="9"/>
        <v>28000</v>
      </c>
      <c r="E18" s="15">
        <f t="shared" si="9"/>
        <v>28000</v>
      </c>
      <c r="F18" s="15">
        <f t="shared" si="9"/>
        <v>28000</v>
      </c>
      <c r="G18" s="15">
        <f t="shared" si="9"/>
        <v>28000</v>
      </c>
      <c r="H18" s="15">
        <f t="shared" si="9"/>
        <v>28000</v>
      </c>
      <c r="I18" s="15">
        <f t="shared" si="9"/>
        <v>168000</v>
      </c>
    </row>
    <row r="19" spans="1:9" ht="33" x14ac:dyDescent="0.25">
      <c r="A19" s="16" t="s">
        <v>100</v>
      </c>
      <c r="B19" s="58"/>
      <c r="C19" s="15">
        <f t="shared" si="9"/>
        <v>0</v>
      </c>
      <c r="D19" s="15">
        <f t="shared" si="9"/>
        <v>0</v>
      </c>
      <c r="E19" s="15">
        <f t="shared" si="9"/>
        <v>0</v>
      </c>
      <c r="F19" s="15">
        <f t="shared" si="9"/>
        <v>0</v>
      </c>
      <c r="G19" s="15">
        <f t="shared" si="9"/>
        <v>0</v>
      </c>
      <c r="H19" s="15">
        <f t="shared" si="9"/>
        <v>0</v>
      </c>
      <c r="I19" s="15">
        <f t="shared" si="9"/>
        <v>0</v>
      </c>
    </row>
    <row r="20" spans="1:9" x14ac:dyDescent="0.25">
      <c r="A20" s="16" t="s">
        <v>101</v>
      </c>
      <c r="B20" s="58"/>
      <c r="C20" s="15">
        <f t="shared" si="9"/>
        <v>0</v>
      </c>
      <c r="D20" s="15">
        <f t="shared" si="9"/>
        <v>0</v>
      </c>
      <c r="E20" s="15">
        <f t="shared" si="9"/>
        <v>0</v>
      </c>
      <c r="F20" s="15">
        <f t="shared" si="9"/>
        <v>0</v>
      </c>
      <c r="G20" s="15">
        <f t="shared" si="9"/>
        <v>0</v>
      </c>
      <c r="H20" s="15">
        <f t="shared" si="9"/>
        <v>0</v>
      </c>
      <c r="I20" s="15">
        <f t="shared" si="9"/>
        <v>0</v>
      </c>
    </row>
    <row r="21" spans="1:9" x14ac:dyDescent="0.25">
      <c r="A21" s="16" t="s">
        <v>102</v>
      </c>
      <c r="B21" s="59"/>
      <c r="C21" s="15">
        <f t="shared" si="9"/>
        <v>0</v>
      </c>
      <c r="D21" s="15">
        <f t="shared" si="9"/>
        <v>0</v>
      </c>
      <c r="E21" s="15">
        <f t="shared" si="9"/>
        <v>0</v>
      </c>
      <c r="F21" s="15">
        <f t="shared" si="9"/>
        <v>0</v>
      </c>
      <c r="G21" s="15">
        <f t="shared" si="9"/>
        <v>0</v>
      </c>
      <c r="H21" s="15">
        <f t="shared" si="9"/>
        <v>0</v>
      </c>
      <c r="I21" s="15">
        <f t="shared" si="9"/>
        <v>0</v>
      </c>
    </row>
    <row r="22" spans="1:9" ht="19.5" x14ac:dyDescent="0.25">
      <c r="A22" s="14" t="s">
        <v>155</v>
      </c>
      <c r="B22" s="54" t="s">
        <v>169</v>
      </c>
      <c r="C22" s="15">
        <f>C23+C24+C25+C26+C27+C28+C29</f>
        <v>2927.1570000000002</v>
      </c>
      <c r="D22" s="15">
        <f t="shared" ref="D22:I22" si="10">D23+D24+D25+D26+D27+D28+D29</f>
        <v>2927.1570000000002</v>
      </c>
      <c r="E22" s="15">
        <f t="shared" si="10"/>
        <v>2927.1570000000002</v>
      </c>
      <c r="F22" s="15">
        <f t="shared" si="10"/>
        <v>2927.1570000000002</v>
      </c>
      <c r="G22" s="15">
        <f t="shared" si="10"/>
        <v>2927.1570000000002</v>
      </c>
      <c r="H22" s="15">
        <f t="shared" si="10"/>
        <v>2927.1570000000002</v>
      </c>
      <c r="I22" s="15">
        <f t="shared" si="10"/>
        <v>17562.941999999999</v>
      </c>
    </row>
    <row r="23" spans="1:9" ht="15.75" customHeight="1" x14ac:dyDescent="0.25">
      <c r="A23" s="16" t="s">
        <v>24</v>
      </c>
      <c r="B23" s="55"/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f t="shared" ref="I23:I24" si="11">C23+D23+E23+F23+G23+H23</f>
        <v>0</v>
      </c>
    </row>
    <row r="24" spans="1:9" x14ac:dyDescent="0.25">
      <c r="A24" s="16" t="s">
        <v>25</v>
      </c>
      <c r="B24" s="55"/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f t="shared" si="11"/>
        <v>0</v>
      </c>
    </row>
    <row r="25" spans="1:9" x14ac:dyDescent="0.25">
      <c r="A25" s="16" t="s">
        <v>26</v>
      </c>
      <c r="B25" s="55"/>
      <c r="C25" s="17">
        <f>239.7+100+5.2+16.614+199.903+165.74+2200</f>
        <v>2927.1570000000002</v>
      </c>
      <c r="D25" s="17">
        <f t="shared" ref="D25:H25" si="12">239.7+100+5.2+16.614+199.903+165.74+2200</f>
        <v>2927.1570000000002</v>
      </c>
      <c r="E25" s="17">
        <f t="shared" si="12"/>
        <v>2927.1570000000002</v>
      </c>
      <c r="F25" s="17">
        <f t="shared" si="12"/>
        <v>2927.1570000000002</v>
      </c>
      <c r="G25" s="17">
        <f t="shared" si="12"/>
        <v>2927.1570000000002</v>
      </c>
      <c r="H25" s="17">
        <f t="shared" si="12"/>
        <v>2927.1570000000002</v>
      </c>
      <c r="I25" s="17">
        <f>C25+D25+E25+F25+G25+H25</f>
        <v>17562.941999999999</v>
      </c>
    </row>
    <row r="26" spans="1:9" ht="33" x14ac:dyDescent="0.25">
      <c r="A26" s="16" t="s">
        <v>99</v>
      </c>
      <c r="B26" s="55"/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f t="shared" ref="I26:I28" si="13">C26+D26+E26+F26+G26+H26</f>
        <v>0</v>
      </c>
    </row>
    <row r="27" spans="1:9" ht="33" x14ac:dyDescent="0.25">
      <c r="A27" s="16" t="s">
        <v>100</v>
      </c>
      <c r="B27" s="55"/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f t="shared" si="13"/>
        <v>0</v>
      </c>
    </row>
    <row r="28" spans="1:9" x14ac:dyDescent="0.25">
      <c r="A28" s="16" t="s">
        <v>101</v>
      </c>
      <c r="B28" s="55"/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f t="shared" si="13"/>
        <v>0</v>
      </c>
    </row>
    <row r="29" spans="1:9" x14ac:dyDescent="0.25">
      <c r="A29" s="16" t="s">
        <v>102</v>
      </c>
      <c r="B29" s="56"/>
      <c r="C29" s="17"/>
      <c r="D29" s="17"/>
      <c r="E29" s="17"/>
      <c r="F29" s="17"/>
      <c r="G29" s="17"/>
      <c r="H29" s="17"/>
      <c r="I29" s="17"/>
    </row>
    <row r="30" spans="1:9" x14ac:dyDescent="0.25">
      <c r="A30" s="18" t="s">
        <v>72</v>
      </c>
      <c r="B30" s="54" t="s">
        <v>47</v>
      </c>
      <c r="C30" s="19">
        <f>C31+C32+C33+C34+C35+C36+C37</f>
        <v>600</v>
      </c>
      <c r="D30" s="19">
        <f t="shared" ref="D30:I30" si="14">D31+D32+D33+D34+D35+D36+D37</f>
        <v>600</v>
      </c>
      <c r="E30" s="19">
        <f t="shared" si="14"/>
        <v>600</v>
      </c>
      <c r="F30" s="19">
        <f t="shared" si="14"/>
        <v>600</v>
      </c>
      <c r="G30" s="19">
        <f t="shared" si="14"/>
        <v>600</v>
      </c>
      <c r="H30" s="19">
        <f t="shared" si="14"/>
        <v>600</v>
      </c>
      <c r="I30" s="19">
        <f t="shared" si="14"/>
        <v>3600</v>
      </c>
    </row>
    <row r="31" spans="1:9" ht="15.75" customHeight="1" x14ac:dyDescent="0.25">
      <c r="A31" s="16" t="s">
        <v>24</v>
      </c>
      <c r="B31" s="55"/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f t="shared" ref="I31:I32" si="15">C31+D31+E31+F31+G31+H31</f>
        <v>0</v>
      </c>
    </row>
    <row r="32" spans="1:9" x14ac:dyDescent="0.25">
      <c r="A32" s="16" t="s">
        <v>25</v>
      </c>
      <c r="B32" s="55"/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f t="shared" si="15"/>
        <v>0</v>
      </c>
    </row>
    <row r="33" spans="1:9" x14ac:dyDescent="0.25">
      <c r="A33" s="16" t="s">
        <v>26</v>
      </c>
      <c r="B33" s="55"/>
      <c r="C33" s="17">
        <v>600</v>
      </c>
      <c r="D33" s="17">
        <v>600</v>
      </c>
      <c r="E33" s="17">
        <v>600</v>
      </c>
      <c r="F33" s="17">
        <v>600</v>
      </c>
      <c r="G33" s="17">
        <v>600</v>
      </c>
      <c r="H33" s="17">
        <v>600</v>
      </c>
      <c r="I33" s="17">
        <f>C33+D33+E33+F33+G33+H33</f>
        <v>3600</v>
      </c>
    </row>
    <row r="34" spans="1:9" ht="33" x14ac:dyDescent="0.25">
      <c r="A34" s="16" t="s">
        <v>99</v>
      </c>
      <c r="B34" s="55"/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f t="shared" ref="I34:I41" si="16">C34+D34+E34+F34+G34+H34</f>
        <v>0</v>
      </c>
    </row>
    <row r="35" spans="1:9" ht="33" x14ac:dyDescent="0.25">
      <c r="A35" s="16" t="s">
        <v>100</v>
      </c>
      <c r="B35" s="55"/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f t="shared" si="16"/>
        <v>0</v>
      </c>
    </row>
    <row r="36" spans="1:9" x14ac:dyDescent="0.25">
      <c r="A36" s="16" t="s">
        <v>101</v>
      </c>
      <c r="B36" s="55"/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f t="shared" si="16"/>
        <v>0</v>
      </c>
    </row>
    <row r="37" spans="1:9" x14ac:dyDescent="0.25">
      <c r="A37" s="16" t="s">
        <v>102</v>
      </c>
      <c r="B37" s="56"/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f t="shared" si="16"/>
        <v>0</v>
      </c>
    </row>
    <row r="38" spans="1:9" x14ac:dyDescent="0.25">
      <c r="A38" s="18" t="s">
        <v>72</v>
      </c>
      <c r="B38" s="54" t="s">
        <v>46</v>
      </c>
      <c r="C38" s="19">
        <f>C39+C40+C41+C42+C43+C44+C45</f>
        <v>28000</v>
      </c>
      <c r="D38" s="19">
        <f t="shared" ref="D38:I38" si="17">D39+D40+D41+D42+D43+D44+D45</f>
        <v>28000</v>
      </c>
      <c r="E38" s="19">
        <f t="shared" si="17"/>
        <v>28000</v>
      </c>
      <c r="F38" s="19">
        <f t="shared" si="17"/>
        <v>28000</v>
      </c>
      <c r="G38" s="19">
        <f t="shared" si="17"/>
        <v>28000</v>
      </c>
      <c r="H38" s="19">
        <f t="shared" si="17"/>
        <v>28000</v>
      </c>
      <c r="I38" s="19">
        <f t="shared" si="17"/>
        <v>168000</v>
      </c>
    </row>
    <row r="39" spans="1:9" ht="15.75" customHeight="1" x14ac:dyDescent="0.25">
      <c r="A39" s="16" t="s">
        <v>24</v>
      </c>
      <c r="B39" s="55"/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f t="shared" si="16"/>
        <v>0</v>
      </c>
    </row>
    <row r="40" spans="1:9" x14ac:dyDescent="0.25">
      <c r="A40" s="16" t="s">
        <v>25</v>
      </c>
      <c r="B40" s="55"/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f t="shared" si="16"/>
        <v>0</v>
      </c>
    </row>
    <row r="41" spans="1:9" x14ac:dyDescent="0.25">
      <c r="A41" s="16" t="s">
        <v>26</v>
      </c>
      <c r="B41" s="55"/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f t="shared" si="16"/>
        <v>0</v>
      </c>
    </row>
    <row r="42" spans="1:9" ht="33" x14ac:dyDescent="0.25">
      <c r="A42" s="16" t="s">
        <v>99</v>
      </c>
      <c r="B42" s="55"/>
      <c r="C42" s="17">
        <v>28000</v>
      </c>
      <c r="D42" s="17">
        <v>28000</v>
      </c>
      <c r="E42" s="17">
        <v>28000</v>
      </c>
      <c r="F42" s="17">
        <v>28000</v>
      </c>
      <c r="G42" s="17">
        <v>28000</v>
      </c>
      <c r="H42" s="17">
        <v>28000</v>
      </c>
      <c r="I42" s="17">
        <f>C42+D42+E42+F42+G42+H42</f>
        <v>168000</v>
      </c>
    </row>
    <row r="43" spans="1:9" ht="33" x14ac:dyDescent="0.25">
      <c r="A43" s="16" t="s">
        <v>100</v>
      </c>
      <c r="B43" s="55"/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f>C43+D43+E43+F43+G43+H43</f>
        <v>0</v>
      </c>
    </row>
    <row r="44" spans="1:9" x14ac:dyDescent="0.25">
      <c r="A44" s="16" t="s">
        <v>101</v>
      </c>
      <c r="B44" s="55"/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f>C44+D44+E44+F44+G44+H44</f>
        <v>0</v>
      </c>
    </row>
    <row r="45" spans="1:9" x14ac:dyDescent="0.25">
      <c r="A45" s="16" t="s">
        <v>102</v>
      </c>
      <c r="B45" s="56"/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f>C45+D45+E45+F45+G45+H45</f>
        <v>0</v>
      </c>
    </row>
    <row r="46" spans="1:9" ht="66" x14ac:dyDescent="0.25">
      <c r="A46" s="14" t="s">
        <v>103</v>
      </c>
      <c r="B46" s="57" t="s">
        <v>170</v>
      </c>
      <c r="C46" s="15">
        <f>C47+C48+C49+C50+C51+C52+C53</f>
        <v>73383</v>
      </c>
      <c r="D46" s="15">
        <f t="shared" ref="D46:I46" si="18">D47+D48+D49+D50+D51+D52+D53</f>
        <v>73386.600000000006</v>
      </c>
      <c r="E46" s="15">
        <f t="shared" si="18"/>
        <v>73386.600000000006</v>
      </c>
      <c r="F46" s="15">
        <f t="shared" si="18"/>
        <v>73386.600000000006</v>
      </c>
      <c r="G46" s="15">
        <f t="shared" si="18"/>
        <v>73386.600000000006</v>
      </c>
      <c r="H46" s="15">
        <f t="shared" si="18"/>
        <v>73386.600000000006</v>
      </c>
      <c r="I46" s="15">
        <f t="shared" si="18"/>
        <v>304527</v>
      </c>
    </row>
    <row r="47" spans="1:9" x14ac:dyDescent="0.25">
      <c r="A47" s="16" t="s">
        <v>24</v>
      </c>
      <c r="B47" s="58"/>
      <c r="C47" s="15">
        <f t="shared" ref="C47:I53" si="19">C55+C71+C63</f>
        <v>0</v>
      </c>
      <c r="D47" s="15">
        <f t="shared" si="19"/>
        <v>0</v>
      </c>
      <c r="E47" s="15">
        <f t="shared" si="19"/>
        <v>0</v>
      </c>
      <c r="F47" s="15">
        <f t="shared" si="19"/>
        <v>0</v>
      </c>
      <c r="G47" s="15">
        <f t="shared" si="19"/>
        <v>0</v>
      </c>
      <c r="H47" s="15">
        <f t="shared" si="19"/>
        <v>0</v>
      </c>
      <c r="I47" s="15">
        <f t="shared" si="19"/>
        <v>0</v>
      </c>
    </row>
    <row r="48" spans="1:9" x14ac:dyDescent="0.25">
      <c r="A48" s="16" t="s">
        <v>25</v>
      </c>
      <c r="B48" s="58"/>
      <c r="C48" s="15">
        <f t="shared" si="19"/>
        <v>120</v>
      </c>
      <c r="D48" s="15">
        <f t="shared" si="19"/>
        <v>123.6</v>
      </c>
      <c r="E48" s="15">
        <f t="shared" si="19"/>
        <v>123.6</v>
      </c>
      <c r="F48" s="15">
        <f t="shared" si="19"/>
        <v>123.6</v>
      </c>
      <c r="G48" s="15">
        <f t="shared" si="19"/>
        <v>123.6</v>
      </c>
      <c r="H48" s="15">
        <f t="shared" si="19"/>
        <v>123.6</v>
      </c>
      <c r="I48" s="15">
        <f t="shared" si="19"/>
        <v>738</v>
      </c>
    </row>
    <row r="49" spans="1:9" x14ac:dyDescent="0.25">
      <c r="A49" s="16" t="s">
        <v>26</v>
      </c>
      <c r="B49" s="58"/>
      <c r="C49" s="15">
        <f t="shared" si="19"/>
        <v>45263</v>
      </c>
      <c r="D49" s="15">
        <f t="shared" si="19"/>
        <v>45263</v>
      </c>
      <c r="E49" s="15">
        <f t="shared" si="19"/>
        <v>45263</v>
      </c>
      <c r="F49" s="15">
        <f t="shared" si="19"/>
        <v>45263</v>
      </c>
      <c r="G49" s="15">
        <f t="shared" si="19"/>
        <v>45263</v>
      </c>
      <c r="H49" s="15">
        <f t="shared" si="19"/>
        <v>45263</v>
      </c>
      <c r="I49" s="15">
        <f t="shared" si="19"/>
        <v>135789</v>
      </c>
    </row>
    <row r="50" spans="1:9" ht="33" customHeight="1" x14ac:dyDescent="0.25">
      <c r="A50" s="16" t="s">
        <v>99</v>
      </c>
      <c r="B50" s="58"/>
      <c r="C50" s="15">
        <f t="shared" si="19"/>
        <v>28000</v>
      </c>
      <c r="D50" s="15">
        <f t="shared" si="19"/>
        <v>28000</v>
      </c>
      <c r="E50" s="15">
        <f t="shared" si="19"/>
        <v>28000</v>
      </c>
      <c r="F50" s="15">
        <f t="shared" si="19"/>
        <v>28000</v>
      </c>
      <c r="G50" s="15">
        <f t="shared" si="19"/>
        <v>28000</v>
      </c>
      <c r="H50" s="15">
        <f t="shared" si="19"/>
        <v>28000</v>
      </c>
      <c r="I50" s="15">
        <f t="shared" si="19"/>
        <v>168000</v>
      </c>
    </row>
    <row r="51" spans="1:9" ht="33" customHeight="1" x14ac:dyDescent="0.25">
      <c r="A51" s="16" t="s">
        <v>100</v>
      </c>
      <c r="B51" s="58"/>
      <c r="C51" s="15">
        <f t="shared" si="19"/>
        <v>0</v>
      </c>
      <c r="D51" s="15">
        <f t="shared" si="19"/>
        <v>0</v>
      </c>
      <c r="E51" s="15">
        <f t="shared" si="19"/>
        <v>0</v>
      </c>
      <c r="F51" s="15">
        <f t="shared" si="19"/>
        <v>0</v>
      </c>
      <c r="G51" s="15">
        <f t="shared" si="19"/>
        <v>0</v>
      </c>
      <c r="H51" s="15">
        <f t="shared" si="19"/>
        <v>0</v>
      </c>
      <c r="I51" s="15">
        <f t="shared" si="19"/>
        <v>0</v>
      </c>
    </row>
    <row r="52" spans="1:9" x14ac:dyDescent="0.25">
      <c r="A52" s="16" t="s">
        <v>101</v>
      </c>
      <c r="B52" s="58"/>
      <c r="C52" s="15">
        <f t="shared" si="19"/>
        <v>0</v>
      </c>
      <c r="D52" s="15">
        <f t="shared" si="19"/>
        <v>0</v>
      </c>
      <c r="E52" s="15">
        <f t="shared" si="19"/>
        <v>0</v>
      </c>
      <c r="F52" s="15">
        <f t="shared" si="19"/>
        <v>0</v>
      </c>
      <c r="G52" s="15">
        <f t="shared" si="19"/>
        <v>0</v>
      </c>
      <c r="H52" s="15">
        <f t="shared" si="19"/>
        <v>0</v>
      </c>
      <c r="I52" s="15">
        <f t="shared" si="19"/>
        <v>0</v>
      </c>
    </row>
    <row r="53" spans="1:9" x14ac:dyDescent="0.25">
      <c r="A53" s="16" t="s">
        <v>102</v>
      </c>
      <c r="B53" s="59"/>
      <c r="C53" s="15">
        <f t="shared" si="19"/>
        <v>0</v>
      </c>
      <c r="D53" s="15">
        <f t="shared" si="19"/>
        <v>0</v>
      </c>
      <c r="E53" s="15">
        <f t="shared" si="19"/>
        <v>0</v>
      </c>
      <c r="F53" s="15">
        <f t="shared" si="19"/>
        <v>0</v>
      </c>
      <c r="G53" s="15">
        <f t="shared" si="19"/>
        <v>0</v>
      </c>
      <c r="H53" s="15">
        <f t="shared" si="19"/>
        <v>0</v>
      </c>
      <c r="I53" s="15">
        <f t="shared" si="19"/>
        <v>0</v>
      </c>
    </row>
    <row r="54" spans="1:9" x14ac:dyDescent="0.25">
      <c r="A54" s="14" t="s">
        <v>72</v>
      </c>
      <c r="B54" s="54" t="s">
        <v>48</v>
      </c>
      <c r="C54" s="15">
        <f>C55+C56+C57+C58+C59+C60+C61</f>
        <v>45263</v>
      </c>
      <c r="D54" s="15">
        <f t="shared" ref="D54:I54" si="20">D55+D56+D57+D58+D59+D60+D61</f>
        <v>45263</v>
      </c>
      <c r="E54" s="15">
        <f t="shared" si="20"/>
        <v>45263</v>
      </c>
      <c r="F54" s="15">
        <f t="shared" si="20"/>
        <v>45263</v>
      </c>
      <c r="G54" s="15">
        <f t="shared" si="20"/>
        <v>45263</v>
      </c>
      <c r="H54" s="15">
        <f t="shared" si="20"/>
        <v>45263</v>
      </c>
      <c r="I54" s="15">
        <f t="shared" si="20"/>
        <v>135789</v>
      </c>
    </row>
    <row r="55" spans="1:9" ht="15.75" customHeight="1" x14ac:dyDescent="0.25">
      <c r="A55" s="16" t="s">
        <v>24</v>
      </c>
      <c r="B55" s="55"/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f t="shared" ref="I55:I56" si="21">C55+D55+E55</f>
        <v>0</v>
      </c>
    </row>
    <row r="56" spans="1:9" x14ac:dyDescent="0.25">
      <c r="A56" s="16" t="s">
        <v>25</v>
      </c>
      <c r="B56" s="55"/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f t="shared" si="21"/>
        <v>0</v>
      </c>
    </row>
    <row r="57" spans="1:9" x14ac:dyDescent="0.25">
      <c r="A57" s="16" t="s">
        <v>26</v>
      </c>
      <c r="B57" s="55"/>
      <c r="C57" s="17">
        <v>45263</v>
      </c>
      <c r="D57" s="17">
        <v>45263</v>
      </c>
      <c r="E57" s="17">
        <f>45263</f>
        <v>45263</v>
      </c>
      <c r="F57" s="17">
        <v>45263</v>
      </c>
      <c r="G57" s="17">
        <v>45263</v>
      </c>
      <c r="H57" s="17">
        <v>45263</v>
      </c>
      <c r="I57" s="17">
        <f>C57+D57+E57</f>
        <v>135789</v>
      </c>
    </row>
    <row r="58" spans="1:9" ht="33" x14ac:dyDescent="0.25">
      <c r="A58" s="16" t="s">
        <v>99</v>
      </c>
      <c r="B58" s="55"/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f t="shared" ref="I58:I61" si="22">C58+D58+E58</f>
        <v>0</v>
      </c>
    </row>
    <row r="59" spans="1:9" ht="33" x14ac:dyDescent="0.25">
      <c r="A59" s="16" t="s">
        <v>100</v>
      </c>
      <c r="B59" s="55"/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f t="shared" si="22"/>
        <v>0</v>
      </c>
    </row>
    <row r="60" spans="1:9" x14ac:dyDescent="0.25">
      <c r="A60" s="16" t="s">
        <v>101</v>
      </c>
      <c r="B60" s="55"/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f t="shared" si="22"/>
        <v>0</v>
      </c>
    </row>
    <row r="61" spans="1:9" x14ac:dyDescent="0.25">
      <c r="A61" s="16" t="s">
        <v>102</v>
      </c>
      <c r="B61" s="56"/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f t="shared" si="22"/>
        <v>0</v>
      </c>
    </row>
    <row r="62" spans="1:9" x14ac:dyDescent="0.25">
      <c r="A62" s="14" t="s">
        <v>72</v>
      </c>
      <c r="B62" s="54" t="s">
        <v>169</v>
      </c>
      <c r="C62" s="19">
        <f>C63+C64+C65+C66+C67+C68+C69</f>
        <v>120</v>
      </c>
      <c r="D62" s="19">
        <f t="shared" ref="D62:I62" si="23">D63+D64+D65+D66+D67+D68+D69</f>
        <v>123.6</v>
      </c>
      <c r="E62" s="19">
        <f t="shared" si="23"/>
        <v>123.6</v>
      </c>
      <c r="F62" s="19">
        <f t="shared" si="23"/>
        <v>123.6</v>
      </c>
      <c r="G62" s="19">
        <f t="shared" si="23"/>
        <v>123.6</v>
      </c>
      <c r="H62" s="19">
        <f t="shared" si="23"/>
        <v>123.6</v>
      </c>
      <c r="I62" s="19">
        <f t="shared" si="23"/>
        <v>738</v>
      </c>
    </row>
    <row r="63" spans="1:9" x14ac:dyDescent="0.25">
      <c r="A63" s="16" t="s">
        <v>24</v>
      </c>
      <c r="B63" s="55"/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0</v>
      </c>
      <c r="I63" s="17">
        <f>C63+D63+E63+F63+G63+H63</f>
        <v>0</v>
      </c>
    </row>
    <row r="64" spans="1:9" x14ac:dyDescent="0.25">
      <c r="A64" s="16" t="s">
        <v>25</v>
      </c>
      <c r="B64" s="55"/>
      <c r="C64" s="17">
        <v>120</v>
      </c>
      <c r="D64" s="17">
        <v>123.6</v>
      </c>
      <c r="E64" s="17">
        <v>123.6</v>
      </c>
      <c r="F64" s="17">
        <v>123.6</v>
      </c>
      <c r="G64" s="17">
        <v>123.6</v>
      </c>
      <c r="H64" s="17">
        <v>123.6</v>
      </c>
      <c r="I64" s="17">
        <f>C64+D64+E64+F64+G64+H64</f>
        <v>738</v>
      </c>
    </row>
    <row r="65" spans="1:9" x14ac:dyDescent="0.25">
      <c r="A65" s="16" t="s">
        <v>26</v>
      </c>
      <c r="B65" s="55"/>
      <c r="C65" s="17">
        <v>0</v>
      </c>
      <c r="D65" s="17">
        <v>0</v>
      </c>
      <c r="E65" s="17">
        <v>0</v>
      </c>
      <c r="F65" s="17">
        <v>0</v>
      </c>
      <c r="G65" s="17">
        <v>0</v>
      </c>
      <c r="H65" s="17">
        <v>0</v>
      </c>
      <c r="I65" s="17">
        <f t="shared" ref="I65:I69" si="24">C65+D65+E65+F65+G65+H65</f>
        <v>0</v>
      </c>
    </row>
    <row r="66" spans="1:9" ht="33" x14ac:dyDescent="0.25">
      <c r="A66" s="16" t="s">
        <v>99</v>
      </c>
      <c r="B66" s="55"/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f t="shared" si="24"/>
        <v>0</v>
      </c>
    </row>
    <row r="67" spans="1:9" ht="33" x14ac:dyDescent="0.25">
      <c r="A67" s="16" t="s">
        <v>100</v>
      </c>
      <c r="B67" s="55"/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f t="shared" si="24"/>
        <v>0</v>
      </c>
    </row>
    <row r="68" spans="1:9" x14ac:dyDescent="0.25">
      <c r="A68" s="16" t="s">
        <v>101</v>
      </c>
      <c r="B68" s="55"/>
      <c r="C68" s="17">
        <v>0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f t="shared" si="24"/>
        <v>0</v>
      </c>
    </row>
    <row r="69" spans="1:9" x14ac:dyDescent="0.25">
      <c r="A69" s="16" t="s">
        <v>102</v>
      </c>
      <c r="B69" s="56"/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f t="shared" si="24"/>
        <v>0</v>
      </c>
    </row>
    <row r="70" spans="1:9" x14ac:dyDescent="0.25">
      <c r="A70" s="18" t="s">
        <v>72</v>
      </c>
      <c r="B70" s="54" t="s">
        <v>46</v>
      </c>
      <c r="C70" s="19">
        <f>C71+C72+C73+C74+C75+C76+C77</f>
        <v>28000</v>
      </c>
      <c r="D70" s="19">
        <f t="shared" ref="D70:I70" si="25">D71+D72+D73+D74+D75+D76+D77</f>
        <v>28000</v>
      </c>
      <c r="E70" s="19">
        <f t="shared" si="25"/>
        <v>28000</v>
      </c>
      <c r="F70" s="19">
        <f t="shared" si="25"/>
        <v>28000</v>
      </c>
      <c r="G70" s="19">
        <f t="shared" si="25"/>
        <v>28000</v>
      </c>
      <c r="H70" s="19">
        <f t="shared" si="25"/>
        <v>28000</v>
      </c>
      <c r="I70" s="19">
        <f t="shared" si="25"/>
        <v>168000</v>
      </c>
    </row>
    <row r="71" spans="1:9" ht="15.75" customHeight="1" x14ac:dyDescent="0.25">
      <c r="A71" s="16" t="s">
        <v>24</v>
      </c>
      <c r="B71" s="55"/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f t="shared" ref="I71:I72" si="26">C71+D71+E71+F71+G71+H71</f>
        <v>0</v>
      </c>
    </row>
    <row r="72" spans="1:9" x14ac:dyDescent="0.25">
      <c r="A72" s="16" t="s">
        <v>25</v>
      </c>
      <c r="B72" s="55"/>
      <c r="C72" s="17">
        <v>0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f t="shared" si="26"/>
        <v>0</v>
      </c>
    </row>
    <row r="73" spans="1:9" x14ac:dyDescent="0.25">
      <c r="A73" s="16" t="s">
        <v>26</v>
      </c>
      <c r="B73" s="55"/>
      <c r="C73" s="17">
        <v>0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f>C73+D73+E73+F73+G73+H73</f>
        <v>0</v>
      </c>
    </row>
    <row r="74" spans="1:9" ht="33" x14ac:dyDescent="0.25">
      <c r="A74" s="16" t="s">
        <v>99</v>
      </c>
      <c r="B74" s="55"/>
      <c r="C74" s="17">
        <v>28000</v>
      </c>
      <c r="D74" s="17">
        <v>28000</v>
      </c>
      <c r="E74" s="17">
        <v>28000</v>
      </c>
      <c r="F74" s="17">
        <v>28000</v>
      </c>
      <c r="G74" s="17">
        <v>28000</v>
      </c>
      <c r="H74" s="17">
        <v>28000</v>
      </c>
      <c r="I74" s="17">
        <f>C74+D74+E74+F74+G74+H74</f>
        <v>168000</v>
      </c>
    </row>
    <row r="75" spans="1:9" ht="33" x14ac:dyDescent="0.25">
      <c r="A75" s="16" t="s">
        <v>100</v>
      </c>
      <c r="B75" s="55"/>
      <c r="C75" s="17">
        <v>0</v>
      </c>
      <c r="D75" s="17">
        <v>0</v>
      </c>
      <c r="E75" s="17">
        <v>0</v>
      </c>
      <c r="F75" s="17">
        <v>0</v>
      </c>
      <c r="G75" s="17">
        <v>0</v>
      </c>
      <c r="H75" s="17">
        <v>0</v>
      </c>
      <c r="I75" s="17">
        <f t="shared" ref="I75:I77" si="27">C75+D75+E75+F75+G75+H75</f>
        <v>0</v>
      </c>
    </row>
    <row r="76" spans="1:9" x14ac:dyDescent="0.25">
      <c r="A76" s="16" t="s">
        <v>101</v>
      </c>
      <c r="B76" s="55"/>
      <c r="C76" s="17">
        <v>0</v>
      </c>
      <c r="D76" s="17">
        <v>0</v>
      </c>
      <c r="E76" s="17">
        <v>0</v>
      </c>
      <c r="F76" s="17">
        <v>0</v>
      </c>
      <c r="G76" s="17">
        <v>0</v>
      </c>
      <c r="H76" s="17">
        <v>0</v>
      </c>
      <c r="I76" s="17">
        <f t="shared" si="27"/>
        <v>0</v>
      </c>
    </row>
    <row r="77" spans="1:9" x14ac:dyDescent="0.25">
      <c r="A77" s="16" t="s">
        <v>102</v>
      </c>
      <c r="B77" s="56"/>
      <c r="C77" s="17">
        <v>0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f t="shared" si="27"/>
        <v>0</v>
      </c>
    </row>
    <row r="78" spans="1:9" ht="66" x14ac:dyDescent="0.25">
      <c r="A78" s="14" t="s">
        <v>142</v>
      </c>
      <c r="B78" s="57" t="s">
        <v>48</v>
      </c>
      <c r="C78" s="15">
        <f>C79+C80+C81+C82+C83+C84+C85</f>
        <v>0</v>
      </c>
      <c r="D78" s="15">
        <f t="shared" ref="D78:I78" si="28">D79+D80+D81+D82+D83+D84+D85</f>
        <v>0</v>
      </c>
      <c r="E78" s="15">
        <f t="shared" si="28"/>
        <v>60000</v>
      </c>
      <c r="F78" s="15">
        <f t="shared" si="28"/>
        <v>0</v>
      </c>
      <c r="G78" s="15">
        <f t="shared" si="28"/>
        <v>0</v>
      </c>
      <c r="H78" s="15">
        <f t="shared" si="28"/>
        <v>0</v>
      </c>
      <c r="I78" s="15">
        <f t="shared" si="28"/>
        <v>60000</v>
      </c>
    </row>
    <row r="79" spans="1:9" ht="15.75" customHeight="1" x14ac:dyDescent="0.25">
      <c r="A79" s="16" t="s">
        <v>24</v>
      </c>
      <c r="B79" s="58"/>
      <c r="C79" s="17">
        <v>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f t="shared" ref="I79:I80" si="29">C79+D79+E79+F79+G79+H79</f>
        <v>0</v>
      </c>
    </row>
    <row r="80" spans="1:9" x14ac:dyDescent="0.25">
      <c r="A80" s="16" t="s">
        <v>25</v>
      </c>
      <c r="B80" s="58"/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f t="shared" si="29"/>
        <v>0</v>
      </c>
    </row>
    <row r="81" spans="1:9" x14ac:dyDescent="0.25">
      <c r="A81" s="16" t="s">
        <v>26</v>
      </c>
      <c r="B81" s="58"/>
      <c r="C81" s="17">
        <v>0</v>
      </c>
      <c r="D81" s="17">
        <v>0</v>
      </c>
      <c r="E81" s="17">
        <f>11000+49000</f>
        <v>60000</v>
      </c>
      <c r="F81" s="17">
        <v>0</v>
      </c>
      <c r="G81" s="17">
        <v>0</v>
      </c>
      <c r="H81" s="17">
        <v>0</v>
      </c>
      <c r="I81" s="17">
        <f>C81+D81+E81+F81+G81+H81</f>
        <v>60000</v>
      </c>
    </row>
    <row r="82" spans="1:9" ht="33" x14ac:dyDescent="0.25">
      <c r="A82" s="16" t="s">
        <v>99</v>
      </c>
      <c r="B82" s="58"/>
      <c r="C82" s="17">
        <v>0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f t="shared" ref="I82:I85" si="30">C82+D82+E82+F82+G82+H82</f>
        <v>0</v>
      </c>
    </row>
    <row r="83" spans="1:9" ht="33" x14ac:dyDescent="0.25">
      <c r="A83" s="16" t="s">
        <v>100</v>
      </c>
      <c r="B83" s="58"/>
      <c r="C83" s="17">
        <v>0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f t="shared" si="30"/>
        <v>0</v>
      </c>
    </row>
    <row r="84" spans="1:9" x14ac:dyDescent="0.25">
      <c r="A84" s="16" t="s">
        <v>101</v>
      </c>
      <c r="B84" s="58"/>
      <c r="C84" s="17">
        <v>0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f t="shared" si="30"/>
        <v>0</v>
      </c>
    </row>
    <row r="85" spans="1:9" x14ac:dyDescent="0.25">
      <c r="A85" s="16" t="s">
        <v>102</v>
      </c>
      <c r="B85" s="59"/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f t="shared" si="30"/>
        <v>0</v>
      </c>
    </row>
    <row r="87" spans="1:9" x14ac:dyDescent="0.25">
      <c r="A87" s="36" t="s">
        <v>156</v>
      </c>
      <c r="B87" s="37"/>
      <c r="C87" s="37"/>
      <c r="D87" s="37"/>
      <c r="E87" s="37"/>
      <c r="F87" s="37"/>
      <c r="G87" s="37"/>
      <c r="H87" s="37"/>
      <c r="I87" s="37"/>
    </row>
    <row r="88" spans="1:9" x14ac:dyDescent="0.25">
      <c r="A88" s="37"/>
      <c r="B88" s="37"/>
      <c r="C88" s="37"/>
      <c r="D88" s="37"/>
      <c r="E88" s="37"/>
      <c r="F88" s="37"/>
      <c r="G88" s="37"/>
      <c r="H88" s="37"/>
      <c r="I88" s="37"/>
    </row>
    <row r="89" spans="1:9" x14ac:dyDescent="0.25">
      <c r="A89" s="37"/>
      <c r="B89" s="37"/>
      <c r="C89" s="37"/>
      <c r="D89" s="37"/>
      <c r="E89" s="37"/>
      <c r="F89" s="37"/>
      <c r="G89" s="37"/>
      <c r="H89" s="37"/>
      <c r="I89" s="37"/>
    </row>
    <row r="90" spans="1:9" x14ac:dyDescent="0.25">
      <c r="A90" s="37"/>
      <c r="B90" s="37"/>
      <c r="C90" s="37"/>
      <c r="D90" s="37"/>
      <c r="E90" s="37"/>
      <c r="F90" s="37"/>
      <c r="G90" s="37"/>
      <c r="H90" s="37"/>
      <c r="I90" s="37"/>
    </row>
    <row r="91" spans="1:9" x14ac:dyDescent="0.25">
      <c r="A91" s="37"/>
      <c r="B91" s="37"/>
      <c r="C91" s="37"/>
      <c r="D91" s="37"/>
      <c r="E91" s="37"/>
      <c r="F91" s="37"/>
      <c r="G91" s="37"/>
      <c r="H91" s="37"/>
      <c r="I91" s="37"/>
    </row>
    <row r="92" spans="1:9" x14ac:dyDescent="0.25">
      <c r="A92" s="37"/>
      <c r="B92" s="37"/>
      <c r="C92" s="37"/>
      <c r="D92" s="37"/>
      <c r="E92" s="37"/>
      <c r="F92" s="37"/>
      <c r="G92" s="37"/>
      <c r="H92" s="37"/>
      <c r="I92" s="37"/>
    </row>
    <row r="93" spans="1:9" x14ac:dyDescent="0.25">
      <c r="A93" s="37"/>
      <c r="B93" s="37"/>
      <c r="C93" s="37"/>
      <c r="D93" s="37"/>
      <c r="E93" s="37"/>
      <c r="F93" s="37"/>
      <c r="G93" s="37"/>
      <c r="H93" s="37"/>
      <c r="I93" s="37"/>
    </row>
    <row r="94" spans="1:9" x14ac:dyDescent="0.25">
      <c r="A94" s="37"/>
      <c r="B94" s="37"/>
      <c r="C94" s="37"/>
      <c r="D94" s="37"/>
      <c r="E94" s="37"/>
      <c r="F94" s="37"/>
      <c r="G94" s="37"/>
      <c r="H94" s="37"/>
      <c r="I94" s="37"/>
    </row>
    <row r="95" spans="1:9" x14ac:dyDescent="0.25">
      <c r="A95" s="37"/>
      <c r="B95" s="37"/>
      <c r="C95" s="37"/>
      <c r="D95" s="37"/>
      <c r="E95" s="37"/>
      <c r="F95" s="37"/>
      <c r="G95" s="37"/>
      <c r="H95" s="37"/>
      <c r="I95" s="37"/>
    </row>
  </sheetData>
  <mergeCells count="15">
    <mergeCell ref="A87:I95"/>
    <mergeCell ref="A3:A4"/>
    <mergeCell ref="B3:B4"/>
    <mergeCell ref="C3:I3"/>
    <mergeCell ref="A1:I2"/>
    <mergeCell ref="B22:B29"/>
    <mergeCell ref="B30:B37"/>
    <mergeCell ref="B38:B45"/>
    <mergeCell ref="B54:B61"/>
    <mergeCell ref="B70:B77"/>
    <mergeCell ref="B6:B13"/>
    <mergeCell ref="B78:B85"/>
    <mergeCell ref="B62:B69"/>
    <mergeCell ref="B14:B21"/>
    <mergeCell ref="B46:B53"/>
  </mergeCells>
  <pageMargins left="0.7" right="0.7" top="0.75" bottom="0.75" header="0.3" footer="0.3"/>
  <pageSetup paperSize="9" scale="35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"/>
  <sheetViews>
    <sheetView workbookViewId="0">
      <selection activeCell="A8" sqref="A8:G16"/>
    </sheetView>
  </sheetViews>
  <sheetFormatPr defaultRowHeight="16.5" x14ac:dyDescent="0.25"/>
  <cols>
    <col min="1" max="1" width="5.28515625" style="22" customWidth="1"/>
    <col min="2" max="2" width="18.28515625" style="22" customWidth="1"/>
    <col min="3" max="3" width="20.42578125" style="22" customWidth="1"/>
    <col min="4" max="4" width="19" style="22" customWidth="1"/>
    <col min="5" max="5" width="14.28515625" style="22" customWidth="1"/>
    <col min="6" max="6" width="16.42578125" style="22" customWidth="1"/>
    <col min="7" max="7" width="24.140625" style="22" customWidth="1"/>
    <col min="8" max="16384" width="9.140625" style="22"/>
  </cols>
  <sheetData>
    <row r="1" spans="1:10" x14ac:dyDescent="0.25">
      <c r="A1" s="60" t="s">
        <v>73</v>
      </c>
      <c r="B1" s="60"/>
      <c r="C1" s="60"/>
      <c r="D1" s="60"/>
      <c r="E1" s="60"/>
      <c r="F1" s="60"/>
      <c r="G1" s="60"/>
      <c r="H1" s="21"/>
    </row>
    <row r="2" spans="1:10" ht="36" x14ac:dyDescent="0.25">
      <c r="A2" s="23" t="s">
        <v>1</v>
      </c>
      <c r="B2" s="23" t="s">
        <v>157</v>
      </c>
      <c r="C2" s="23" t="s">
        <v>158</v>
      </c>
      <c r="D2" s="23" t="s">
        <v>159</v>
      </c>
      <c r="E2" s="23" t="s">
        <v>160</v>
      </c>
      <c r="F2" s="23" t="s">
        <v>161</v>
      </c>
      <c r="G2" s="23" t="s">
        <v>162</v>
      </c>
      <c r="H2" s="24"/>
      <c r="I2" s="24"/>
      <c r="J2" s="24"/>
    </row>
    <row r="3" spans="1:10" x14ac:dyDescent="0.25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5">
        <v>6</v>
      </c>
      <c r="G3" s="25">
        <v>7</v>
      </c>
    </row>
    <row r="4" spans="1:10" x14ac:dyDescent="0.25">
      <c r="A4" s="61" t="s">
        <v>88</v>
      </c>
      <c r="B4" s="61"/>
      <c r="C4" s="61"/>
      <c r="D4" s="61"/>
      <c r="E4" s="61"/>
      <c r="F4" s="61"/>
      <c r="G4" s="61"/>
    </row>
    <row r="5" spans="1:10" x14ac:dyDescent="0.25">
      <c r="A5" s="26"/>
      <c r="B5" s="23"/>
      <c r="C5" s="23"/>
      <c r="D5" s="23"/>
      <c r="E5" s="26"/>
      <c r="F5" s="3"/>
      <c r="G5" s="27"/>
    </row>
    <row r="6" spans="1:10" x14ac:dyDescent="0.25">
      <c r="A6" s="26"/>
      <c r="B6" s="3"/>
      <c r="C6" s="23"/>
      <c r="D6" s="23"/>
      <c r="E6" s="26"/>
      <c r="F6" s="3"/>
      <c r="G6" s="27"/>
    </row>
    <row r="8" spans="1:10" x14ac:dyDescent="0.25">
      <c r="A8" s="62" t="s">
        <v>163</v>
      </c>
      <c r="B8" s="63"/>
      <c r="C8" s="63"/>
      <c r="D8" s="63"/>
      <c r="E8" s="63"/>
      <c r="F8" s="63"/>
      <c r="G8" s="63"/>
    </row>
    <row r="9" spans="1:10" x14ac:dyDescent="0.25">
      <c r="A9" s="63"/>
      <c r="B9" s="63"/>
      <c r="C9" s="63"/>
      <c r="D9" s="63"/>
      <c r="E9" s="63"/>
      <c r="F9" s="63"/>
      <c r="G9" s="63"/>
    </row>
    <row r="10" spans="1:10" x14ac:dyDescent="0.25">
      <c r="A10" s="63"/>
      <c r="B10" s="63"/>
      <c r="C10" s="63"/>
      <c r="D10" s="63"/>
      <c r="E10" s="63"/>
      <c r="F10" s="63"/>
      <c r="G10" s="63"/>
    </row>
    <row r="11" spans="1:10" x14ac:dyDescent="0.25">
      <c r="A11" s="63"/>
      <c r="B11" s="63"/>
      <c r="C11" s="63"/>
      <c r="D11" s="63"/>
      <c r="E11" s="63"/>
      <c r="F11" s="63"/>
      <c r="G11" s="63"/>
    </row>
    <row r="12" spans="1:10" x14ac:dyDescent="0.25">
      <c r="A12" s="63"/>
      <c r="B12" s="63"/>
      <c r="C12" s="63"/>
      <c r="D12" s="63"/>
      <c r="E12" s="63"/>
      <c r="F12" s="63"/>
      <c r="G12" s="63"/>
    </row>
    <row r="13" spans="1:10" x14ac:dyDescent="0.25">
      <c r="A13" s="63"/>
      <c r="B13" s="63"/>
      <c r="C13" s="63"/>
      <c r="D13" s="63"/>
      <c r="E13" s="63"/>
      <c r="F13" s="63"/>
      <c r="G13" s="63"/>
    </row>
    <row r="14" spans="1:10" x14ac:dyDescent="0.25">
      <c r="A14" s="63"/>
      <c r="B14" s="63"/>
      <c r="C14" s="63"/>
      <c r="D14" s="63"/>
      <c r="E14" s="63"/>
      <c r="F14" s="63"/>
      <c r="G14" s="63"/>
    </row>
    <row r="15" spans="1:10" x14ac:dyDescent="0.25">
      <c r="A15" s="63"/>
      <c r="B15" s="63"/>
      <c r="C15" s="63"/>
      <c r="D15" s="63"/>
      <c r="E15" s="63"/>
      <c r="F15" s="63"/>
      <c r="G15" s="63"/>
    </row>
    <row r="16" spans="1:10" x14ac:dyDescent="0.25">
      <c r="A16" s="63"/>
      <c r="B16" s="63"/>
      <c r="C16" s="63"/>
      <c r="D16" s="63"/>
      <c r="E16" s="63"/>
      <c r="F16" s="63"/>
      <c r="G16" s="63"/>
    </row>
  </sheetData>
  <mergeCells count="3">
    <mergeCell ref="A1:G1"/>
    <mergeCell ref="A4:G4"/>
    <mergeCell ref="A8:G1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93"/>
  <sheetViews>
    <sheetView tabSelected="1" view="pageBreakPreview" topLeftCell="A50" zoomScale="60" zoomScaleNormal="100" workbookViewId="0">
      <selection activeCell="J69" sqref="J69"/>
    </sheetView>
  </sheetViews>
  <sheetFormatPr defaultRowHeight="16.5" x14ac:dyDescent="0.25"/>
  <cols>
    <col min="1" max="1" width="6.140625" style="1" customWidth="1"/>
    <col min="2" max="2" width="21.5703125" style="1" customWidth="1"/>
    <col min="3" max="3" width="26.140625" style="1" customWidth="1"/>
    <col min="4" max="4" width="15.28515625" style="1" customWidth="1"/>
    <col min="5" max="5" width="18" style="1" customWidth="1"/>
    <col min="6" max="6" width="22.42578125" style="1" bestFit="1" customWidth="1"/>
    <col min="7" max="7" width="19.140625" style="1" bestFit="1" customWidth="1"/>
    <col min="8" max="8" width="26.85546875" style="1" customWidth="1"/>
    <col min="9" max="9" width="19.140625" style="1" bestFit="1" customWidth="1"/>
    <col min="10" max="11" width="17.85546875" style="1" bestFit="1" customWidth="1"/>
    <col min="12" max="12" width="9.28515625" style="1" bestFit="1" customWidth="1"/>
    <col min="13" max="13" width="19.140625" style="1" bestFit="1" customWidth="1"/>
    <col min="14" max="14" width="23.28515625" style="1" customWidth="1"/>
    <col min="15" max="15" width="34" style="1" customWidth="1"/>
    <col min="16" max="16384" width="9.140625" style="1"/>
  </cols>
  <sheetData>
    <row r="1" spans="1:15" x14ac:dyDescent="0.25">
      <c r="A1" s="87" t="s">
        <v>60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9.5" customHeight="1" x14ac:dyDescent="0.25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</row>
    <row r="5" spans="1:15" ht="132.75" customHeight="1" x14ac:dyDescent="0.25">
      <c r="A5" s="38" t="s">
        <v>1</v>
      </c>
      <c r="B5" s="38" t="s">
        <v>29</v>
      </c>
      <c r="C5" s="38" t="s">
        <v>30</v>
      </c>
      <c r="D5" s="38" t="s">
        <v>31</v>
      </c>
      <c r="E5" s="38" t="s">
        <v>32</v>
      </c>
      <c r="F5" s="38" t="s">
        <v>33</v>
      </c>
      <c r="G5" s="38" t="s">
        <v>59</v>
      </c>
      <c r="H5" s="38" t="s">
        <v>34</v>
      </c>
      <c r="I5" s="38" t="s">
        <v>35</v>
      </c>
      <c r="J5" s="38"/>
      <c r="K5" s="38"/>
      <c r="L5" s="38"/>
      <c r="M5" s="38"/>
      <c r="N5" s="38" t="s">
        <v>36</v>
      </c>
      <c r="O5" s="38" t="s">
        <v>37</v>
      </c>
    </row>
    <row r="6" spans="1:15" ht="66" x14ac:dyDescent="0.25">
      <c r="A6" s="38"/>
      <c r="B6" s="38"/>
      <c r="C6" s="38"/>
      <c r="D6" s="38"/>
      <c r="E6" s="38"/>
      <c r="F6" s="38"/>
      <c r="G6" s="38"/>
      <c r="H6" s="38"/>
      <c r="I6" s="3" t="s">
        <v>145</v>
      </c>
      <c r="J6" s="3" t="s">
        <v>146</v>
      </c>
      <c r="K6" s="3" t="s">
        <v>147</v>
      </c>
      <c r="L6" s="3" t="s">
        <v>148</v>
      </c>
      <c r="M6" s="3" t="s">
        <v>58</v>
      </c>
      <c r="N6" s="38"/>
      <c r="O6" s="38"/>
    </row>
    <row r="7" spans="1:1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</row>
    <row r="8" spans="1:15" x14ac:dyDescent="0.25">
      <c r="A8" s="38" t="s">
        <v>38</v>
      </c>
      <c r="B8" s="38"/>
      <c r="C8" s="38"/>
      <c r="D8" s="38"/>
      <c r="E8" s="38"/>
      <c r="F8" s="38"/>
      <c r="G8" s="38"/>
      <c r="H8" s="77" t="s">
        <v>39</v>
      </c>
      <c r="I8" s="78">
        <f>I10+I12+I14+I16+I18+I20+I21</f>
        <v>221519.53255</v>
      </c>
      <c r="J8" s="78">
        <f t="shared" ref="J8:M8" si="0">J10+J12+J14+J16+J18+J20+J21</f>
        <v>77000</v>
      </c>
      <c r="K8" s="78">
        <f t="shared" si="0"/>
        <v>17000</v>
      </c>
      <c r="L8" s="78">
        <f t="shared" si="0"/>
        <v>0</v>
      </c>
      <c r="M8" s="78">
        <f t="shared" si="0"/>
        <v>145420</v>
      </c>
      <c r="N8" s="68"/>
      <c r="O8" s="65"/>
    </row>
    <row r="9" spans="1:15" x14ac:dyDescent="0.25">
      <c r="A9" s="38"/>
      <c r="B9" s="38"/>
      <c r="C9" s="38"/>
      <c r="D9" s="38"/>
      <c r="E9" s="38"/>
      <c r="F9" s="38"/>
      <c r="G9" s="38"/>
      <c r="H9" s="77"/>
      <c r="I9" s="77"/>
      <c r="J9" s="77"/>
      <c r="K9" s="77"/>
      <c r="L9" s="77"/>
      <c r="M9" s="77"/>
      <c r="N9" s="69"/>
      <c r="O9" s="66"/>
    </row>
    <row r="10" spans="1:15" x14ac:dyDescent="0.25">
      <c r="A10" s="38"/>
      <c r="B10" s="38"/>
      <c r="C10" s="38"/>
      <c r="D10" s="38"/>
      <c r="E10" s="38"/>
      <c r="F10" s="38"/>
      <c r="G10" s="38"/>
      <c r="H10" s="79" t="s">
        <v>24</v>
      </c>
      <c r="I10" s="80">
        <f>I25</f>
        <v>0</v>
      </c>
      <c r="J10" s="80">
        <f t="shared" ref="J10:M10" si="1">J25</f>
        <v>0</v>
      </c>
      <c r="K10" s="80">
        <f t="shared" si="1"/>
        <v>0</v>
      </c>
      <c r="L10" s="80">
        <f t="shared" si="1"/>
        <v>0</v>
      </c>
      <c r="M10" s="80">
        <f t="shared" si="1"/>
        <v>0</v>
      </c>
      <c r="N10" s="69"/>
      <c r="O10" s="66"/>
    </row>
    <row r="11" spans="1:15" x14ac:dyDescent="0.25">
      <c r="A11" s="38"/>
      <c r="B11" s="38"/>
      <c r="C11" s="38"/>
      <c r="D11" s="38"/>
      <c r="E11" s="38"/>
      <c r="F11" s="38"/>
      <c r="G11" s="38"/>
      <c r="H11" s="79"/>
      <c r="I11" s="79"/>
      <c r="J11" s="79"/>
      <c r="K11" s="79"/>
      <c r="L11" s="79"/>
      <c r="M11" s="79"/>
      <c r="N11" s="69"/>
      <c r="O11" s="66"/>
    </row>
    <row r="12" spans="1:15" ht="20.25" customHeight="1" x14ac:dyDescent="0.25">
      <c r="A12" s="38"/>
      <c r="B12" s="38"/>
      <c r="C12" s="38"/>
      <c r="D12" s="38"/>
      <c r="E12" s="38"/>
      <c r="F12" s="38"/>
      <c r="G12" s="38"/>
      <c r="H12" s="79" t="s">
        <v>25</v>
      </c>
      <c r="I12" s="80">
        <f>I27</f>
        <v>0</v>
      </c>
      <c r="J12" s="80">
        <f t="shared" ref="J12:M12" si="2">J27</f>
        <v>0</v>
      </c>
      <c r="K12" s="80">
        <f t="shared" si="2"/>
        <v>0</v>
      </c>
      <c r="L12" s="80">
        <f t="shared" si="2"/>
        <v>0</v>
      </c>
      <c r="M12" s="80">
        <f t="shared" si="2"/>
        <v>0</v>
      </c>
      <c r="N12" s="69"/>
      <c r="O12" s="66"/>
    </row>
    <row r="13" spans="1:15" x14ac:dyDescent="0.25">
      <c r="A13" s="38"/>
      <c r="B13" s="38"/>
      <c r="C13" s="38"/>
      <c r="D13" s="38"/>
      <c r="E13" s="38"/>
      <c r="F13" s="38"/>
      <c r="G13" s="38"/>
      <c r="H13" s="79"/>
      <c r="I13" s="79"/>
      <c r="J13" s="79"/>
      <c r="K13" s="79"/>
      <c r="L13" s="79"/>
      <c r="M13" s="79"/>
      <c r="N13" s="69"/>
      <c r="O13" s="66"/>
    </row>
    <row r="14" spans="1:15" x14ac:dyDescent="0.25">
      <c r="A14" s="38"/>
      <c r="B14" s="38"/>
      <c r="C14" s="38"/>
      <c r="D14" s="38"/>
      <c r="E14" s="38"/>
      <c r="F14" s="38"/>
      <c r="G14" s="38"/>
      <c r="H14" s="79" t="s">
        <v>26</v>
      </c>
      <c r="I14" s="80">
        <f>I29</f>
        <v>0</v>
      </c>
      <c r="J14" s="80">
        <f t="shared" ref="J14:M14" si="3">J29</f>
        <v>0</v>
      </c>
      <c r="K14" s="80">
        <f t="shared" si="3"/>
        <v>0</v>
      </c>
      <c r="L14" s="80">
        <f t="shared" si="3"/>
        <v>0</v>
      </c>
      <c r="M14" s="80">
        <f t="shared" si="3"/>
        <v>0</v>
      </c>
      <c r="N14" s="69"/>
      <c r="O14" s="66"/>
    </row>
    <row r="15" spans="1:15" x14ac:dyDescent="0.25">
      <c r="A15" s="38"/>
      <c r="B15" s="38"/>
      <c r="C15" s="38"/>
      <c r="D15" s="38"/>
      <c r="E15" s="38"/>
      <c r="F15" s="38"/>
      <c r="G15" s="38"/>
      <c r="H15" s="79"/>
      <c r="I15" s="79"/>
      <c r="J15" s="79"/>
      <c r="K15" s="79"/>
      <c r="L15" s="79"/>
      <c r="M15" s="79"/>
      <c r="N15" s="69"/>
      <c r="O15" s="66"/>
    </row>
    <row r="16" spans="1:15" ht="30" customHeight="1" x14ac:dyDescent="0.25">
      <c r="A16" s="38"/>
      <c r="B16" s="38"/>
      <c r="C16" s="38"/>
      <c r="D16" s="38"/>
      <c r="E16" s="38"/>
      <c r="F16" s="38"/>
      <c r="G16" s="38"/>
      <c r="H16" s="79" t="s">
        <v>40</v>
      </c>
      <c r="I16" s="80">
        <f>I31</f>
        <v>0</v>
      </c>
      <c r="J16" s="80">
        <f t="shared" ref="J16:M16" si="4">J31</f>
        <v>0</v>
      </c>
      <c r="K16" s="80">
        <f t="shared" si="4"/>
        <v>0</v>
      </c>
      <c r="L16" s="80">
        <f t="shared" si="4"/>
        <v>0</v>
      </c>
      <c r="M16" s="80">
        <f t="shared" si="4"/>
        <v>0</v>
      </c>
      <c r="N16" s="69"/>
      <c r="O16" s="66"/>
    </row>
    <row r="17" spans="1:15" x14ac:dyDescent="0.25">
      <c r="A17" s="38"/>
      <c r="B17" s="38"/>
      <c r="C17" s="38"/>
      <c r="D17" s="38"/>
      <c r="E17" s="38"/>
      <c r="F17" s="38"/>
      <c r="G17" s="38"/>
      <c r="H17" s="79"/>
      <c r="I17" s="79"/>
      <c r="J17" s="79"/>
      <c r="K17" s="79"/>
      <c r="L17" s="79"/>
      <c r="M17" s="79"/>
      <c r="N17" s="69"/>
      <c r="O17" s="66"/>
    </row>
    <row r="18" spans="1:15" ht="37.5" customHeight="1" x14ac:dyDescent="0.25">
      <c r="A18" s="38"/>
      <c r="B18" s="38"/>
      <c r="C18" s="38"/>
      <c r="D18" s="38"/>
      <c r="E18" s="38"/>
      <c r="F18" s="38"/>
      <c r="G18" s="38"/>
      <c r="H18" s="79" t="s">
        <v>41</v>
      </c>
      <c r="I18" s="80">
        <f>I33</f>
        <v>0</v>
      </c>
      <c r="J18" s="80">
        <f t="shared" ref="J18:M18" si="5">J33</f>
        <v>0</v>
      </c>
      <c r="K18" s="80">
        <f t="shared" si="5"/>
        <v>0</v>
      </c>
      <c r="L18" s="80">
        <f t="shared" si="5"/>
        <v>0</v>
      </c>
      <c r="M18" s="80">
        <f t="shared" si="5"/>
        <v>0</v>
      </c>
      <c r="N18" s="69"/>
      <c r="O18" s="66"/>
    </row>
    <row r="19" spans="1:15" x14ac:dyDescent="0.25">
      <c r="A19" s="38"/>
      <c r="B19" s="38"/>
      <c r="C19" s="38"/>
      <c r="D19" s="38"/>
      <c r="E19" s="38"/>
      <c r="F19" s="38"/>
      <c r="G19" s="38"/>
      <c r="H19" s="79"/>
      <c r="I19" s="79"/>
      <c r="J19" s="79"/>
      <c r="K19" s="79"/>
      <c r="L19" s="79"/>
      <c r="M19" s="79"/>
      <c r="N19" s="69"/>
      <c r="O19" s="66"/>
    </row>
    <row r="20" spans="1:15" x14ac:dyDescent="0.25">
      <c r="A20" s="38"/>
      <c r="B20" s="38"/>
      <c r="C20" s="38"/>
      <c r="D20" s="38"/>
      <c r="E20" s="38"/>
      <c r="F20" s="38"/>
      <c r="G20" s="38"/>
      <c r="H20" s="28" t="s">
        <v>42</v>
      </c>
      <c r="I20" s="29">
        <f>I35</f>
        <v>0</v>
      </c>
      <c r="J20" s="29">
        <f t="shared" ref="J20:M20" si="6">J35</f>
        <v>0</v>
      </c>
      <c r="K20" s="29">
        <f t="shared" si="6"/>
        <v>0</v>
      </c>
      <c r="L20" s="29">
        <f t="shared" si="6"/>
        <v>0</v>
      </c>
      <c r="M20" s="29">
        <f t="shared" si="6"/>
        <v>0</v>
      </c>
      <c r="N20" s="69"/>
      <c r="O20" s="66"/>
    </row>
    <row r="21" spans="1:15" x14ac:dyDescent="0.25">
      <c r="A21" s="38"/>
      <c r="B21" s="38"/>
      <c r="C21" s="38"/>
      <c r="D21" s="38"/>
      <c r="E21" s="38"/>
      <c r="F21" s="38"/>
      <c r="G21" s="38"/>
      <c r="H21" s="28" t="s">
        <v>43</v>
      </c>
      <c r="I21" s="29">
        <f>I36</f>
        <v>221519.53255</v>
      </c>
      <c r="J21" s="29">
        <f t="shared" ref="J21:M21" si="7">J36</f>
        <v>77000</v>
      </c>
      <c r="K21" s="29">
        <f t="shared" si="7"/>
        <v>17000</v>
      </c>
      <c r="L21" s="29">
        <f t="shared" si="7"/>
        <v>0</v>
      </c>
      <c r="M21" s="29">
        <f t="shared" si="7"/>
        <v>145420</v>
      </c>
      <c r="N21" s="70"/>
      <c r="O21" s="67"/>
    </row>
    <row r="22" spans="1:15" ht="40.5" customHeight="1" x14ac:dyDescent="0.25">
      <c r="A22" s="38" t="s">
        <v>144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5">
      <c r="A23" s="38" t="s">
        <v>44</v>
      </c>
      <c r="B23" s="38"/>
      <c r="C23" s="38"/>
      <c r="D23" s="38"/>
      <c r="E23" s="38"/>
      <c r="F23" s="38"/>
      <c r="G23" s="38"/>
      <c r="H23" s="77" t="s">
        <v>39</v>
      </c>
      <c r="I23" s="81">
        <f>I25+I27+I29+I31+I33+I35+I36</f>
        <v>221519.53255</v>
      </c>
      <c r="J23" s="81">
        <f t="shared" ref="J23:M23" si="8">J25+J27+J29+J31+J33+J35+J36</f>
        <v>77000</v>
      </c>
      <c r="K23" s="81">
        <f t="shared" si="8"/>
        <v>17000</v>
      </c>
      <c r="L23" s="81">
        <f t="shared" si="8"/>
        <v>0</v>
      </c>
      <c r="M23" s="81">
        <f t="shared" si="8"/>
        <v>145420</v>
      </c>
      <c r="N23" s="68"/>
      <c r="O23" s="65"/>
    </row>
    <row r="24" spans="1:15" x14ac:dyDescent="0.25">
      <c r="A24" s="38"/>
      <c r="B24" s="38"/>
      <c r="C24" s="38"/>
      <c r="D24" s="38"/>
      <c r="E24" s="38"/>
      <c r="F24" s="38"/>
      <c r="G24" s="38"/>
      <c r="H24" s="77"/>
      <c r="I24" s="81"/>
      <c r="J24" s="81"/>
      <c r="K24" s="81"/>
      <c r="L24" s="81"/>
      <c r="M24" s="81"/>
      <c r="N24" s="69"/>
      <c r="O24" s="66"/>
    </row>
    <row r="25" spans="1:15" ht="22.5" customHeight="1" x14ac:dyDescent="0.25">
      <c r="A25" s="38"/>
      <c r="B25" s="38"/>
      <c r="C25" s="38"/>
      <c r="D25" s="38"/>
      <c r="E25" s="38"/>
      <c r="F25" s="38"/>
      <c r="G25" s="38"/>
      <c r="H25" s="79" t="s">
        <v>24</v>
      </c>
      <c r="I25" s="80">
        <f>I39+I53+I66+I74+I82+I90+I98+I106+I114+I122+I130+I138+I156+I169+I178</f>
        <v>0</v>
      </c>
      <c r="J25" s="80">
        <f>J39+J53+J66+J74+J82+J90+J98+J106+J114+J122+J130+J138+J156+J169+J178</f>
        <v>0</v>
      </c>
      <c r="K25" s="80">
        <f>K39+K53+K66+K74+K82+K90+K98+K106+K114+K122+K130+K138+K156+K169+K178</f>
        <v>0</v>
      </c>
      <c r="L25" s="80">
        <f>L39+L53+L66+L74+L82+L90+L98+L106+L114+L122+L130+L138+L156+L169+L178</f>
        <v>0</v>
      </c>
      <c r="M25" s="80">
        <f>M39+M53+M66+M74+M82+M90+M98+M106+M114+M122+M130+M138+M156+M169+M178</f>
        <v>0</v>
      </c>
      <c r="N25" s="69"/>
      <c r="O25" s="66"/>
    </row>
    <row r="26" spans="1:15" x14ac:dyDescent="0.25">
      <c r="A26" s="38"/>
      <c r="B26" s="38"/>
      <c r="C26" s="38"/>
      <c r="D26" s="38"/>
      <c r="E26" s="38"/>
      <c r="F26" s="38"/>
      <c r="G26" s="38"/>
      <c r="H26" s="79"/>
      <c r="I26" s="80"/>
      <c r="J26" s="80"/>
      <c r="K26" s="80"/>
      <c r="L26" s="80"/>
      <c r="M26" s="80"/>
      <c r="N26" s="69"/>
      <c r="O26" s="66"/>
    </row>
    <row r="27" spans="1:15" ht="24" customHeight="1" x14ac:dyDescent="0.25">
      <c r="A27" s="38"/>
      <c r="B27" s="38"/>
      <c r="C27" s="38"/>
      <c r="D27" s="38"/>
      <c r="E27" s="38"/>
      <c r="F27" s="38"/>
      <c r="G27" s="38"/>
      <c r="H27" s="79" t="s">
        <v>25</v>
      </c>
      <c r="I27" s="80">
        <f>I41+I55+I67+I75+I83+I91+I99+I107+I115+I123+I131+I139+I158+I170+I180</f>
        <v>0</v>
      </c>
      <c r="J27" s="80">
        <f>J41+J55+J67+J75+J83+J91+J99+J107+J115+J123+J131+J139+J158+J170+J180</f>
        <v>0</v>
      </c>
      <c r="K27" s="80">
        <f>K41+K55+K67+K75+K83+K91+K99+K107+K115+K123+K131+K139+K158+K170+K180</f>
        <v>0</v>
      </c>
      <c r="L27" s="80">
        <f>L41+L55+L67+L75+L83+L91+L99+L107+L115+L123+L131+L139+L158+L170+L180</f>
        <v>0</v>
      </c>
      <c r="M27" s="80">
        <f>M41+M55+M67+M75+M83+M91+M99+M107+M115+M123+M131+M139+M158+M170+M180</f>
        <v>0</v>
      </c>
      <c r="N27" s="69"/>
      <c r="O27" s="66"/>
    </row>
    <row r="28" spans="1:15" x14ac:dyDescent="0.25">
      <c r="A28" s="38"/>
      <c r="B28" s="38"/>
      <c r="C28" s="38"/>
      <c r="D28" s="38"/>
      <c r="E28" s="38"/>
      <c r="F28" s="38"/>
      <c r="G28" s="38"/>
      <c r="H28" s="79"/>
      <c r="I28" s="80"/>
      <c r="J28" s="80"/>
      <c r="K28" s="80"/>
      <c r="L28" s="80"/>
      <c r="M28" s="80"/>
      <c r="N28" s="69"/>
      <c r="O28" s="66"/>
    </row>
    <row r="29" spans="1:15" x14ac:dyDescent="0.25">
      <c r="A29" s="38"/>
      <c r="B29" s="38"/>
      <c r="C29" s="38"/>
      <c r="D29" s="38"/>
      <c r="E29" s="38"/>
      <c r="F29" s="38"/>
      <c r="G29" s="38"/>
      <c r="H29" s="79" t="s">
        <v>26</v>
      </c>
      <c r="I29" s="80">
        <f>I43+I57+I69+I77+I85+I93+I101+I109+I117+I125+I133+I141+I160+I172+I182</f>
        <v>0</v>
      </c>
      <c r="J29" s="80">
        <f>J43+J57+J69+J77+J85+J93+J101+J109+J117+J125+J133+J141+J160+J172+J182</f>
        <v>0</v>
      </c>
      <c r="K29" s="80">
        <f>K43+K57+K69+K77+K85+K93+K101+K109+K117+K125+K133+K141+K160+K172+K182</f>
        <v>0</v>
      </c>
      <c r="L29" s="80">
        <f>L43+L57+L69+L77+L85+L93+L101+L109+L117+L125+L133+L141+L160+L172+L182</f>
        <v>0</v>
      </c>
      <c r="M29" s="80">
        <f>M43+M57+M69+M77+M85+M93+M101+M109+M117+M125+M133+M141+M160+M172+M182</f>
        <v>0</v>
      </c>
      <c r="N29" s="69"/>
      <c r="O29" s="66"/>
    </row>
    <row r="30" spans="1:15" x14ac:dyDescent="0.25">
      <c r="A30" s="38"/>
      <c r="B30" s="38"/>
      <c r="C30" s="38"/>
      <c r="D30" s="38"/>
      <c r="E30" s="38"/>
      <c r="F30" s="38"/>
      <c r="G30" s="38"/>
      <c r="H30" s="79"/>
      <c r="I30" s="80"/>
      <c r="J30" s="80"/>
      <c r="K30" s="80"/>
      <c r="L30" s="80"/>
      <c r="M30" s="80"/>
      <c r="N30" s="69"/>
      <c r="O30" s="66"/>
    </row>
    <row r="31" spans="1:15" ht="30.75" customHeight="1" x14ac:dyDescent="0.25">
      <c r="A31" s="38"/>
      <c r="B31" s="38"/>
      <c r="C31" s="38"/>
      <c r="D31" s="38"/>
      <c r="E31" s="38"/>
      <c r="F31" s="38"/>
      <c r="G31" s="38"/>
      <c r="H31" s="79" t="s">
        <v>40</v>
      </c>
      <c r="I31" s="80">
        <f>I45+I59+I71+I79+I87+I95+I103+I111+I119+I127+I135+I143+I162+I174+I184</f>
        <v>0</v>
      </c>
      <c r="J31" s="80">
        <f>J45+J59+J71+J79+J87+J95+J103+J111+J119+J127+J135+J143+J162+J174+J184</f>
        <v>0</v>
      </c>
      <c r="K31" s="80">
        <f>K45+K59+K71+K79+K87+K95+K103+K111+K119+K127+K135+K143+K162+K174+K184</f>
        <v>0</v>
      </c>
      <c r="L31" s="80">
        <f>L45+L59+L71+L79+L87+L95+L103+L111+L119+L127+L135+L143+L162+L174+L184</f>
        <v>0</v>
      </c>
      <c r="M31" s="80">
        <f>M45+M59+M71+M79+M87+M95+M103+M111+M119+M127+M135+M143+M162+M174+M184</f>
        <v>0</v>
      </c>
      <c r="N31" s="69"/>
      <c r="O31" s="66"/>
    </row>
    <row r="32" spans="1:15" x14ac:dyDescent="0.25">
      <c r="A32" s="38"/>
      <c r="B32" s="38"/>
      <c r="C32" s="38"/>
      <c r="D32" s="38"/>
      <c r="E32" s="38"/>
      <c r="F32" s="38"/>
      <c r="G32" s="38"/>
      <c r="H32" s="79"/>
      <c r="I32" s="80"/>
      <c r="J32" s="80"/>
      <c r="K32" s="80"/>
      <c r="L32" s="80"/>
      <c r="M32" s="80"/>
      <c r="N32" s="69"/>
      <c r="O32" s="66"/>
    </row>
    <row r="33" spans="1:15" ht="30.75" customHeight="1" x14ac:dyDescent="0.25">
      <c r="A33" s="38"/>
      <c r="B33" s="38"/>
      <c r="C33" s="38"/>
      <c r="D33" s="38"/>
      <c r="E33" s="38"/>
      <c r="F33" s="38"/>
      <c r="G33" s="38"/>
      <c r="H33" s="79" t="s">
        <v>45</v>
      </c>
      <c r="I33" s="80">
        <f>I47+I61+I70+I78+I86+I94+I102+I110+I118+I126+I134+I142+I164+I173+I186</f>
        <v>0</v>
      </c>
      <c r="J33" s="80">
        <f>J47+J61+J70+J78+J86+J94+J102+J110+J118+J126+J134+J142+J164+J173+J186</f>
        <v>0</v>
      </c>
      <c r="K33" s="80">
        <f>K47+K61+K70+K78+K86+K94+K102+K110+K118+K126+K134+K142+K164+K173+K186</f>
        <v>0</v>
      </c>
      <c r="L33" s="80">
        <f>L47+L61+L70+L78+L86+L94+L102+L110+L118+L126+L134+L142+L164+L173+L186</f>
        <v>0</v>
      </c>
      <c r="M33" s="80">
        <f>M47+M61+M70+M78+M86+M94+M102+M110+M118+M126+M134+M142+M164+M173+M186</f>
        <v>0</v>
      </c>
      <c r="N33" s="69"/>
      <c r="O33" s="66"/>
    </row>
    <row r="34" spans="1:15" x14ac:dyDescent="0.25">
      <c r="A34" s="38"/>
      <c r="B34" s="38"/>
      <c r="C34" s="38"/>
      <c r="D34" s="38"/>
      <c r="E34" s="38"/>
      <c r="F34" s="38"/>
      <c r="G34" s="38"/>
      <c r="H34" s="79"/>
      <c r="I34" s="80"/>
      <c r="J34" s="80"/>
      <c r="K34" s="80"/>
      <c r="L34" s="80"/>
      <c r="M34" s="80"/>
      <c r="N34" s="69"/>
      <c r="O34" s="66"/>
    </row>
    <row r="35" spans="1:15" x14ac:dyDescent="0.25">
      <c r="A35" s="38"/>
      <c r="B35" s="38"/>
      <c r="C35" s="38"/>
      <c r="D35" s="38"/>
      <c r="E35" s="38"/>
      <c r="F35" s="38"/>
      <c r="G35" s="38"/>
      <c r="H35" s="28" t="s">
        <v>42</v>
      </c>
      <c r="I35" s="29">
        <f t="shared" ref="I35:M36" si="9">I49+I63+I71+I79+I87+I95+I103+I111+I119+I127+I135+I143+I166+I174+I188</f>
        <v>0</v>
      </c>
      <c r="J35" s="29">
        <f t="shared" si="9"/>
        <v>0</v>
      </c>
      <c r="K35" s="29">
        <f t="shared" si="9"/>
        <v>0</v>
      </c>
      <c r="L35" s="29">
        <f t="shared" si="9"/>
        <v>0</v>
      </c>
      <c r="M35" s="29">
        <f t="shared" si="9"/>
        <v>0</v>
      </c>
      <c r="N35" s="69"/>
      <c r="O35" s="66"/>
    </row>
    <row r="36" spans="1:15" x14ac:dyDescent="0.25">
      <c r="A36" s="38"/>
      <c r="B36" s="38"/>
      <c r="C36" s="38"/>
      <c r="D36" s="38"/>
      <c r="E36" s="38"/>
      <c r="F36" s="38"/>
      <c r="G36" s="38"/>
      <c r="H36" s="28" t="s">
        <v>43</v>
      </c>
      <c r="I36" s="29">
        <f t="shared" si="9"/>
        <v>221519.53255</v>
      </c>
      <c r="J36" s="29">
        <f t="shared" si="9"/>
        <v>77000</v>
      </c>
      <c r="K36" s="29">
        <f t="shared" si="9"/>
        <v>17000</v>
      </c>
      <c r="L36" s="29">
        <f t="shared" si="9"/>
        <v>0</v>
      </c>
      <c r="M36" s="29">
        <f t="shared" si="9"/>
        <v>145420</v>
      </c>
      <c r="N36" s="70"/>
      <c r="O36" s="67"/>
    </row>
    <row r="37" spans="1:15" x14ac:dyDescent="0.25">
      <c r="A37" s="38">
        <v>1</v>
      </c>
      <c r="B37" s="38" t="s">
        <v>64</v>
      </c>
      <c r="C37" s="38" t="s">
        <v>61</v>
      </c>
      <c r="D37" s="38" t="s">
        <v>62</v>
      </c>
      <c r="E37" s="38" t="s">
        <v>63</v>
      </c>
      <c r="F37" s="83">
        <v>206085.52705999999</v>
      </c>
      <c r="G37" s="83">
        <v>204519.53255</v>
      </c>
      <c r="H37" s="77" t="s">
        <v>39</v>
      </c>
      <c r="I37" s="81">
        <f>I39+I41+I43+I45+I47+I49+I50</f>
        <v>204519.53255</v>
      </c>
      <c r="J37" s="81">
        <f t="shared" ref="J37:M37" si="10">J39+J41+J43+J45+J47+J49+J50</f>
        <v>0</v>
      </c>
      <c r="K37" s="81">
        <f t="shared" si="10"/>
        <v>0</v>
      </c>
      <c r="L37" s="81">
        <f t="shared" si="10"/>
        <v>0</v>
      </c>
      <c r="M37" s="81">
        <f t="shared" si="10"/>
        <v>0</v>
      </c>
      <c r="N37" s="65" t="s">
        <v>104</v>
      </c>
      <c r="O37" s="65" t="s">
        <v>164</v>
      </c>
    </row>
    <row r="38" spans="1:15" x14ac:dyDescent="0.25">
      <c r="A38" s="38"/>
      <c r="B38" s="38"/>
      <c r="C38" s="38"/>
      <c r="D38" s="38"/>
      <c r="E38" s="38"/>
      <c r="F38" s="83"/>
      <c r="G38" s="83"/>
      <c r="H38" s="77"/>
      <c r="I38" s="81"/>
      <c r="J38" s="81"/>
      <c r="K38" s="81"/>
      <c r="L38" s="81"/>
      <c r="M38" s="81"/>
      <c r="N38" s="66"/>
      <c r="O38" s="66"/>
    </row>
    <row r="39" spans="1:15" ht="22.5" customHeight="1" x14ac:dyDescent="0.25">
      <c r="A39" s="38"/>
      <c r="B39" s="38"/>
      <c r="C39" s="38"/>
      <c r="D39" s="38"/>
      <c r="E39" s="38"/>
      <c r="F39" s="83"/>
      <c r="G39" s="83"/>
      <c r="H39" s="79" t="s">
        <v>24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66"/>
      <c r="O39" s="66"/>
    </row>
    <row r="40" spans="1:15" ht="15" hidden="1" customHeight="1" x14ac:dyDescent="0.25">
      <c r="A40" s="38"/>
      <c r="B40" s="38"/>
      <c r="C40" s="38"/>
      <c r="D40" s="38"/>
      <c r="E40" s="38"/>
      <c r="F40" s="83"/>
      <c r="G40" s="83"/>
      <c r="H40" s="79"/>
      <c r="I40" s="80"/>
      <c r="J40" s="80"/>
      <c r="K40" s="80"/>
      <c r="L40" s="80"/>
      <c r="M40" s="80"/>
      <c r="N40" s="66"/>
      <c r="O40" s="66"/>
    </row>
    <row r="41" spans="1:15" ht="15" customHeight="1" x14ac:dyDescent="0.25">
      <c r="A41" s="38"/>
      <c r="B41" s="38"/>
      <c r="C41" s="38"/>
      <c r="D41" s="38"/>
      <c r="E41" s="38"/>
      <c r="F41" s="83"/>
      <c r="G41" s="83"/>
      <c r="H41" s="79" t="s">
        <v>25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66"/>
      <c r="O41" s="66"/>
    </row>
    <row r="42" spans="1:15" x14ac:dyDescent="0.25">
      <c r="A42" s="38"/>
      <c r="B42" s="38"/>
      <c r="C42" s="38"/>
      <c r="D42" s="38"/>
      <c r="E42" s="38"/>
      <c r="F42" s="83"/>
      <c r="G42" s="83"/>
      <c r="H42" s="79"/>
      <c r="I42" s="80"/>
      <c r="J42" s="80"/>
      <c r="K42" s="80"/>
      <c r="L42" s="80"/>
      <c r="M42" s="80"/>
      <c r="N42" s="66"/>
      <c r="O42" s="66"/>
    </row>
    <row r="43" spans="1:15" x14ac:dyDescent="0.25">
      <c r="A43" s="38"/>
      <c r="B43" s="38"/>
      <c r="C43" s="38"/>
      <c r="D43" s="38"/>
      <c r="E43" s="38"/>
      <c r="F43" s="83"/>
      <c r="G43" s="83"/>
      <c r="H43" s="79" t="s">
        <v>26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66"/>
      <c r="O43" s="66"/>
    </row>
    <row r="44" spans="1:15" x14ac:dyDescent="0.25">
      <c r="A44" s="38"/>
      <c r="B44" s="38"/>
      <c r="C44" s="38"/>
      <c r="D44" s="38"/>
      <c r="E44" s="38"/>
      <c r="F44" s="83"/>
      <c r="G44" s="83"/>
      <c r="H44" s="79"/>
      <c r="I44" s="80"/>
      <c r="J44" s="80"/>
      <c r="K44" s="80"/>
      <c r="L44" s="80"/>
      <c r="M44" s="80"/>
      <c r="N44" s="66"/>
      <c r="O44" s="66"/>
    </row>
    <row r="45" spans="1:15" ht="36" customHeight="1" x14ac:dyDescent="0.25">
      <c r="A45" s="38"/>
      <c r="B45" s="38"/>
      <c r="C45" s="38"/>
      <c r="D45" s="38"/>
      <c r="E45" s="38"/>
      <c r="F45" s="83"/>
      <c r="G45" s="83"/>
      <c r="H45" s="79" t="s">
        <v>40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66"/>
      <c r="O45" s="66"/>
    </row>
    <row r="46" spans="1:15" x14ac:dyDescent="0.25">
      <c r="A46" s="38"/>
      <c r="B46" s="38"/>
      <c r="C46" s="38"/>
      <c r="D46" s="38"/>
      <c r="E46" s="38"/>
      <c r="F46" s="83"/>
      <c r="G46" s="83"/>
      <c r="H46" s="79"/>
      <c r="I46" s="80"/>
      <c r="J46" s="80"/>
      <c r="K46" s="80"/>
      <c r="L46" s="80"/>
      <c r="M46" s="80"/>
      <c r="N46" s="66"/>
      <c r="O46" s="66"/>
    </row>
    <row r="47" spans="1:15" x14ac:dyDescent="0.25">
      <c r="A47" s="38"/>
      <c r="B47" s="38"/>
      <c r="C47" s="38"/>
      <c r="D47" s="38"/>
      <c r="E47" s="38"/>
      <c r="F47" s="83"/>
      <c r="G47" s="83"/>
      <c r="H47" s="79" t="s">
        <v>45</v>
      </c>
      <c r="I47" s="80">
        <v>0</v>
      </c>
      <c r="J47" s="80">
        <v>0</v>
      </c>
      <c r="K47" s="80">
        <v>0</v>
      </c>
      <c r="L47" s="80">
        <v>0</v>
      </c>
      <c r="M47" s="80">
        <v>0</v>
      </c>
      <c r="N47" s="66"/>
      <c r="O47" s="66"/>
    </row>
    <row r="48" spans="1:15" ht="36" customHeight="1" x14ac:dyDescent="0.25">
      <c r="A48" s="38"/>
      <c r="B48" s="38"/>
      <c r="C48" s="38"/>
      <c r="D48" s="38"/>
      <c r="E48" s="38"/>
      <c r="F48" s="83"/>
      <c r="G48" s="83"/>
      <c r="H48" s="79"/>
      <c r="I48" s="80"/>
      <c r="J48" s="80"/>
      <c r="K48" s="80"/>
      <c r="L48" s="80"/>
      <c r="M48" s="80"/>
      <c r="N48" s="66"/>
      <c r="O48" s="66"/>
    </row>
    <row r="49" spans="1:15" ht="26.25" customHeight="1" x14ac:dyDescent="0.25">
      <c r="A49" s="38"/>
      <c r="B49" s="38"/>
      <c r="C49" s="38"/>
      <c r="D49" s="38"/>
      <c r="E49" s="38"/>
      <c r="F49" s="83"/>
      <c r="G49" s="83"/>
      <c r="H49" s="28" t="s">
        <v>42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66"/>
      <c r="O49" s="66"/>
    </row>
    <row r="50" spans="1:15" ht="26.25" customHeight="1" x14ac:dyDescent="0.25">
      <c r="A50" s="38"/>
      <c r="B50" s="38"/>
      <c r="C50" s="38"/>
      <c r="D50" s="38"/>
      <c r="E50" s="38"/>
      <c r="F50" s="83"/>
      <c r="G50" s="83"/>
      <c r="H50" s="28" t="s">
        <v>43</v>
      </c>
      <c r="I50" s="29">
        <v>204519.53255</v>
      </c>
      <c r="J50" s="29">
        <v>0</v>
      </c>
      <c r="K50" s="29">
        <v>0</v>
      </c>
      <c r="L50" s="29">
        <v>0</v>
      </c>
      <c r="M50" s="29">
        <v>0</v>
      </c>
      <c r="N50" s="67"/>
      <c r="O50" s="67"/>
    </row>
    <row r="51" spans="1:15" x14ac:dyDescent="0.25">
      <c r="A51" s="38">
        <v>2</v>
      </c>
      <c r="B51" s="38" t="s">
        <v>74</v>
      </c>
      <c r="C51" s="38" t="s">
        <v>65</v>
      </c>
      <c r="D51" s="38" t="s">
        <v>66</v>
      </c>
      <c r="E51" s="38" t="s">
        <v>84</v>
      </c>
      <c r="F51" s="82">
        <v>12000</v>
      </c>
      <c r="G51" s="82">
        <v>12000</v>
      </c>
      <c r="H51" s="77" t="s">
        <v>39</v>
      </c>
      <c r="I51" s="81">
        <f>I53+I55+I57+I59+I61+I63</f>
        <v>0</v>
      </c>
      <c r="J51" s="84">
        <f>J53+J55+J57+J59+J61+J63+J64</f>
        <v>12000</v>
      </c>
      <c r="K51" s="81">
        <f t="shared" ref="K51:M51" si="11">K53+K55+K57+K59+K61+K63</f>
        <v>0</v>
      </c>
      <c r="L51" s="81">
        <f t="shared" si="11"/>
        <v>0</v>
      </c>
      <c r="M51" s="81">
        <f t="shared" si="11"/>
        <v>0</v>
      </c>
      <c r="N51" s="65" t="s">
        <v>104</v>
      </c>
      <c r="O51" s="65" t="s">
        <v>164</v>
      </c>
    </row>
    <row r="52" spans="1:15" x14ac:dyDescent="0.25">
      <c r="A52" s="38"/>
      <c r="B52" s="38"/>
      <c r="C52" s="38"/>
      <c r="D52" s="38"/>
      <c r="E52" s="38"/>
      <c r="F52" s="82"/>
      <c r="G52" s="82"/>
      <c r="H52" s="77"/>
      <c r="I52" s="81"/>
      <c r="J52" s="84"/>
      <c r="K52" s="81"/>
      <c r="L52" s="81"/>
      <c r="M52" s="81"/>
      <c r="N52" s="66"/>
      <c r="O52" s="66"/>
    </row>
    <row r="53" spans="1:15" ht="22.5" customHeight="1" x14ac:dyDescent="0.25">
      <c r="A53" s="38"/>
      <c r="B53" s="38"/>
      <c r="C53" s="38"/>
      <c r="D53" s="38"/>
      <c r="E53" s="38"/>
      <c r="F53" s="82"/>
      <c r="G53" s="82"/>
      <c r="H53" s="79" t="s">
        <v>24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66"/>
      <c r="O53" s="66"/>
    </row>
    <row r="54" spans="1:15" x14ac:dyDescent="0.25">
      <c r="A54" s="38"/>
      <c r="B54" s="38"/>
      <c r="C54" s="38"/>
      <c r="D54" s="38"/>
      <c r="E54" s="38"/>
      <c r="F54" s="82"/>
      <c r="G54" s="82"/>
      <c r="H54" s="79"/>
      <c r="I54" s="80"/>
      <c r="J54" s="80"/>
      <c r="K54" s="80"/>
      <c r="L54" s="80"/>
      <c r="M54" s="80"/>
      <c r="N54" s="66"/>
      <c r="O54" s="66"/>
    </row>
    <row r="55" spans="1:15" ht="20.25" customHeight="1" x14ac:dyDescent="0.25">
      <c r="A55" s="38"/>
      <c r="B55" s="38"/>
      <c r="C55" s="38"/>
      <c r="D55" s="38"/>
      <c r="E55" s="38"/>
      <c r="F55" s="82"/>
      <c r="G55" s="82"/>
      <c r="H55" s="79" t="s">
        <v>25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66"/>
      <c r="O55" s="66"/>
    </row>
    <row r="56" spans="1:15" x14ac:dyDescent="0.25">
      <c r="A56" s="38"/>
      <c r="B56" s="38"/>
      <c r="C56" s="38"/>
      <c r="D56" s="38"/>
      <c r="E56" s="38"/>
      <c r="F56" s="82"/>
      <c r="G56" s="82"/>
      <c r="H56" s="79"/>
      <c r="I56" s="80"/>
      <c r="J56" s="80"/>
      <c r="K56" s="80"/>
      <c r="L56" s="80"/>
      <c r="M56" s="80"/>
      <c r="N56" s="66"/>
      <c r="O56" s="66"/>
    </row>
    <row r="57" spans="1:15" x14ac:dyDescent="0.25">
      <c r="A57" s="38"/>
      <c r="B57" s="38"/>
      <c r="C57" s="38"/>
      <c r="D57" s="38"/>
      <c r="E57" s="38"/>
      <c r="F57" s="82"/>
      <c r="G57" s="82"/>
      <c r="H57" s="79" t="s">
        <v>26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66"/>
      <c r="O57" s="66"/>
    </row>
    <row r="58" spans="1:15" x14ac:dyDescent="0.25">
      <c r="A58" s="38"/>
      <c r="B58" s="38"/>
      <c r="C58" s="38"/>
      <c r="D58" s="38"/>
      <c r="E58" s="38"/>
      <c r="F58" s="82"/>
      <c r="G58" s="82"/>
      <c r="H58" s="79"/>
      <c r="I58" s="80"/>
      <c r="J58" s="80"/>
      <c r="K58" s="80"/>
      <c r="L58" s="80"/>
      <c r="M58" s="80"/>
      <c r="N58" s="66"/>
      <c r="O58" s="66"/>
    </row>
    <row r="59" spans="1:15" ht="30.75" customHeight="1" x14ac:dyDescent="0.25">
      <c r="A59" s="38"/>
      <c r="B59" s="38"/>
      <c r="C59" s="38"/>
      <c r="D59" s="38"/>
      <c r="E59" s="38"/>
      <c r="F59" s="82"/>
      <c r="G59" s="82"/>
      <c r="H59" s="79" t="s">
        <v>40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66"/>
      <c r="O59" s="66"/>
    </row>
    <row r="60" spans="1:15" ht="23.25" customHeight="1" x14ac:dyDescent="0.25">
      <c r="A60" s="38"/>
      <c r="B60" s="38"/>
      <c r="C60" s="38"/>
      <c r="D60" s="38"/>
      <c r="E60" s="38"/>
      <c r="F60" s="82"/>
      <c r="G60" s="82"/>
      <c r="H60" s="79"/>
      <c r="I60" s="80"/>
      <c r="J60" s="80"/>
      <c r="K60" s="80"/>
      <c r="L60" s="80"/>
      <c r="M60" s="80"/>
      <c r="N60" s="66"/>
      <c r="O60" s="66"/>
    </row>
    <row r="61" spans="1:15" ht="27" customHeight="1" x14ac:dyDescent="0.25">
      <c r="A61" s="38"/>
      <c r="B61" s="38"/>
      <c r="C61" s="38"/>
      <c r="D61" s="38"/>
      <c r="E61" s="38"/>
      <c r="F61" s="82"/>
      <c r="G61" s="82"/>
      <c r="H61" s="79" t="s">
        <v>45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66"/>
      <c r="O61" s="66"/>
    </row>
    <row r="62" spans="1:15" ht="24.75" customHeight="1" x14ac:dyDescent="0.25">
      <c r="A62" s="38"/>
      <c r="B62" s="38"/>
      <c r="C62" s="38"/>
      <c r="D62" s="38"/>
      <c r="E62" s="38"/>
      <c r="F62" s="82"/>
      <c r="G62" s="82"/>
      <c r="H62" s="79"/>
      <c r="I62" s="80"/>
      <c r="J62" s="80"/>
      <c r="K62" s="80"/>
      <c r="L62" s="80"/>
      <c r="M62" s="80"/>
      <c r="N62" s="66"/>
      <c r="O62" s="66"/>
    </row>
    <row r="63" spans="1:15" x14ac:dyDescent="0.25">
      <c r="A63" s="38"/>
      <c r="B63" s="38"/>
      <c r="C63" s="38"/>
      <c r="D63" s="38"/>
      <c r="E63" s="38"/>
      <c r="F63" s="82"/>
      <c r="G63" s="82"/>
      <c r="H63" s="28" t="s">
        <v>42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66"/>
      <c r="O63" s="66"/>
    </row>
    <row r="64" spans="1:15" ht="26.25" customHeight="1" x14ac:dyDescent="0.25">
      <c r="A64" s="38"/>
      <c r="B64" s="38"/>
      <c r="C64" s="38"/>
      <c r="D64" s="38"/>
      <c r="E64" s="38"/>
      <c r="F64" s="82"/>
      <c r="G64" s="82"/>
      <c r="H64" s="28" t="s">
        <v>43</v>
      </c>
      <c r="I64" s="29">
        <v>0</v>
      </c>
      <c r="J64" s="29">
        <v>12000</v>
      </c>
      <c r="K64" s="29">
        <v>0</v>
      </c>
      <c r="L64" s="29">
        <v>0</v>
      </c>
      <c r="M64" s="29">
        <v>0</v>
      </c>
      <c r="N64" s="67"/>
      <c r="O64" s="67"/>
    </row>
    <row r="65" spans="1:15" ht="26.25" customHeight="1" x14ac:dyDescent="0.25">
      <c r="A65" s="65">
        <v>3</v>
      </c>
      <c r="B65" s="65" t="s">
        <v>75</v>
      </c>
      <c r="C65" s="71" t="str">
        <f>'[1]таблица 4'!B31</f>
        <v>Реконструкция  КОС производительностью 200 м3/сут. в сп.Куть-Ях</v>
      </c>
      <c r="D65" s="65" t="str">
        <f>'[1]таблица 4'!C31</f>
        <v>200 м3/сут</v>
      </c>
      <c r="E65" s="65" t="s">
        <v>85</v>
      </c>
      <c r="F65" s="68">
        <f>'[1]таблица 4'!E31</f>
        <v>40000</v>
      </c>
      <c r="G65" s="68">
        <f>'[1]таблица 4'!F31</f>
        <v>40000</v>
      </c>
      <c r="H65" s="30" t="s">
        <v>39</v>
      </c>
      <c r="I65" s="32">
        <f>I66+I67+I68+I69+I70+I71+I72</f>
        <v>0</v>
      </c>
      <c r="J65" s="32">
        <f t="shared" ref="J65:M65" si="12">J66+J67+J68+J69+J70+J71+J72</f>
        <v>0</v>
      </c>
      <c r="K65" s="32">
        <f t="shared" si="12"/>
        <v>0</v>
      </c>
      <c r="L65" s="32">
        <f t="shared" si="12"/>
        <v>0</v>
      </c>
      <c r="M65" s="32">
        <f t="shared" si="12"/>
        <v>40000</v>
      </c>
      <c r="N65" s="65" t="s">
        <v>104</v>
      </c>
      <c r="O65" s="65" t="s">
        <v>164</v>
      </c>
    </row>
    <row r="66" spans="1:15" ht="26.25" customHeight="1" x14ac:dyDescent="0.25">
      <c r="A66" s="66"/>
      <c r="B66" s="66"/>
      <c r="C66" s="72"/>
      <c r="D66" s="66"/>
      <c r="E66" s="66"/>
      <c r="F66" s="69"/>
      <c r="G66" s="69"/>
      <c r="H66" s="28" t="s">
        <v>24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66"/>
      <c r="O66" s="66"/>
    </row>
    <row r="67" spans="1:15" ht="40.5" customHeight="1" x14ac:dyDescent="0.25">
      <c r="A67" s="66"/>
      <c r="B67" s="66"/>
      <c r="C67" s="72"/>
      <c r="D67" s="66"/>
      <c r="E67" s="66"/>
      <c r="F67" s="69"/>
      <c r="G67" s="69"/>
      <c r="H67" s="28" t="s">
        <v>25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66"/>
      <c r="O67" s="66"/>
    </row>
    <row r="68" spans="1:15" ht="26.25" customHeight="1" x14ac:dyDescent="0.25">
      <c r="A68" s="66"/>
      <c r="B68" s="66"/>
      <c r="C68" s="72"/>
      <c r="D68" s="66"/>
      <c r="E68" s="66"/>
      <c r="F68" s="69"/>
      <c r="G68" s="69"/>
      <c r="H68" s="28" t="s">
        <v>26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66"/>
      <c r="O68" s="66"/>
    </row>
    <row r="69" spans="1:15" ht="57" customHeight="1" x14ac:dyDescent="0.25">
      <c r="A69" s="66"/>
      <c r="B69" s="66"/>
      <c r="C69" s="72"/>
      <c r="D69" s="66"/>
      <c r="E69" s="66"/>
      <c r="F69" s="69"/>
      <c r="G69" s="69"/>
      <c r="H69" s="28" t="s">
        <v>40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66"/>
      <c r="O69" s="66"/>
    </row>
    <row r="70" spans="1:15" ht="56.25" customHeight="1" x14ac:dyDescent="0.25">
      <c r="A70" s="66"/>
      <c r="B70" s="66"/>
      <c r="C70" s="72"/>
      <c r="D70" s="66"/>
      <c r="E70" s="66"/>
      <c r="F70" s="69"/>
      <c r="G70" s="69"/>
      <c r="H70" s="28" t="s">
        <v>45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66"/>
      <c r="O70" s="66"/>
    </row>
    <row r="71" spans="1:15" ht="33.75" customHeight="1" x14ac:dyDescent="0.25">
      <c r="A71" s="66"/>
      <c r="B71" s="66"/>
      <c r="C71" s="72"/>
      <c r="D71" s="66"/>
      <c r="E71" s="66"/>
      <c r="F71" s="69"/>
      <c r="G71" s="69"/>
      <c r="H71" s="28" t="s">
        <v>42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66"/>
      <c r="O71" s="66"/>
    </row>
    <row r="72" spans="1:15" ht="26.25" customHeight="1" x14ac:dyDescent="0.25">
      <c r="A72" s="67"/>
      <c r="B72" s="67"/>
      <c r="C72" s="73"/>
      <c r="D72" s="67"/>
      <c r="E72" s="67"/>
      <c r="F72" s="70"/>
      <c r="G72" s="70"/>
      <c r="H72" s="28" t="s">
        <v>43</v>
      </c>
      <c r="I72" s="29">
        <v>0</v>
      </c>
      <c r="J72" s="29">
        <v>0</v>
      </c>
      <c r="K72" s="29">
        <v>0</v>
      </c>
      <c r="L72" s="29">
        <v>0</v>
      </c>
      <c r="M72" s="29">
        <v>40000</v>
      </c>
      <c r="N72" s="67"/>
      <c r="O72" s="67"/>
    </row>
    <row r="73" spans="1:15" ht="26.25" customHeight="1" x14ac:dyDescent="0.25">
      <c r="A73" s="65">
        <v>4</v>
      </c>
      <c r="B73" s="65" t="s">
        <v>76</v>
      </c>
      <c r="C73" s="65" t="str">
        <f>'[1]таблица 4'!B38</f>
        <v xml:space="preserve">Реконструкция КНС с увеличение мощности сп.Сингапай </v>
      </c>
      <c r="D73" s="65" t="str">
        <f>'[1]таблица 4'!C38</f>
        <v>м3/сут</v>
      </c>
      <c r="E73" s="65" t="str">
        <f>'[1]таблица 4'!D38</f>
        <v>2025-ПИР    2026-СМР</v>
      </c>
      <c r="F73" s="68">
        <f>'[1]таблица 4'!E38</f>
        <v>9000</v>
      </c>
      <c r="G73" s="68">
        <f>'[1]таблица 4'!F38</f>
        <v>9000</v>
      </c>
      <c r="H73" s="30" t="s">
        <v>39</v>
      </c>
      <c r="I73" s="31">
        <f>I74+I75+I76+I77+I78+I79+I80</f>
        <v>2000</v>
      </c>
      <c r="J73" s="31">
        <f t="shared" ref="J73:M73" si="13">J74+J75+J76+J77+J78+J79+J80</f>
        <v>7000</v>
      </c>
      <c r="K73" s="31">
        <f t="shared" si="13"/>
        <v>0</v>
      </c>
      <c r="L73" s="31">
        <f t="shared" si="13"/>
        <v>0</v>
      </c>
      <c r="M73" s="31">
        <f t="shared" si="13"/>
        <v>0</v>
      </c>
      <c r="N73" s="65" t="s">
        <v>104</v>
      </c>
      <c r="O73" s="65" t="s">
        <v>164</v>
      </c>
    </row>
    <row r="74" spans="1:15" ht="26.25" customHeight="1" x14ac:dyDescent="0.25">
      <c r="A74" s="66"/>
      <c r="B74" s="66"/>
      <c r="C74" s="66"/>
      <c r="D74" s="66"/>
      <c r="E74" s="66"/>
      <c r="F74" s="69"/>
      <c r="G74" s="69"/>
      <c r="H74" s="28" t="s">
        <v>24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66"/>
      <c r="O74" s="66"/>
    </row>
    <row r="75" spans="1:15" ht="43.5" customHeight="1" x14ac:dyDescent="0.25">
      <c r="A75" s="66"/>
      <c r="B75" s="66"/>
      <c r="C75" s="66"/>
      <c r="D75" s="66"/>
      <c r="E75" s="66"/>
      <c r="F75" s="69"/>
      <c r="G75" s="69"/>
      <c r="H75" s="28" t="s">
        <v>25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66"/>
      <c r="O75" s="66"/>
    </row>
    <row r="76" spans="1:15" ht="26.25" customHeight="1" x14ac:dyDescent="0.25">
      <c r="A76" s="66"/>
      <c r="B76" s="66"/>
      <c r="C76" s="66"/>
      <c r="D76" s="66"/>
      <c r="E76" s="66"/>
      <c r="F76" s="69"/>
      <c r="G76" s="69"/>
      <c r="H76" s="28" t="s">
        <v>26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66"/>
      <c r="O76" s="66"/>
    </row>
    <row r="77" spans="1:15" ht="54" customHeight="1" x14ac:dyDescent="0.25">
      <c r="A77" s="66"/>
      <c r="B77" s="66"/>
      <c r="C77" s="66"/>
      <c r="D77" s="66"/>
      <c r="E77" s="66"/>
      <c r="F77" s="69"/>
      <c r="G77" s="69"/>
      <c r="H77" s="28" t="s">
        <v>40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66"/>
      <c r="O77" s="66"/>
    </row>
    <row r="78" spans="1:15" ht="53.25" customHeight="1" x14ac:dyDescent="0.25">
      <c r="A78" s="66"/>
      <c r="B78" s="66"/>
      <c r="C78" s="66"/>
      <c r="D78" s="66"/>
      <c r="E78" s="66"/>
      <c r="F78" s="69"/>
      <c r="G78" s="69"/>
      <c r="H78" s="28" t="s">
        <v>45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66"/>
      <c r="O78" s="66"/>
    </row>
    <row r="79" spans="1:15" ht="26.25" customHeight="1" x14ac:dyDescent="0.25">
      <c r="A79" s="66"/>
      <c r="B79" s="66"/>
      <c r="C79" s="66"/>
      <c r="D79" s="66"/>
      <c r="E79" s="66"/>
      <c r="F79" s="69"/>
      <c r="G79" s="69"/>
      <c r="H79" s="28" t="s">
        <v>42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66"/>
      <c r="O79" s="66"/>
    </row>
    <row r="80" spans="1:15" ht="26.25" customHeight="1" x14ac:dyDescent="0.25">
      <c r="A80" s="67"/>
      <c r="B80" s="67"/>
      <c r="C80" s="67"/>
      <c r="D80" s="67"/>
      <c r="E80" s="67"/>
      <c r="F80" s="70"/>
      <c r="G80" s="70"/>
      <c r="H80" s="28" t="s">
        <v>43</v>
      </c>
      <c r="I80" s="29">
        <v>2000</v>
      </c>
      <c r="J80" s="29">
        <v>7000</v>
      </c>
      <c r="K80" s="29">
        <v>0</v>
      </c>
      <c r="L80" s="29">
        <v>0</v>
      </c>
      <c r="M80" s="29">
        <v>0</v>
      </c>
      <c r="N80" s="67"/>
      <c r="O80" s="67"/>
    </row>
    <row r="81" spans="1:15" ht="26.25" customHeight="1" x14ac:dyDescent="0.25">
      <c r="A81" s="65">
        <v>5</v>
      </c>
      <c r="B81" s="65" t="s">
        <v>64</v>
      </c>
      <c r="C81" s="65" t="str">
        <f>'[1]таблица 4'!B45</f>
        <v xml:space="preserve">Реконструкция КОС в гп.Пойковский </v>
      </c>
      <c r="D81" s="65" t="str">
        <f>'[1]таблица 4'!C45</f>
        <v>7000 м3/сут</v>
      </c>
      <c r="E81" s="65" t="s">
        <v>86</v>
      </c>
      <c r="F81" s="68">
        <f>'[1]таблица 4'!E45</f>
        <v>158588.86541999999</v>
      </c>
      <c r="G81" s="68">
        <f>'[1]таблица 4'!F45</f>
        <v>158588.86541999999</v>
      </c>
      <c r="H81" s="30" t="s">
        <v>39</v>
      </c>
      <c r="I81" s="32">
        <f>I82+I83+I84+I85+I86+I87+I88</f>
        <v>0</v>
      </c>
      <c r="J81" s="32">
        <f t="shared" ref="J81:M81" si="14">J82+J83+J84+J85+J86+J87+J88</f>
        <v>20000</v>
      </c>
      <c r="K81" s="32">
        <f t="shared" si="14"/>
        <v>0</v>
      </c>
      <c r="L81" s="32">
        <f t="shared" si="14"/>
        <v>0</v>
      </c>
      <c r="M81" s="32">
        <f t="shared" si="14"/>
        <v>0</v>
      </c>
      <c r="N81" s="65" t="s">
        <v>104</v>
      </c>
      <c r="O81" s="65" t="s">
        <v>164</v>
      </c>
    </row>
    <row r="82" spans="1:15" ht="26.25" customHeight="1" x14ac:dyDescent="0.25">
      <c r="A82" s="66"/>
      <c r="B82" s="66"/>
      <c r="C82" s="66"/>
      <c r="D82" s="66"/>
      <c r="E82" s="66"/>
      <c r="F82" s="69"/>
      <c r="G82" s="69"/>
      <c r="H82" s="28" t="s">
        <v>24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66"/>
      <c r="O82" s="66"/>
    </row>
    <row r="83" spans="1:15" ht="26.25" customHeight="1" x14ac:dyDescent="0.25">
      <c r="A83" s="66"/>
      <c r="B83" s="66"/>
      <c r="C83" s="66"/>
      <c r="D83" s="66"/>
      <c r="E83" s="66"/>
      <c r="F83" s="69"/>
      <c r="G83" s="69"/>
      <c r="H83" s="28" t="s">
        <v>25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66"/>
      <c r="O83" s="66"/>
    </row>
    <row r="84" spans="1:15" ht="26.25" customHeight="1" x14ac:dyDescent="0.25">
      <c r="A84" s="66"/>
      <c r="B84" s="66"/>
      <c r="C84" s="66"/>
      <c r="D84" s="66"/>
      <c r="E84" s="66"/>
      <c r="F84" s="69"/>
      <c r="G84" s="69"/>
      <c r="H84" s="28" t="s">
        <v>26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66"/>
      <c r="O84" s="66"/>
    </row>
    <row r="85" spans="1:15" ht="57" customHeight="1" x14ac:dyDescent="0.25">
      <c r="A85" s="66"/>
      <c r="B85" s="66"/>
      <c r="C85" s="66"/>
      <c r="D85" s="66"/>
      <c r="E85" s="66"/>
      <c r="F85" s="69"/>
      <c r="G85" s="69"/>
      <c r="H85" s="28" t="s">
        <v>40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  <c r="N85" s="66"/>
      <c r="O85" s="66"/>
    </row>
    <row r="86" spans="1:15" ht="43.5" customHeight="1" x14ac:dyDescent="0.25">
      <c r="A86" s="66"/>
      <c r="B86" s="66"/>
      <c r="C86" s="66"/>
      <c r="D86" s="66"/>
      <c r="E86" s="66"/>
      <c r="F86" s="69"/>
      <c r="G86" s="69"/>
      <c r="H86" s="28" t="s">
        <v>45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66"/>
      <c r="O86" s="66"/>
    </row>
    <row r="87" spans="1:15" ht="26.25" customHeight="1" x14ac:dyDescent="0.25">
      <c r="A87" s="66"/>
      <c r="B87" s="66"/>
      <c r="C87" s="66"/>
      <c r="D87" s="66"/>
      <c r="E87" s="66"/>
      <c r="F87" s="69"/>
      <c r="G87" s="69"/>
      <c r="H87" s="28" t="s">
        <v>42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66"/>
      <c r="O87" s="66"/>
    </row>
    <row r="88" spans="1:15" ht="26.25" customHeight="1" x14ac:dyDescent="0.25">
      <c r="A88" s="67"/>
      <c r="B88" s="67"/>
      <c r="C88" s="67"/>
      <c r="D88" s="67"/>
      <c r="E88" s="67"/>
      <c r="F88" s="70"/>
      <c r="G88" s="70"/>
      <c r="H88" s="28" t="s">
        <v>43</v>
      </c>
      <c r="I88" s="29">
        <v>0</v>
      </c>
      <c r="J88" s="29">
        <v>20000</v>
      </c>
      <c r="K88" s="29">
        <v>0</v>
      </c>
      <c r="L88" s="29">
        <v>0</v>
      </c>
      <c r="M88" s="29">
        <v>0</v>
      </c>
      <c r="N88" s="67"/>
      <c r="O88" s="67"/>
    </row>
    <row r="89" spans="1:15" ht="26.25" customHeight="1" x14ac:dyDescent="0.25">
      <c r="A89" s="65">
        <v>6</v>
      </c>
      <c r="B89" s="65" t="s">
        <v>76</v>
      </c>
      <c r="C89" s="65" t="str">
        <f>'[1]таблица 4'!B59</f>
        <v>Реконструкция напорного коллектора от КНС-9 до КК сп. Сингапай</v>
      </c>
      <c r="D89" s="65" t="s">
        <v>105</v>
      </c>
      <c r="E89" s="65" t="str">
        <f>'[1]таблица 4'!D59</f>
        <v>2025-ПИР              2026 - СМР</v>
      </c>
      <c r="F89" s="68">
        <f>'[1]таблица 4'!E59</f>
        <v>15000</v>
      </c>
      <c r="G89" s="68">
        <f>'[1]таблица 4'!F59</f>
        <v>15000</v>
      </c>
      <c r="H89" s="28" t="s">
        <v>39</v>
      </c>
      <c r="I89" s="29">
        <f>I90+I91+I92+I93+I94+I95+I96</f>
        <v>3000</v>
      </c>
      <c r="J89" s="29">
        <f t="shared" ref="J89:M89" si="15">J90+J91+J92+J93+J94+J95+J96</f>
        <v>12000</v>
      </c>
      <c r="K89" s="29">
        <f t="shared" si="15"/>
        <v>0</v>
      </c>
      <c r="L89" s="29">
        <f t="shared" si="15"/>
        <v>0</v>
      </c>
      <c r="M89" s="29">
        <f t="shared" si="15"/>
        <v>0</v>
      </c>
      <c r="N89" s="65" t="s">
        <v>104</v>
      </c>
      <c r="O89" s="65" t="s">
        <v>164</v>
      </c>
    </row>
    <row r="90" spans="1:15" ht="26.25" customHeight="1" x14ac:dyDescent="0.25">
      <c r="A90" s="66"/>
      <c r="B90" s="66"/>
      <c r="C90" s="66"/>
      <c r="D90" s="66"/>
      <c r="E90" s="66"/>
      <c r="F90" s="69"/>
      <c r="G90" s="69"/>
      <c r="H90" s="28" t="s">
        <v>24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66"/>
      <c r="O90" s="66"/>
    </row>
    <row r="91" spans="1:15" ht="26.25" customHeight="1" x14ac:dyDescent="0.25">
      <c r="A91" s="66"/>
      <c r="B91" s="66"/>
      <c r="C91" s="66"/>
      <c r="D91" s="66"/>
      <c r="E91" s="66"/>
      <c r="F91" s="69"/>
      <c r="G91" s="69"/>
      <c r="H91" s="28" t="s">
        <v>25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66"/>
      <c r="O91" s="66"/>
    </row>
    <row r="92" spans="1:15" ht="26.25" customHeight="1" x14ac:dyDescent="0.25">
      <c r="A92" s="66"/>
      <c r="B92" s="66"/>
      <c r="C92" s="66"/>
      <c r="D92" s="66"/>
      <c r="E92" s="66"/>
      <c r="F92" s="69"/>
      <c r="G92" s="69"/>
      <c r="H92" s="28" t="s">
        <v>26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66"/>
      <c r="O92" s="66"/>
    </row>
    <row r="93" spans="1:15" ht="49.5" customHeight="1" x14ac:dyDescent="0.25">
      <c r="A93" s="66"/>
      <c r="B93" s="66"/>
      <c r="C93" s="66"/>
      <c r="D93" s="66"/>
      <c r="E93" s="66"/>
      <c r="F93" s="69"/>
      <c r="G93" s="69"/>
      <c r="H93" s="28" t="s">
        <v>40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66"/>
      <c r="O93" s="66"/>
    </row>
    <row r="94" spans="1:15" ht="56.25" customHeight="1" x14ac:dyDescent="0.25">
      <c r="A94" s="66"/>
      <c r="B94" s="66"/>
      <c r="C94" s="66"/>
      <c r="D94" s="66"/>
      <c r="E94" s="66"/>
      <c r="F94" s="69"/>
      <c r="G94" s="69"/>
      <c r="H94" s="28" t="s">
        <v>45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66"/>
      <c r="O94" s="66"/>
    </row>
    <row r="95" spans="1:15" ht="26.25" customHeight="1" x14ac:dyDescent="0.25">
      <c r="A95" s="66"/>
      <c r="B95" s="66"/>
      <c r="C95" s="66"/>
      <c r="D95" s="66"/>
      <c r="E95" s="66"/>
      <c r="F95" s="69"/>
      <c r="G95" s="69"/>
      <c r="H95" s="28" t="s">
        <v>42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66"/>
      <c r="O95" s="66"/>
    </row>
    <row r="96" spans="1:15" ht="26.25" customHeight="1" x14ac:dyDescent="0.25">
      <c r="A96" s="67"/>
      <c r="B96" s="67"/>
      <c r="C96" s="67"/>
      <c r="D96" s="67"/>
      <c r="E96" s="67"/>
      <c r="F96" s="70"/>
      <c r="G96" s="70"/>
      <c r="H96" s="28" t="s">
        <v>43</v>
      </c>
      <c r="I96" s="29">
        <v>3000</v>
      </c>
      <c r="J96" s="29">
        <v>12000</v>
      </c>
      <c r="K96" s="29">
        <v>0</v>
      </c>
      <c r="L96" s="29">
        <v>0</v>
      </c>
      <c r="M96" s="29">
        <v>0</v>
      </c>
      <c r="N96" s="67"/>
      <c r="O96" s="67"/>
    </row>
    <row r="97" spans="1:15" ht="26.25" customHeight="1" x14ac:dyDescent="0.25">
      <c r="A97" s="65">
        <v>7</v>
      </c>
      <c r="B97" s="65" t="s">
        <v>76</v>
      </c>
      <c r="C97" s="65" t="str">
        <f>'[1]таблица 4'!B66</f>
        <v>Реконструкция здания подземной автономной насосной станции с. Чеускино</v>
      </c>
      <c r="D97" s="65" t="s">
        <v>105</v>
      </c>
      <c r="E97" s="65" t="str">
        <f>'[1]таблица 4'!D66</f>
        <v>2025-ПИР            2026-СМР</v>
      </c>
      <c r="F97" s="68">
        <v>8000</v>
      </c>
      <c r="G97" s="68">
        <v>8000</v>
      </c>
      <c r="H97" s="30" t="s">
        <v>39</v>
      </c>
      <c r="I97" s="32">
        <f>I98+I99+I100+I101+I102+I103+I104</f>
        <v>8000</v>
      </c>
      <c r="J97" s="32">
        <f t="shared" ref="J97:M97" si="16">J98+J99+J100+J101+J102+J103+J104</f>
        <v>0</v>
      </c>
      <c r="K97" s="32">
        <f t="shared" si="16"/>
        <v>0</v>
      </c>
      <c r="L97" s="32">
        <f t="shared" si="16"/>
        <v>0</v>
      </c>
      <c r="M97" s="32">
        <f t="shared" si="16"/>
        <v>0</v>
      </c>
      <c r="N97" s="65" t="s">
        <v>104</v>
      </c>
      <c r="O97" s="65" t="s">
        <v>164</v>
      </c>
    </row>
    <row r="98" spans="1:15" ht="26.25" customHeight="1" x14ac:dyDescent="0.25">
      <c r="A98" s="66"/>
      <c r="B98" s="66"/>
      <c r="C98" s="66"/>
      <c r="D98" s="66"/>
      <c r="E98" s="66"/>
      <c r="F98" s="69"/>
      <c r="G98" s="69"/>
      <c r="H98" s="28" t="s">
        <v>24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66"/>
      <c r="O98" s="66"/>
    </row>
    <row r="99" spans="1:15" ht="26.25" customHeight="1" x14ac:dyDescent="0.25">
      <c r="A99" s="66"/>
      <c r="B99" s="66"/>
      <c r="C99" s="66"/>
      <c r="D99" s="66"/>
      <c r="E99" s="66"/>
      <c r="F99" s="69"/>
      <c r="G99" s="69"/>
      <c r="H99" s="28" t="s">
        <v>25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66"/>
      <c r="O99" s="66"/>
    </row>
    <row r="100" spans="1:15" ht="26.25" customHeight="1" x14ac:dyDescent="0.25">
      <c r="A100" s="66"/>
      <c r="B100" s="66"/>
      <c r="C100" s="66"/>
      <c r="D100" s="66"/>
      <c r="E100" s="66"/>
      <c r="F100" s="69"/>
      <c r="G100" s="69"/>
      <c r="H100" s="28" t="s">
        <v>26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66"/>
      <c r="O100" s="66"/>
    </row>
    <row r="101" spans="1:15" ht="49.5" customHeight="1" x14ac:dyDescent="0.25">
      <c r="A101" s="66"/>
      <c r="B101" s="66"/>
      <c r="C101" s="66"/>
      <c r="D101" s="66"/>
      <c r="E101" s="66"/>
      <c r="F101" s="69"/>
      <c r="G101" s="69"/>
      <c r="H101" s="28" t="s">
        <v>40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66"/>
      <c r="O101" s="66"/>
    </row>
    <row r="102" spans="1:15" ht="46.5" customHeight="1" x14ac:dyDescent="0.25">
      <c r="A102" s="66"/>
      <c r="B102" s="66"/>
      <c r="C102" s="66"/>
      <c r="D102" s="66"/>
      <c r="E102" s="66"/>
      <c r="F102" s="69"/>
      <c r="G102" s="69"/>
      <c r="H102" s="28" t="s">
        <v>45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66"/>
      <c r="O102" s="66"/>
    </row>
    <row r="103" spans="1:15" ht="26.25" customHeight="1" x14ac:dyDescent="0.25">
      <c r="A103" s="66"/>
      <c r="B103" s="66"/>
      <c r="C103" s="66"/>
      <c r="D103" s="66"/>
      <c r="E103" s="66"/>
      <c r="F103" s="69"/>
      <c r="G103" s="69"/>
      <c r="H103" s="28" t="s">
        <v>42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66"/>
      <c r="O103" s="66"/>
    </row>
    <row r="104" spans="1:15" ht="26.25" customHeight="1" x14ac:dyDescent="0.25">
      <c r="A104" s="67"/>
      <c r="B104" s="67"/>
      <c r="C104" s="67"/>
      <c r="D104" s="67"/>
      <c r="E104" s="67"/>
      <c r="F104" s="70"/>
      <c r="G104" s="70"/>
      <c r="H104" s="28" t="s">
        <v>43</v>
      </c>
      <c r="I104" s="29">
        <v>8000</v>
      </c>
      <c r="J104" s="29">
        <v>0</v>
      </c>
      <c r="K104" s="29">
        <v>0</v>
      </c>
      <c r="L104" s="29">
        <v>0</v>
      </c>
      <c r="M104" s="29">
        <v>0</v>
      </c>
      <c r="N104" s="67"/>
      <c r="O104" s="67"/>
    </row>
    <row r="105" spans="1:15" ht="26.25" customHeight="1" x14ac:dyDescent="0.25">
      <c r="A105" s="65">
        <v>8</v>
      </c>
      <c r="B105" s="65" t="s">
        <v>74</v>
      </c>
      <c r="C105" s="65" t="str">
        <f>'[1]таблица 4'!B73</f>
        <v>Сети канализации по ул. Новая от СОШ № 1 до ближайшего колодца КК 67 сп. Салым</v>
      </c>
      <c r="D105" s="65" t="s">
        <v>105</v>
      </c>
      <c r="E105" s="65" t="s">
        <v>81</v>
      </c>
      <c r="F105" s="68">
        <f>'[1]таблица 4'!E73</f>
        <v>25000</v>
      </c>
      <c r="G105" s="68">
        <f>'[1]таблица 4'!F73</f>
        <v>25000</v>
      </c>
      <c r="H105" s="30" t="s">
        <v>39</v>
      </c>
      <c r="I105" s="32">
        <f>I106+I107+I108+I109+I110+I111+I112</f>
        <v>0</v>
      </c>
      <c r="J105" s="32">
        <f t="shared" ref="J105:M105" si="17">J106+J107+J108+J109+J110+J111+J112</f>
        <v>0</v>
      </c>
      <c r="K105" s="32">
        <f t="shared" si="17"/>
        <v>4000</v>
      </c>
      <c r="L105" s="32">
        <f t="shared" si="17"/>
        <v>0</v>
      </c>
      <c r="M105" s="32">
        <f t="shared" si="17"/>
        <v>21000</v>
      </c>
      <c r="N105" s="65" t="s">
        <v>104</v>
      </c>
      <c r="O105" s="65" t="s">
        <v>164</v>
      </c>
    </row>
    <row r="106" spans="1:15" ht="26.25" customHeight="1" x14ac:dyDescent="0.25">
      <c r="A106" s="66"/>
      <c r="B106" s="66"/>
      <c r="C106" s="66"/>
      <c r="D106" s="66"/>
      <c r="E106" s="66"/>
      <c r="F106" s="69"/>
      <c r="G106" s="69"/>
      <c r="H106" s="28" t="s">
        <v>24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66"/>
      <c r="O106" s="66"/>
    </row>
    <row r="107" spans="1:15" ht="26.25" customHeight="1" x14ac:dyDescent="0.25">
      <c r="A107" s="66"/>
      <c r="B107" s="66"/>
      <c r="C107" s="66"/>
      <c r="D107" s="66"/>
      <c r="E107" s="66"/>
      <c r="F107" s="69"/>
      <c r="G107" s="69"/>
      <c r="H107" s="28" t="s">
        <v>25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66"/>
      <c r="O107" s="66"/>
    </row>
    <row r="108" spans="1:15" ht="26.25" customHeight="1" x14ac:dyDescent="0.25">
      <c r="A108" s="66"/>
      <c r="B108" s="66"/>
      <c r="C108" s="66"/>
      <c r="D108" s="66"/>
      <c r="E108" s="66"/>
      <c r="F108" s="69"/>
      <c r="G108" s="69"/>
      <c r="H108" s="28" t="s">
        <v>26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66"/>
      <c r="O108" s="66"/>
    </row>
    <row r="109" spans="1:15" ht="51.75" customHeight="1" x14ac:dyDescent="0.25">
      <c r="A109" s="66"/>
      <c r="B109" s="66"/>
      <c r="C109" s="66"/>
      <c r="D109" s="66"/>
      <c r="E109" s="66"/>
      <c r="F109" s="69"/>
      <c r="G109" s="69"/>
      <c r="H109" s="28" t="s">
        <v>40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66"/>
      <c r="O109" s="66"/>
    </row>
    <row r="110" spans="1:15" ht="53.25" customHeight="1" x14ac:dyDescent="0.25">
      <c r="A110" s="66"/>
      <c r="B110" s="66"/>
      <c r="C110" s="66"/>
      <c r="D110" s="66"/>
      <c r="E110" s="66"/>
      <c r="F110" s="69"/>
      <c r="G110" s="69"/>
      <c r="H110" s="28" t="s">
        <v>45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66"/>
      <c r="O110" s="66"/>
    </row>
    <row r="111" spans="1:15" ht="26.25" customHeight="1" x14ac:dyDescent="0.25">
      <c r="A111" s="66"/>
      <c r="B111" s="66"/>
      <c r="C111" s="66"/>
      <c r="D111" s="66"/>
      <c r="E111" s="66"/>
      <c r="F111" s="69"/>
      <c r="G111" s="69"/>
      <c r="H111" s="28" t="s">
        <v>42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66"/>
      <c r="O111" s="66"/>
    </row>
    <row r="112" spans="1:15" ht="26.25" customHeight="1" x14ac:dyDescent="0.25">
      <c r="A112" s="67"/>
      <c r="B112" s="67"/>
      <c r="C112" s="67"/>
      <c r="D112" s="67"/>
      <c r="E112" s="67"/>
      <c r="F112" s="70"/>
      <c r="G112" s="70"/>
      <c r="H112" s="28" t="s">
        <v>43</v>
      </c>
      <c r="I112" s="29">
        <v>0</v>
      </c>
      <c r="J112" s="29">
        <v>0</v>
      </c>
      <c r="K112" s="29">
        <v>4000</v>
      </c>
      <c r="L112" s="29">
        <v>0</v>
      </c>
      <c r="M112" s="29">
        <v>21000</v>
      </c>
      <c r="N112" s="67"/>
      <c r="O112" s="67"/>
    </row>
    <row r="113" spans="1:15" ht="26.25" customHeight="1" x14ac:dyDescent="0.25">
      <c r="A113" s="65">
        <v>9</v>
      </c>
      <c r="B113" s="65" t="s">
        <v>76</v>
      </c>
      <c r="C113" s="65" t="str">
        <f>'[1]таблица 4'!B80</f>
        <v>КОС-100 в с.Чеускино</v>
      </c>
      <c r="D113" s="65" t="str">
        <f>'[1]таблица 4'!C80</f>
        <v>100 м3/сут</v>
      </c>
      <c r="E113" s="65" t="s">
        <v>83</v>
      </c>
      <c r="F113" s="68">
        <f>'[1]таблица 4'!E80</f>
        <v>30000</v>
      </c>
      <c r="G113" s="68">
        <f>'[1]таблица 4'!F80</f>
        <v>30000</v>
      </c>
      <c r="H113" s="30" t="s">
        <v>39</v>
      </c>
      <c r="I113" s="32">
        <f>I114+I115+I116+I117+I118+I119+I120</f>
        <v>4000</v>
      </c>
      <c r="J113" s="32">
        <f t="shared" ref="J113:M113" si="18">J114+J115+J116+J117+J118+J119+J120</f>
        <v>26000</v>
      </c>
      <c r="K113" s="32">
        <f t="shared" si="18"/>
        <v>0</v>
      </c>
      <c r="L113" s="32">
        <f t="shared" si="18"/>
        <v>0</v>
      </c>
      <c r="M113" s="32">
        <f t="shared" si="18"/>
        <v>0</v>
      </c>
      <c r="N113" s="65" t="s">
        <v>104</v>
      </c>
      <c r="O113" s="65" t="s">
        <v>164</v>
      </c>
    </row>
    <row r="114" spans="1:15" ht="26.25" customHeight="1" x14ac:dyDescent="0.25">
      <c r="A114" s="66"/>
      <c r="B114" s="66"/>
      <c r="C114" s="66"/>
      <c r="D114" s="66"/>
      <c r="E114" s="66"/>
      <c r="F114" s="69"/>
      <c r="G114" s="69"/>
      <c r="H114" s="28" t="s">
        <v>24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66"/>
      <c r="O114" s="66"/>
    </row>
    <row r="115" spans="1:15" ht="26.25" customHeight="1" x14ac:dyDescent="0.25">
      <c r="A115" s="66"/>
      <c r="B115" s="66"/>
      <c r="C115" s="66"/>
      <c r="D115" s="66"/>
      <c r="E115" s="66"/>
      <c r="F115" s="69"/>
      <c r="G115" s="69"/>
      <c r="H115" s="28" t="s">
        <v>25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66"/>
      <c r="O115" s="66"/>
    </row>
    <row r="116" spans="1:15" ht="42" customHeight="1" x14ac:dyDescent="0.25">
      <c r="A116" s="66"/>
      <c r="B116" s="66"/>
      <c r="C116" s="66"/>
      <c r="D116" s="66"/>
      <c r="E116" s="66"/>
      <c r="F116" s="69"/>
      <c r="G116" s="69"/>
      <c r="H116" s="28" t="s">
        <v>26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66"/>
      <c r="O116" s="66"/>
    </row>
    <row r="117" spans="1:15" ht="57" customHeight="1" x14ac:dyDescent="0.25">
      <c r="A117" s="66"/>
      <c r="B117" s="66"/>
      <c r="C117" s="66"/>
      <c r="D117" s="66"/>
      <c r="E117" s="66"/>
      <c r="F117" s="69"/>
      <c r="G117" s="69"/>
      <c r="H117" s="28" t="s">
        <v>40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66"/>
      <c r="O117" s="66"/>
    </row>
    <row r="118" spans="1:15" ht="55.5" customHeight="1" x14ac:dyDescent="0.25">
      <c r="A118" s="66"/>
      <c r="B118" s="66"/>
      <c r="C118" s="66"/>
      <c r="D118" s="66"/>
      <c r="E118" s="66"/>
      <c r="F118" s="69"/>
      <c r="G118" s="69"/>
      <c r="H118" s="28" t="s">
        <v>45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66"/>
      <c r="O118" s="66"/>
    </row>
    <row r="119" spans="1:15" ht="26.25" customHeight="1" x14ac:dyDescent="0.25">
      <c r="A119" s="66"/>
      <c r="B119" s="66"/>
      <c r="C119" s="66"/>
      <c r="D119" s="66"/>
      <c r="E119" s="66"/>
      <c r="F119" s="69"/>
      <c r="G119" s="69"/>
      <c r="H119" s="28" t="s">
        <v>42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66"/>
      <c r="O119" s="66"/>
    </row>
    <row r="120" spans="1:15" ht="26.25" customHeight="1" x14ac:dyDescent="0.25">
      <c r="A120" s="67"/>
      <c r="B120" s="67"/>
      <c r="C120" s="67"/>
      <c r="D120" s="67"/>
      <c r="E120" s="67"/>
      <c r="F120" s="70"/>
      <c r="G120" s="70"/>
      <c r="H120" s="28" t="s">
        <v>43</v>
      </c>
      <c r="I120" s="29">
        <v>4000</v>
      </c>
      <c r="J120" s="29">
        <v>26000</v>
      </c>
      <c r="K120" s="29">
        <v>0</v>
      </c>
      <c r="L120" s="29">
        <v>0</v>
      </c>
      <c r="M120" s="29">
        <v>0</v>
      </c>
      <c r="N120" s="67"/>
      <c r="O120" s="67"/>
    </row>
    <row r="121" spans="1:15" ht="26.25" customHeight="1" x14ac:dyDescent="0.25">
      <c r="A121" s="71">
        <v>10</v>
      </c>
      <c r="B121" s="71" t="s">
        <v>76</v>
      </c>
      <c r="C121" s="71" t="s">
        <v>82</v>
      </c>
      <c r="D121" s="65" t="s">
        <v>66</v>
      </c>
      <c r="E121" s="65" t="s">
        <v>70</v>
      </c>
      <c r="F121" s="68">
        <v>35000</v>
      </c>
      <c r="G121" s="68">
        <v>35000</v>
      </c>
      <c r="H121" s="30" t="s">
        <v>39</v>
      </c>
      <c r="I121" s="32">
        <f>I122+I123+I124+I125+I126+I127+I128</f>
        <v>0</v>
      </c>
      <c r="J121" s="32">
        <f t="shared" ref="J121:M121" si="19">J122+J123+J124+J125+J126+J127+J128</f>
        <v>0</v>
      </c>
      <c r="K121" s="32">
        <f t="shared" si="19"/>
        <v>3000</v>
      </c>
      <c r="L121" s="32">
        <f t="shared" si="19"/>
        <v>0</v>
      </c>
      <c r="M121" s="32">
        <f t="shared" si="19"/>
        <v>32000</v>
      </c>
      <c r="N121" s="65" t="s">
        <v>104</v>
      </c>
      <c r="O121" s="65" t="s">
        <v>164</v>
      </c>
    </row>
    <row r="122" spans="1:15" ht="26.25" customHeight="1" x14ac:dyDescent="0.25">
      <c r="A122" s="72"/>
      <c r="B122" s="72"/>
      <c r="C122" s="72"/>
      <c r="D122" s="66"/>
      <c r="E122" s="66"/>
      <c r="F122" s="69"/>
      <c r="G122" s="69"/>
      <c r="H122" s="28" t="s">
        <v>24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66"/>
      <c r="O122" s="66"/>
    </row>
    <row r="123" spans="1:15" ht="39" customHeight="1" x14ac:dyDescent="0.25">
      <c r="A123" s="72"/>
      <c r="B123" s="72"/>
      <c r="C123" s="72"/>
      <c r="D123" s="66"/>
      <c r="E123" s="66"/>
      <c r="F123" s="69"/>
      <c r="G123" s="69"/>
      <c r="H123" s="28" t="s">
        <v>25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66"/>
      <c r="O123" s="66"/>
    </row>
    <row r="124" spans="1:15" ht="26.25" customHeight="1" x14ac:dyDescent="0.25">
      <c r="A124" s="72"/>
      <c r="B124" s="72"/>
      <c r="C124" s="72"/>
      <c r="D124" s="66"/>
      <c r="E124" s="66"/>
      <c r="F124" s="69"/>
      <c r="G124" s="69"/>
      <c r="H124" s="28" t="s">
        <v>26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66"/>
      <c r="O124" s="66"/>
    </row>
    <row r="125" spans="1:15" ht="57" customHeight="1" x14ac:dyDescent="0.25">
      <c r="A125" s="72"/>
      <c r="B125" s="72"/>
      <c r="C125" s="72"/>
      <c r="D125" s="66"/>
      <c r="E125" s="66"/>
      <c r="F125" s="69"/>
      <c r="G125" s="69"/>
      <c r="H125" s="28" t="s">
        <v>40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66"/>
      <c r="O125" s="66"/>
    </row>
    <row r="126" spans="1:15" ht="64.5" customHeight="1" x14ac:dyDescent="0.25">
      <c r="A126" s="72"/>
      <c r="B126" s="72"/>
      <c r="C126" s="72"/>
      <c r="D126" s="66"/>
      <c r="E126" s="66"/>
      <c r="F126" s="69"/>
      <c r="G126" s="69"/>
      <c r="H126" s="28" t="s">
        <v>45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66"/>
      <c r="O126" s="66"/>
    </row>
    <row r="127" spans="1:15" ht="26.25" customHeight="1" x14ac:dyDescent="0.25">
      <c r="A127" s="72"/>
      <c r="B127" s="72"/>
      <c r="C127" s="72"/>
      <c r="D127" s="66"/>
      <c r="E127" s="66"/>
      <c r="F127" s="69"/>
      <c r="G127" s="69"/>
      <c r="H127" s="28" t="s">
        <v>42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66"/>
      <c r="O127" s="66"/>
    </row>
    <row r="128" spans="1:15" ht="26.25" customHeight="1" x14ac:dyDescent="0.25">
      <c r="A128" s="73"/>
      <c r="B128" s="73"/>
      <c r="C128" s="73"/>
      <c r="D128" s="67"/>
      <c r="E128" s="67"/>
      <c r="F128" s="70"/>
      <c r="G128" s="70"/>
      <c r="H128" s="28" t="s">
        <v>43</v>
      </c>
      <c r="I128" s="29">
        <v>0</v>
      </c>
      <c r="J128" s="29">
        <v>0</v>
      </c>
      <c r="K128" s="29">
        <v>3000</v>
      </c>
      <c r="L128" s="29">
        <v>0</v>
      </c>
      <c r="M128" s="29">
        <v>32000</v>
      </c>
      <c r="N128" s="67"/>
      <c r="O128" s="67"/>
    </row>
    <row r="129" spans="1:15" ht="26.25" customHeight="1" x14ac:dyDescent="0.25">
      <c r="A129" s="65">
        <v>11</v>
      </c>
      <c r="B129" s="65" t="s">
        <v>77</v>
      </c>
      <c r="C129" s="65" t="str">
        <f>'[1]таблица 4'!B94</f>
        <v>Реконструкция объекта:  КОС-200 в сп.Каркатеевы</v>
      </c>
      <c r="D129" s="65" t="str">
        <f>'[1]таблица 4'!C94</f>
        <v>200 м3/сут</v>
      </c>
      <c r="E129" s="65" t="s">
        <v>81</v>
      </c>
      <c r="F129" s="68">
        <f>'[1]таблица 4'!E94</f>
        <v>51000</v>
      </c>
      <c r="G129" s="68">
        <f>'[1]таблица 4'!F94</f>
        <v>51000</v>
      </c>
      <c r="H129" s="28" t="s">
        <v>39</v>
      </c>
      <c r="I129" s="29">
        <f>I130+I131+I132+I133+I134+I135+I136</f>
        <v>0</v>
      </c>
      <c r="J129" s="29">
        <f t="shared" ref="J129:M129" si="20">J130+J131+J132+J133+J134+J135+J136</f>
        <v>0</v>
      </c>
      <c r="K129" s="29">
        <f t="shared" si="20"/>
        <v>10000</v>
      </c>
      <c r="L129" s="29">
        <f t="shared" si="20"/>
        <v>0</v>
      </c>
      <c r="M129" s="29">
        <f t="shared" si="20"/>
        <v>41000</v>
      </c>
      <c r="N129" s="65" t="s">
        <v>104</v>
      </c>
      <c r="O129" s="65" t="s">
        <v>164</v>
      </c>
    </row>
    <row r="130" spans="1:15" ht="26.25" customHeight="1" x14ac:dyDescent="0.25">
      <c r="A130" s="66"/>
      <c r="B130" s="66"/>
      <c r="C130" s="66"/>
      <c r="D130" s="66"/>
      <c r="E130" s="66"/>
      <c r="F130" s="69"/>
      <c r="G130" s="69"/>
      <c r="H130" s="28" t="s">
        <v>24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66"/>
      <c r="O130" s="66"/>
    </row>
    <row r="131" spans="1:15" ht="41.25" customHeight="1" x14ac:dyDescent="0.25">
      <c r="A131" s="66"/>
      <c r="B131" s="66"/>
      <c r="C131" s="66"/>
      <c r="D131" s="66"/>
      <c r="E131" s="66"/>
      <c r="F131" s="69"/>
      <c r="G131" s="69"/>
      <c r="H131" s="28" t="s">
        <v>25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66"/>
      <c r="O131" s="66"/>
    </row>
    <row r="132" spans="1:15" ht="26.25" customHeight="1" x14ac:dyDescent="0.25">
      <c r="A132" s="66"/>
      <c r="B132" s="66"/>
      <c r="C132" s="66"/>
      <c r="D132" s="66"/>
      <c r="E132" s="66"/>
      <c r="F132" s="69"/>
      <c r="G132" s="69"/>
      <c r="H132" s="28" t="s">
        <v>26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66"/>
      <c r="O132" s="66"/>
    </row>
    <row r="133" spans="1:15" ht="51" customHeight="1" x14ac:dyDescent="0.25">
      <c r="A133" s="66"/>
      <c r="B133" s="66"/>
      <c r="C133" s="66"/>
      <c r="D133" s="66"/>
      <c r="E133" s="66"/>
      <c r="F133" s="69"/>
      <c r="G133" s="69"/>
      <c r="H133" s="28" t="s">
        <v>40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66"/>
      <c r="O133" s="66"/>
    </row>
    <row r="134" spans="1:15" ht="58.5" customHeight="1" x14ac:dyDescent="0.25">
      <c r="A134" s="66"/>
      <c r="B134" s="66"/>
      <c r="C134" s="66"/>
      <c r="D134" s="66"/>
      <c r="E134" s="66"/>
      <c r="F134" s="69"/>
      <c r="G134" s="69"/>
      <c r="H134" s="28" t="s">
        <v>45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66"/>
      <c r="O134" s="66"/>
    </row>
    <row r="135" spans="1:15" ht="45" customHeight="1" x14ac:dyDescent="0.25">
      <c r="A135" s="66"/>
      <c r="B135" s="66"/>
      <c r="C135" s="66"/>
      <c r="D135" s="66"/>
      <c r="E135" s="66"/>
      <c r="F135" s="69"/>
      <c r="G135" s="69"/>
      <c r="H135" s="28" t="s">
        <v>42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66"/>
      <c r="O135" s="66"/>
    </row>
    <row r="136" spans="1:15" ht="26.25" customHeight="1" x14ac:dyDescent="0.25">
      <c r="A136" s="67"/>
      <c r="B136" s="67"/>
      <c r="C136" s="67"/>
      <c r="D136" s="67"/>
      <c r="E136" s="67"/>
      <c r="F136" s="70"/>
      <c r="G136" s="70"/>
      <c r="H136" s="28" t="s">
        <v>43</v>
      </c>
      <c r="I136" s="29">
        <v>0</v>
      </c>
      <c r="J136" s="29">
        <v>0</v>
      </c>
      <c r="K136" s="29">
        <v>10000</v>
      </c>
      <c r="L136" s="29">
        <v>0</v>
      </c>
      <c r="M136" s="29">
        <v>41000</v>
      </c>
      <c r="N136" s="67"/>
      <c r="O136" s="67"/>
    </row>
    <row r="137" spans="1:15" ht="26.25" customHeight="1" x14ac:dyDescent="0.25">
      <c r="A137" s="71">
        <v>12</v>
      </c>
      <c r="B137" s="71" t="s">
        <v>78</v>
      </c>
      <c r="C137" s="65" t="s">
        <v>69</v>
      </c>
      <c r="D137" s="65" t="s">
        <v>111</v>
      </c>
      <c r="E137" s="65" t="s">
        <v>113</v>
      </c>
      <c r="F137" s="68">
        <v>11420</v>
      </c>
      <c r="G137" s="68">
        <v>11420</v>
      </c>
      <c r="H137" s="30" t="s">
        <v>39</v>
      </c>
      <c r="I137" s="32">
        <f>I138+I139+I140+I141+I142+I143+I144</f>
        <v>0</v>
      </c>
      <c r="J137" s="32">
        <f t="shared" ref="J137:M137" si="21">J138+J139+J140+J141+J142+J143+J144</f>
        <v>0</v>
      </c>
      <c r="K137" s="32">
        <f t="shared" si="21"/>
        <v>0</v>
      </c>
      <c r="L137" s="32">
        <f t="shared" si="21"/>
        <v>0</v>
      </c>
      <c r="M137" s="32">
        <f t="shared" si="21"/>
        <v>11420</v>
      </c>
      <c r="N137" s="65" t="s">
        <v>104</v>
      </c>
      <c r="O137" s="65" t="s">
        <v>164</v>
      </c>
    </row>
    <row r="138" spans="1:15" ht="26.25" customHeight="1" x14ac:dyDescent="0.25">
      <c r="A138" s="72"/>
      <c r="B138" s="72"/>
      <c r="C138" s="66"/>
      <c r="D138" s="66"/>
      <c r="E138" s="66"/>
      <c r="F138" s="69"/>
      <c r="G138" s="69"/>
      <c r="H138" s="28" t="s">
        <v>24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66"/>
      <c r="O138" s="66"/>
    </row>
    <row r="139" spans="1:15" ht="43.5" customHeight="1" x14ac:dyDescent="0.25">
      <c r="A139" s="72"/>
      <c r="B139" s="72"/>
      <c r="C139" s="66"/>
      <c r="D139" s="66"/>
      <c r="E139" s="66"/>
      <c r="F139" s="69"/>
      <c r="G139" s="69"/>
      <c r="H139" s="28" t="s">
        <v>67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66"/>
      <c r="O139" s="66"/>
    </row>
    <row r="140" spans="1:15" ht="26.25" customHeight="1" x14ac:dyDescent="0.25">
      <c r="A140" s="72"/>
      <c r="B140" s="72"/>
      <c r="C140" s="66"/>
      <c r="D140" s="66"/>
      <c r="E140" s="66"/>
      <c r="F140" s="69"/>
      <c r="G140" s="69"/>
      <c r="H140" s="28" t="s">
        <v>26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66"/>
      <c r="O140" s="66"/>
    </row>
    <row r="141" spans="1:15" ht="60.75" customHeight="1" x14ac:dyDescent="0.25">
      <c r="A141" s="72"/>
      <c r="B141" s="72"/>
      <c r="C141" s="66"/>
      <c r="D141" s="66"/>
      <c r="E141" s="66"/>
      <c r="F141" s="69"/>
      <c r="G141" s="69"/>
      <c r="H141" s="28" t="s">
        <v>40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66"/>
      <c r="O141" s="66"/>
    </row>
    <row r="142" spans="1:15" ht="54" customHeight="1" x14ac:dyDescent="0.25">
      <c r="A142" s="72"/>
      <c r="B142" s="72"/>
      <c r="C142" s="66"/>
      <c r="D142" s="66"/>
      <c r="E142" s="66"/>
      <c r="F142" s="69"/>
      <c r="G142" s="69"/>
      <c r="H142" s="28" t="s">
        <v>68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66"/>
      <c r="O142" s="66"/>
    </row>
    <row r="143" spans="1:15" ht="26.25" customHeight="1" x14ac:dyDescent="0.25">
      <c r="A143" s="72"/>
      <c r="B143" s="72"/>
      <c r="C143" s="66"/>
      <c r="D143" s="66"/>
      <c r="E143" s="66"/>
      <c r="F143" s="69"/>
      <c r="G143" s="69"/>
      <c r="H143" s="28" t="s">
        <v>42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66"/>
      <c r="O143" s="66"/>
    </row>
    <row r="144" spans="1:15" ht="46.5" customHeight="1" x14ac:dyDescent="0.25">
      <c r="A144" s="73"/>
      <c r="B144" s="73"/>
      <c r="C144" s="67"/>
      <c r="D144" s="67"/>
      <c r="E144" s="67"/>
      <c r="F144" s="70"/>
      <c r="G144" s="70"/>
      <c r="H144" s="28" t="s">
        <v>43</v>
      </c>
      <c r="I144" s="29">
        <v>0</v>
      </c>
      <c r="J144" s="29">
        <v>0</v>
      </c>
      <c r="K144" s="29">
        <v>0</v>
      </c>
      <c r="L144" s="29">
        <v>0</v>
      </c>
      <c r="M144" s="29">
        <v>11420</v>
      </c>
      <c r="N144" s="67"/>
      <c r="O144" s="67"/>
    </row>
    <row r="145" spans="1:15" ht="46.5" customHeight="1" x14ac:dyDescent="0.25">
      <c r="A145" s="74" t="s">
        <v>165</v>
      </c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6"/>
    </row>
    <row r="146" spans="1:15" ht="46.5" customHeight="1" x14ac:dyDescent="0.25">
      <c r="A146" s="92" t="s">
        <v>143</v>
      </c>
      <c r="B146" s="93"/>
      <c r="C146" s="93"/>
      <c r="D146" s="93"/>
      <c r="E146" s="93"/>
      <c r="F146" s="93"/>
      <c r="G146" s="93"/>
      <c r="H146" s="13" t="s">
        <v>39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71"/>
      <c r="O146" s="71"/>
    </row>
    <row r="147" spans="1:15" ht="46.5" customHeight="1" x14ac:dyDescent="0.25">
      <c r="A147" s="94"/>
      <c r="B147" s="95"/>
      <c r="C147" s="95"/>
      <c r="D147" s="95"/>
      <c r="E147" s="95"/>
      <c r="F147" s="95"/>
      <c r="G147" s="95"/>
      <c r="H147" s="13" t="s">
        <v>24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72"/>
      <c r="O147" s="72"/>
    </row>
    <row r="148" spans="1:15" ht="46.5" customHeight="1" x14ac:dyDescent="0.25">
      <c r="A148" s="94"/>
      <c r="B148" s="95"/>
      <c r="C148" s="95"/>
      <c r="D148" s="95"/>
      <c r="E148" s="95"/>
      <c r="F148" s="95"/>
      <c r="G148" s="95"/>
      <c r="H148" s="13" t="s">
        <v>25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  <c r="N148" s="72"/>
      <c r="O148" s="72"/>
    </row>
    <row r="149" spans="1:15" ht="46.5" customHeight="1" x14ac:dyDescent="0.25">
      <c r="A149" s="94"/>
      <c r="B149" s="95"/>
      <c r="C149" s="95"/>
      <c r="D149" s="95"/>
      <c r="E149" s="95"/>
      <c r="F149" s="95"/>
      <c r="G149" s="95"/>
      <c r="H149" s="13" t="s">
        <v>26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72"/>
      <c r="O149" s="72"/>
    </row>
    <row r="150" spans="1:15" ht="90" customHeight="1" x14ac:dyDescent="0.25">
      <c r="A150" s="94"/>
      <c r="B150" s="95"/>
      <c r="C150" s="95"/>
      <c r="D150" s="95"/>
      <c r="E150" s="95"/>
      <c r="F150" s="95"/>
      <c r="G150" s="95"/>
      <c r="H150" s="13" t="s">
        <v>40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72"/>
      <c r="O150" s="72"/>
    </row>
    <row r="151" spans="1:15" ht="46.5" customHeight="1" x14ac:dyDescent="0.25">
      <c r="A151" s="94"/>
      <c r="B151" s="95"/>
      <c r="C151" s="95"/>
      <c r="D151" s="95"/>
      <c r="E151" s="95"/>
      <c r="F151" s="95"/>
      <c r="G151" s="95"/>
      <c r="H151" s="13" t="s">
        <v>45</v>
      </c>
      <c r="I151" s="34">
        <v>0</v>
      </c>
      <c r="J151" s="34">
        <v>0</v>
      </c>
      <c r="K151" s="34">
        <v>0</v>
      </c>
      <c r="L151" s="34">
        <v>0</v>
      </c>
      <c r="M151" s="34">
        <v>0</v>
      </c>
      <c r="N151" s="72"/>
      <c r="O151" s="72"/>
    </row>
    <row r="152" spans="1:15" ht="46.5" customHeight="1" x14ac:dyDescent="0.25">
      <c r="A152" s="94"/>
      <c r="B152" s="95"/>
      <c r="C152" s="95"/>
      <c r="D152" s="95"/>
      <c r="E152" s="95"/>
      <c r="F152" s="95"/>
      <c r="G152" s="95"/>
      <c r="H152" s="13" t="s">
        <v>42</v>
      </c>
      <c r="I152" s="34">
        <v>0</v>
      </c>
      <c r="J152" s="34">
        <v>0</v>
      </c>
      <c r="K152" s="34">
        <v>0</v>
      </c>
      <c r="L152" s="34">
        <v>0</v>
      </c>
      <c r="M152" s="34">
        <v>0</v>
      </c>
      <c r="N152" s="72"/>
      <c r="O152" s="72"/>
    </row>
    <row r="153" spans="1:15" ht="46.5" customHeight="1" x14ac:dyDescent="0.25">
      <c r="A153" s="96"/>
      <c r="B153" s="97"/>
      <c r="C153" s="97"/>
      <c r="D153" s="97"/>
      <c r="E153" s="97"/>
      <c r="F153" s="97"/>
      <c r="G153" s="97"/>
      <c r="H153" s="13" t="s">
        <v>43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73"/>
      <c r="O153" s="73"/>
    </row>
    <row r="154" spans="1:15" x14ac:dyDescent="0.25">
      <c r="A154" s="85">
        <v>13</v>
      </c>
      <c r="B154" s="85" t="s">
        <v>74</v>
      </c>
      <c r="C154" s="38" t="s">
        <v>110</v>
      </c>
      <c r="D154" s="38" t="s">
        <v>106</v>
      </c>
      <c r="E154" s="38" t="s">
        <v>112</v>
      </c>
      <c r="F154" s="86">
        <v>0</v>
      </c>
      <c r="G154" s="86">
        <v>0</v>
      </c>
      <c r="H154" s="77" t="s">
        <v>39</v>
      </c>
      <c r="I154" s="80">
        <f>I156+I158+I160+I162+I164+I166+I167</f>
        <v>0</v>
      </c>
      <c r="J154" s="80">
        <f t="shared" ref="J154:M154" si="22">J156+J158+J160+J162+J164+J166+J167</f>
        <v>0</v>
      </c>
      <c r="K154" s="80">
        <f t="shared" si="22"/>
        <v>0</v>
      </c>
      <c r="L154" s="80">
        <f t="shared" si="22"/>
        <v>0</v>
      </c>
      <c r="M154" s="80">
        <f t="shared" si="22"/>
        <v>0</v>
      </c>
      <c r="N154" s="65" t="s">
        <v>104</v>
      </c>
      <c r="O154" s="65" t="s">
        <v>164</v>
      </c>
    </row>
    <row r="155" spans="1:15" x14ac:dyDescent="0.25">
      <c r="A155" s="85"/>
      <c r="B155" s="85"/>
      <c r="C155" s="38"/>
      <c r="D155" s="38"/>
      <c r="E155" s="38"/>
      <c r="F155" s="86"/>
      <c r="G155" s="86"/>
      <c r="H155" s="77"/>
      <c r="I155" s="80"/>
      <c r="J155" s="80"/>
      <c r="K155" s="80"/>
      <c r="L155" s="80"/>
      <c r="M155" s="80"/>
      <c r="N155" s="66"/>
      <c r="O155" s="66"/>
    </row>
    <row r="156" spans="1:15" ht="22.5" customHeight="1" x14ac:dyDescent="0.25">
      <c r="A156" s="85"/>
      <c r="B156" s="85"/>
      <c r="C156" s="38"/>
      <c r="D156" s="38"/>
      <c r="E156" s="38"/>
      <c r="F156" s="86"/>
      <c r="G156" s="86"/>
      <c r="H156" s="79" t="s">
        <v>24</v>
      </c>
      <c r="I156" s="80">
        <v>0</v>
      </c>
      <c r="J156" s="80">
        <v>0</v>
      </c>
      <c r="K156" s="80">
        <v>0</v>
      </c>
      <c r="L156" s="80">
        <v>0</v>
      </c>
      <c r="M156" s="80">
        <v>0</v>
      </c>
      <c r="N156" s="66"/>
      <c r="O156" s="66"/>
    </row>
    <row r="157" spans="1:15" x14ac:dyDescent="0.25">
      <c r="A157" s="85"/>
      <c r="B157" s="85"/>
      <c r="C157" s="38"/>
      <c r="D157" s="38"/>
      <c r="E157" s="38"/>
      <c r="F157" s="86"/>
      <c r="G157" s="86"/>
      <c r="H157" s="79"/>
      <c r="I157" s="80"/>
      <c r="J157" s="80"/>
      <c r="K157" s="80"/>
      <c r="L157" s="80"/>
      <c r="M157" s="80"/>
      <c r="N157" s="66"/>
      <c r="O157" s="66"/>
    </row>
    <row r="158" spans="1:15" ht="19.5" customHeight="1" x14ac:dyDescent="0.25">
      <c r="A158" s="85"/>
      <c r="B158" s="85"/>
      <c r="C158" s="38"/>
      <c r="D158" s="38"/>
      <c r="E158" s="38"/>
      <c r="F158" s="86"/>
      <c r="G158" s="86"/>
      <c r="H158" s="79" t="s">
        <v>25</v>
      </c>
      <c r="I158" s="80">
        <v>0</v>
      </c>
      <c r="J158" s="80">
        <v>0</v>
      </c>
      <c r="K158" s="80">
        <v>0</v>
      </c>
      <c r="L158" s="80">
        <v>0</v>
      </c>
      <c r="M158" s="80">
        <v>0</v>
      </c>
      <c r="N158" s="66"/>
      <c r="O158" s="66"/>
    </row>
    <row r="159" spans="1:15" x14ac:dyDescent="0.25">
      <c r="A159" s="85"/>
      <c r="B159" s="85"/>
      <c r="C159" s="38"/>
      <c r="D159" s="38"/>
      <c r="E159" s="38"/>
      <c r="F159" s="86"/>
      <c r="G159" s="86"/>
      <c r="H159" s="79"/>
      <c r="I159" s="80"/>
      <c r="J159" s="80"/>
      <c r="K159" s="80"/>
      <c r="L159" s="80"/>
      <c r="M159" s="80"/>
      <c r="N159" s="66"/>
      <c r="O159" s="66"/>
    </row>
    <row r="160" spans="1:15" x14ac:dyDescent="0.25">
      <c r="A160" s="85"/>
      <c r="B160" s="85"/>
      <c r="C160" s="38"/>
      <c r="D160" s="38"/>
      <c r="E160" s="38"/>
      <c r="F160" s="86"/>
      <c r="G160" s="86"/>
      <c r="H160" s="79" t="s">
        <v>26</v>
      </c>
      <c r="I160" s="80">
        <v>0</v>
      </c>
      <c r="J160" s="80">
        <v>0</v>
      </c>
      <c r="K160" s="80">
        <v>0</v>
      </c>
      <c r="L160" s="80">
        <v>0</v>
      </c>
      <c r="M160" s="80">
        <v>0</v>
      </c>
      <c r="N160" s="66"/>
      <c r="O160" s="66"/>
    </row>
    <row r="161" spans="1:15" x14ac:dyDescent="0.25">
      <c r="A161" s="85"/>
      <c r="B161" s="85"/>
      <c r="C161" s="38"/>
      <c r="D161" s="38"/>
      <c r="E161" s="38"/>
      <c r="F161" s="86"/>
      <c r="G161" s="86"/>
      <c r="H161" s="79"/>
      <c r="I161" s="80"/>
      <c r="J161" s="80"/>
      <c r="K161" s="80"/>
      <c r="L161" s="80"/>
      <c r="M161" s="80"/>
      <c r="N161" s="66"/>
      <c r="O161" s="66"/>
    </row>
    <row r="162" spans="1:15" ht="39.75" customHeight="1" x14ac:dyDescent="0.25">
      <c r="A162" s="85"/>
      <c r="B162" s="85"/>
      <c r="C162" s="38"/>
      <c r="D162" s="38"/>
      <c r="E162" s="38"/>
      <c r="F162" s="86"/>
      <c r="G162" s="86"/>
      <c r="H162" s="79" t="s">
        <v>40</v>
      </c>
      <c r="I162" s="80">
        <v>0</v>
      </c>
      <c r="J162" s="80">
        <v>0</v>
      </c>
      <c r="K162" s="80">
        <v>0</v>
      </c>
      <c r="L162" s="80">
        <v>0</v>
      </c>
      <c r="M162" s="80">
        <v>0</v>
      </c>
      <c r="N162" s="66"/>
      <c r="O162" s="66"/>
    </row>
    <row r="163" spans="1:15" x14ac:dyDescent="0.25">
      <c r="A163" s="85"/>
      <c r="B163" s="85"/>
      <c r="C163" s="38"/>
      <c r="D163" s="38"/>
      <c r="E163" s="38"/>
      <c r="F163" s="86"/>
      <c r="G163" s="86"/>
      <c r="H163" s="79"/>
      <c r="I163" s="80"/>
      <c r="J163" s="80"/>
      <c r="K163" s="80"/>
      <c r="L163" s="80"/>
      <c r="M163" s="80"/>
      <c r="N163" s="66"/>
      <c r="O163" s="66"/>
    </row>
    <row r="164" spans="1:15" ht="36" customHeight="1" x14ac:dyDescent="0.25">
      <c r="A164" s="85"/>
      <c r="B164" s="85"/>
      <c r="C164" s="38"/>
      <c r="D164" s="38"/>
      <c r="E164" s="38"/>
      <c r="F164" s="86"/>
      <c r="G164" s="86"/>
      <c r="H164" s="79" t="s">
        <v>45</v>
      </c>
      <c r="I164" s="80">
        <v>0</v>
      </c>
      <c r="J164" s="80">
        <v>0</v>
      </c>
      <c r="K164" s="80">
        <v>0</v>
      </c>
      <c r="L164" s="80">
        <v>0</v>
      </c>
      <c r="M164" s="80">
        <v>0</v>
      </c>
      <c r="N164" s="66"/>
      <c r="O164" s="66"/>
    </row>
    <row r="165" spans="1:15" x14ac:dyDescent="0.25">
      <c r="A165" s="85"/>
      <c r="B165" s="85"/>
      <c r="C165" s="38"/>
      <c r="D165" s="38"/>
      <c r="E165" s="38"/>
      <c r="F165" s="86"/>
      <c r="G165" s="86"/>
      <c r="H165" s="79"/>
      <c r="I165" s="80"/>
      <c r="J165" s="80"/>
      <c r="K165" s="80"/>
      <c r="L165" s="80"/>
      <c r="M165" s="80"/>
      <c r="N165" s="66"/>
      <c r="O165" s="66"/>
    </row>
    <row r="166" spans="1:15" ht="25.5" customHeight="1" x14ac:dyDescent="0.25">
      <c r="A166" s="85"/>
      <c r="B166" s="85"/>
      <c r="C166" s="38"/>
      <c r="D166" s="38"/>
      <c r="E166" s="38"/>
      <c r="F166" s="86"/>
      <c r="G166" s="86"/>
      <c r="H166" s="28" t="s">
        <v>42</v>
      </c>
      <c r="I166" s="29">
        <v>0</v>
      </c>
      <c r="J166" s="29">
        <v>0</v>
      </c>
      <c r="K166" s="29">
        <v>0</v>
      </c>
      <c r="L166" s="29">
        <v>0</v>
      </c>
      <c r="M166" s="29">
        <v>0</v>
      </c>
      <c r="N166" s="66"/>
      <c r="O166" s="66"/>
    </row>
    <row r="167" spans="1:15" ht="21" customHeight="1" x14ac:dyDescent="0.25">
      <c r="A167" s="85"/>
      <c r="B167" s="85"/>
      <c r="C167" s="38"/>
      <c r="D167" s="38"/>
      <c r="E167" s="38"/>
      <c r="F167" s="86"/>
      <c r="G167" s="86"/>
      <c r="H167" s="28" t="s">
        <v>43</v>
      </c>
      <c r="I167" s="29">
        <v>0</v>
      </c>
      <c r="J167" s="29">
        <v>0</v>
      </c>
      <c r="K167" s="29">
        <v>0</v>
      </c>
      <c r="L167" s="29">
        <v>0</v>
      </c>
      <c r="M167" s="29">
        <v>0</v>
      </c>
      <c r="N167" s="67"/>
      <c r="O167" s="67"/>
    </row>
    <row r="168" spans="1:15" ht="21" customHeight="1" x14ac:dyDescent="0.25">
      <c r="A168" s="71">
        <v>14</v>
      </c>
      <c r="B168" s="71" t="s">
        <v>79</v>
      </c>
      <c r="C168" s="65" t="s">
        <v>71</v>
      </c>
      <c r="D168" s="65" t="s">
        <v>107</v>
      </c>
      <c r="E168" s="65" t="s">
        <v>80</v>
      </c>
      <c r="F168" s="89">
        <v>0</v>
      </c>
      <c r="G168" s="89">
        <v>0</v>
      </c>
      <c r="H168" s="30" t="s">
        <v>39</v>
      </c>
      <c r="I168" s="29">
        <f>I169+I170+I171+I172+I173+I174+I175</f>
        <v>0</v>
      </c>
      <c r="J168" s="29">
        <f t="shared" ref="J168:M168" si="23">J169+J170+J171+J172+J173+J174+J175</f>
        <v>0</v>
      </c>
      <c r="K168" s="29">
        <f t="shared" si="23"/>
        <v>0</v>
      </c>
      <c r="L168" s="29">
        <f t="shared" si="23"/>
        <v>0</v>
      </c>
      <c r="M168" s="29">
        <f t="shared" si="23"/>
        <v>0</v>
      </c>
      <c r="N168" s="65" t="s">
        <v>104</v>
      </c>
      <c r="O168" s="65" t="s">
        <v>164</v>
      </c>
    </row>
    <row r="169" spans="1:15" ht="21" customHeight="1" x14ac:dyDescent="0.25">
      <c r="A169" s="72"/>
      <c r="B169" s="72"/>
      <c r="C169" s="66"/>
      <c r="D169" s="66"/>
      <c r="E169" s="66"/>
      <c r="F169" s="90"/>
      <c r="G169" s="90"/>
      <c r="H169" s="28" t="s">
        <v>24</v>
      </c>
      <c r="I169" s="29">
        <v>0</v>
      </c>
      <c r="J169" s="29">
        <v>0</v>
      </c>
      <c r="K169" s="29">
        <v>0</v>
      </c>
      <c r="L169" s="29">
        <v>0</v>
      </c>
      <c r="M169" s="29">
        <v>0</v>
      </c>
      <c r="N169" s="66"/>
      <c r="O169" s="66"/>
    </row>
    <row r="170" spans="1:15" ht="27.75" customHeight="1" x14ac:dyDescent="0.25">
      <c r="A170" s="72"/>
      <c r="B170" s="72"/>
      <c r="C170" s="66"/>
      <c r="D170" s="66"/>
      <c r="E170" s="66"/>
      <c r="F170" s="90"/>
      <c r="G170" s="90"/>
      <c r="H170" s="28" t="s">
        <v>25</v>
      </c>
      <c r="I170" s="29">
        <v>0</v>
      </c>
      <c r="J170" s="29">
        <v>0</v>
      </c>
      <c r="K170" s="29">
        <v>0</v>
      </c>
      <c r="L170" s="29">
        <v>0</v>
      </c>
      <c r="M170" s="29">
        <v>0</v>
      </c>
      <c r="N170" s="66"/>
      <c r="O170" s="66"/>
    </row>
    <row r="171" spans="1:15" ht="21" customHeight="1" x14ac:dyDescent="0.25">
      <c r="A171" s="72"/>
      <c r="B171" s="72"/>
      <c r="C171" s="66"/>
      <c r="D171" s="66"/>
      <c r="E171" s="66"/>
      <c r="F171" s="90"/>
      <c r="G171" s="90"/>
      <c r="H171" s="28" t="s">
        <v>26</v>
      </c>
      <c r="I171" s="29">
        <v>0</v>
      </c>
      <c r="J171" s="29">
        <v>0</v>
      </c>
      <c r="K171" s="29">
        <v>0</v>
      </c>
      <c r="L171" s="29">
        <v>0</v>
      </c>
      <c r="M171" s="29">
        <v>0</v>
      </c>
      <c r="N171" s="66"/>
      <c r="O171" s="66"/>
    </row>
    <row r="172" spans="1:15" ht="55.5" customHeight="1" x14ac:dyDescent="0.25">
      <c r="A172" s="72"/>
      <c r="B172" s="72"/>
      <c r="C172" s="66"/>
      <c r="D172" s="66"/>
      <c r="E172" s="66"/>
      <c r="F172" s="90"/>
      <c r="G172" s="90"/>
      <c r="H172" s="28" t="s">
        <v>40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  <c r="N172" s="66"/>
      <c r="O172" s="66"/>
    </row>
    <row r="173" spans="1:15" ht="54" customHeight="1" x14ac:dyDescent="0.25">
      <c r="A173" s="72"/>
      <c r="B173" s="72"/>
      <c r="C173" s="66"/>
      <c r="D173" s="66"/>
      <c r="E173" s="66"/>
      <c r="F173" s="90"/>
      <c r="G173" s="90"/>
      <c r="H173" s="28" t="s">
        <v>45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66"/>
      <c r="O173" s="66"/>
    </row>
    <row r="174" spans="1:15" ht="21" customHeight="1" x14ac:dyDescent="0.25">
      <c r="A174" s="72"/>
      <c r="B174" s="72"/>
      <c r="C174" s="66"/>
      <c r="D174" s="66"/>
      <c r="E174" s="66"/>
      <c r="F174" s="90"/>
      <c r="G174" s="90"/>
      <c r="H174" s="28" t="s">
        <v>42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  <c r="N174" s="66"/>
      <c r="O174" s="66"/>
    </row>
    <row r="175" spans="1:15" ht="21" customHeight="1" x14ac:dyDescent="0.25">
      <c r="A175" s="73"/>
      <c r="B175" s="73"/>
      <c r="C175" s="67"/>
      <c r="D175" s="67"/>
      <c r="E175" s="67"/>
      <c r="F175" s="91"/>
      <c r="G175" s="91"/>
      <c r="H175" s="28" t="s">
        <v>43</v>
      </c>
      <c r="I175" s="29">
        <v>0</v>
      </c>
      <c r="J175" s="29">
        <v>0</v>
      </c>
      <c r="K175" s="29">
        <v>0</v>
      </c>
      <c r="L175" s="29">
        <v>0</v>
      </c>
      <c r="M175" s="29">
        <v>0</v>
      </c>
      <c r="N175" s="67"/>
      <c r="O175" s="67"/>
    </row>
    <row r="176" spans="1:15" x14ac:dyDescent="0.25">
      <c r="A176" s="85">
        <v>15</v>
      </c>
      <c r="B176" s="85" t="s">
        <v>74</v>
      </c>
      <c r="C176" s="38" t="s">
        <v>108</v>
      </c>
      <c r="D176" s="38" t="s">
        <v>109</v>
      </c>
      <c r="E176" s="38" t="s">
        <v>87</v>
      </c>
      <c r="F176" s="86">
        <v>0</v>
      </c>
      <c r="G176" s="86">
        <v>0</v>
      </c>
      <c r="H176" s="77" t="s">
        <v>39</v>
      </c>
      <c r="I176" s="80">
        <f>I178+I180+I182+I184+I186+I188+I189</f>
        <v>0</v>
      </c>
      <c r="J176" s="80">
        <f t="shared" ref="J176:M176" si="24">J178+J180+J182+J184+J186+J188+J189</f>
        <v>0</v>
      </c>
      <c r="K176" s="80">
        <f t="shared" si="24"/>
        <v>0</v>
      </c>
      <c r="L176" s="80">
        <f t="shared" si="24"/>
        <v>0</v>
      </c>
      <c r="M176" s="80">
        <f t="shared" si="24"/>
        <v>0</v>
      </c>
      <c r="N176" s="65" t="s">
        <v>104</v>
      </c>
      <c r="O176" s="65" t="s">
        <v>164</v>
      </c>
    </row>
    <row r="177" spans="1:15" x14ac:dyDescent="0.25">
      <c r="A177" s="85"/>
      <c r="B177" s="85"/>
      <c r="C177" s="38"/>
      <c r="D177" s="38"/>
      <c r="E177" s="38"/>
      <c r="F177" s="86"/>
      <c r="G177" s="86"/>
      <c r="H177" s="77"/>
      <c r="I177" s="80"/>
      <c r="J177" s="80"/>
      <c r="K177" s="80"/>
      <c r="L177" s="80"/>
      <c r="M177" s="80"/>
      <c r="N177" s="66"/>
      <c r="O177" s="66"/>
    </row>
    <row r="178" spans="1:15" ht="22.5" customHeight="1" x14ac:dyDescent="0.25">
      <c r="A178" s="85"/>
      <c r="B178" s="85"/>
      <c r="C178" s="38"/>
      <c r="D178" s="38"/>
      <c r="E178" s="38"/>
      <c r="F178" s="86"/>
      <c r="G178" s="86"/>
      <c r="H178" s="79" t="s">
        <v>24</v>
      </c>
      <c r="I178" s="80">
        <v>0</v>
      </c>
      <c r="J178" s="80">
        <v>0</v>
      </c>
      <c r="K178" s="80">
        <v>0</v>
      </c>
      <c r="L178" s="80">
        <v>0</v>
      </c>
      <c r="M178" s="80">
        <v>0</v>
      </c>
      <c r="N178" s="66"/>
      <c r="O178" s="66"/>
    </row>
    <row r="179" spans="1:15" x14ac:dyDescent="0.25">
      <c r="A179" s="85"/>
      <c r="B179" s="85"/>
      <c r="C179" s="38"/>
      <c r="D179" s="38"/>
      <c r="E179" s="38"/>
      <c r="F179" s="86"/>
      <c r="G179" s="86"/>
      <c r="H179" s="79"/>
      <c r="I179" s="80"/>
      <c r="J179" s="80"/>
      <c r="K179" s="80"/>
      <c r="L179" s="80"/>
      <c r="M179" s="80"/>
      <c r="N179" s="66"/>
      <c r="O179" s="66"/>
    </row>
    <row r="180" spans="1:15" ht="19.5" customHeight="1" x14ac:dyDescent="0.25">
      <c r="A180" s="85"/>
      <c r="B180" s="85"/>
      <c r="C180" s="38"/>
      <c r="D180" s="38"/>
      <c r="E180" s="38"/>
      <c r="F180" s="86"/>
      <c r="G180" s="86"/>
      <c r="H180" s="79" t="s">
        <v>25</v>
      </c>
      <c r="I180" s="80">
        <v>0</v>
      </c>
      <c r="J180" s="80">
        <v>0</v>
      </c>
      <c r="K180" s="80">
        <v>0</v>
      </c>
      <c r="L180" s="80">
        <v>0</v>
      </c>
      <c r="M180" s="80">
        <v>0</v>
      </c>
      <c r="N180" s="66"/>
      <c r="O180" s="66"/>
    </row>
    <row r="181" spans="1:15" ht="12" customHeight="1" x14ac:dyDescent="0.25">
      <c r="A181" s="85"/>
      <c r="B181" s="85"/>
      <c r="C181" s="38"/>
      <c r="D181" s="38"/>
      <c r="E181" s="38"/>
      <c r="F181" s="86"/>
      <c r="G181" s="86"/>
      <c r="H181" s="79"/>
      <c r="I181" s="80"/>
      <c r="J181" s="80"/>
      <c r="K181" s="80"/>
      <c r="L181" s="80"/>
      <c r="M181" s="80"/>
      <c r="N181" s="66"/>
      <c r="O181" s="66"/>
    </row>
    <row r="182" spans="1:15" x14ac:dyDescent="0.25">
      <c r="A182" s="85"/>
      <c r="B182" s="85"/>
      <c r="C182" s="38"/>
      <c r="D182" s="38"/>
      <c r="E182" s="38"/>
      <c r="F182" s="86"/>
      <c r="G182" s="86"/>
      <c r="H182" s="79" t="s">
        <v>26</v>
      </c>
      <c r="I182" s="80">
        <v>0</v>
      </c>
      <c r="J182" s="80">
        <v>0</v>
      </c>
      <c r="K182" s="80">
        <v>0</v>
      </c>
      <c r="L182" s="80">
        <v>0</v>
      </c>
      <c r="M182" s="80">
        <v>0</v>
      </c>
      <c r="N182" s="66"/>
      <c r="O182" s="66"/>
    </row>
    <row r="183" spans="1:15" x14ac:dyDescent="0.25">
      <c r="A183" s="85"/>
      <c r="B183" s="85"/>
      <c r="C183" s="38"/>
      <c r="D183" s="38"/>
      <c r="E183" s="38"/>
      <c r="F183" s="86"/>
      <c r="G183" s="86"/>
      <c r="H183" s="79"/>
      <c r="I183" s="80"/>
      <c r="J183" s="80"/>
      <c r="K183" s="80"/>
      <c r="L183" s="80"/>
      <c r="M183" s="80"/>
      <c r="N183" s="66"/>
      <c r="O183" s="66"/>
    </row>
    <row r="184" spans="1:15" ht="38.25" customHeight="1" x14ac:dyDescent="0.25">
      <c r="A184" s="85"/>
      <c r="B184" s="85"/>
      <c r="C184" s="38"/>
      <c r="D184" s="38"/>
      <c r="E184" s="38"/>
      <c r="F184" s="86"/>
      <c r="G184" s="86"/>
      <c r="H184" s="79" t="s">
        <v>40</v>
      </c>
      <c r="I184" s="80">
        <v>0</v>
      </c>
      <c r="J184" s="80">
        <v>0</v>
      </c>
      <c r="K184" s="80">
        <v>0</v>
      </c>
      <c r="L184" s="80">
        <v>0</v>
      </c>
      <c r="M184" s="80">
        <v>0</v>
      </c>
      <c r="N184" s="66"/>
      <c r="O184" s="66"/>
    </row>
    <row r="185" spans="1:15" x14ac:dyDescent="0.25">
      <c r="A185" s="85"/>
      <c r="B185" s="85"/>
      <c r="C185" s="38"/>
      <c r="D185" s="38"/>
      <c r="E185" s="38"/>
      <c r="F185" s="86"/>
      <c r="G185" s="86"/>
      <c r="H185" s="79"/>
      <c r="I185" s="80"/>
      <c r="J185" s="80"/>
      <c r="K185" s="80"/>
      <c r="L185" s="80"/>
      <c r="M185" s="80"/>
      <c r="N185" s="66"/>
      <c r="O185" s="66"/>
    </row>
    <row r="186" spans="1:15" ht="40.5" customHeight="1" x14ac:dyDescent="0.25">
      <c r="A186" s="85"/>
      <c r="B186" s="85"/>
      <c r="C186" s="38"/>
      <c r="D186" s="38"/>
      <c r="E186" s="38"/>
      <c r="F186" s="86"/>
      <c r="G186" s="86"/>
      <c r="H186" s="79" t="s">
        <v>45</v>
      </c>
      <c r="I186" s="80">
        <v>0</v>
      </c>
      <c r="J186" s="80">
        <v>0</v>
      </c>
      <c r="K186" s="80">
        <v>0</v>
      </c>
      <c r="L186" s="80">
        <v>0</v>
      </c>
      <c r="M186" s="80">
        <v>0</v>
      </c>
      <c r="N186" s="66"/>
      <c r="O186" s="66"/>
    </row>
    <row r="187" spans="1:15" x14ac:dyDescent="0.25">
      <c r="A187" s="85"/>
      <c r="B187" s="85"/>
      <c r="C187" s="38"/>
      <c r="D187" s="38"/>
      <c r="E187" s="38"/>
      <c r="F187" s="86"/>
      <c r="G187" s="86"/>
      <c r="H187" s="79"/>
      <c r="I187" s="80"/>
      <c r="J187" s="80"/>
      <c r="K187" s="80"/>
      <c r="L187" s="80"/>
      <c r="M187" s="80"/>
      <c r="N187" s="66"/>
      <c r="O187" s="66"/>
    </row>
    <row r="188" spans="1:15" x14ac:dyDescent="0.25">
      <c r="A188" s="85"/>
      <c r="B188" s="85"/>
      <c r="C188" s="38"/>
      <c r="D188" s="38"/>
      <c r="E188" s="38"/>
      <c r="F188" s="86"/>
      <c r="G188" s="86"/>
      <c r="H188" s="28" t="s">
        <v>42</v>
      </c>
      <c r="I188" s="29">
        <v>0</v>
      </c>
      <c r="J188" s="29">
        <v>0</v>
      </c>
      <c r="K188" s="29">
        <v>0</v>
      </c>
      <c r="L188" s="29">
        <v>0</v>
      </c>
      <c r="M188" s="29">
        <v>0</v>
      </c>
      <c r="N188" s="66"/>
      <c r="O188" s="66"/>
    </row>
    <row r="189" spans="1:15" x14ac:dyDescent="0.25">
      <c r="A189" s="85"/>
      <c r="B189" s="85"/>
      <c r="C189" s="38"/>
      <c r="D189" s="38"/>
      <c r="E189" s="38"/>
      <c r="F189" s="86"/>
      <c r="G189" s="86"/>
      <c r="H189" s="28" t="s">
        <v>43</v>
      </c>
      <c r="I189" s="29">
        <v>0</v>
      </c>
      <c r="J189" s="29">
        <v>0</v>
      </c>
      <c r="K189" s="29">
        <v>0</v>
      </c>
      <c r="L189" s="29">
        <v>0</v>
      </c>
      <c r="M189" s="29">
        <v>0</v>
      </c>
      <c r="N189" s="67"/>
      <c r="O189" s="67"/>
    </row>
    <row r="191" spans="1:15" ht="5.25" customHeight="1" x14ac:dyDescent="0.25">
      <c r="A191" s="64" t="s">
        <v>166</v>
      </c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</row>
    <row r="192" spans="1:15" ht="6.75" customHeight="1" x14ac:dyDescent="0.25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</row>
    <row r="193" spans="1:14" x14ac:dyDescent="0.25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</row>
  </sheetData>
  <mergeCells count="375">
    <mergeCell ref="A146:G153"/>
    <mergeCell ref="N146:N153"/>
    <mergeCell ref="O146:O153"/>
    <mergeCell ref="N129:N136"/>
    <mergeCell ref="O129:O136"/>
    <mergeCell ref="N137:N144"/>
    <mergeCell ref="O137:O144"/>
    <mergeCell ref="N154:N167"/>
    <mergeCell ref="O154:O167"/>
    <mergeCell ref="B129:B136"/>
    <mergeCell ref="C129:C136"/>
    <mergeCell ref="D129:D136"/>
    <mergeCell ref="E129:E136"/>
    <mergeCell ref="F129:F136"/>
    <mergeCell ref="G129:G136"/>
    <mergeCell ref="L162:L163"/>
    <mergeCell ref="H160:H161"/>
    <mergeCell ref="H162:H163"/>
    <mergeCell ref="A168:A175"/>
    <mergeCell ref="B168:B175"/>
    <mergeCell ref="C168:C175"/>
    <mergeCell ref="D168:D175"/>
    <mergeCell ref="E168:E175"/>
    <mergeCell ref="F168:F175"/>
    <mergeCell ref="G168:G175"/>
    <mergeCell ref="G154:G167"/>
    <mergeCell ref="M162:M163"/>
    <mergeCell ref="I160:I161"/>
    <mergeCell ref="J160:J161"/>
    <mergeCell ref="K160:K161"/>
    <mergeCell ref="M164:M165"/>
    <mergeCell ref="M160:M161"/>
    <mergeCell ref="H154:H155"/>
    <mergeCell ref="I154:I155"/>
    <mergeCell ref="J154:J155"/>
    <mergeCell ref="K154:K155"/>
    <mergeCell ref="L154:L155"/>
    <mergeCell ref="H164:H165"/>
    <mergeCell ref="I164:I165"/>
    <mergeCell ref="J164:J165"/>
    <mergeCell ref="K164:K165"/>
    <mergeCell ref="L164:L165"/>
    <mergeCell ref="M184:M185"/>
    <mergeCell ref="M180:M181"/>
    <mergeCell ref="N168:N175"/>
    <mergeCell ref="O168:O175"/>
    <mergeCell ref="I162:I163"/>
    <mergeCell ref="J162:J163"/>
    <mergeCell ref="K162:K163"/>
    <mergeCell ref="A137:A144"/>
    <mergeCell ref="A1:O4"/>
    <mergeCell ref="A176:A189"/>
    <mergeCell ref="B176:B189"/>
    <mergeCell ref="C176:C189"/>
    <mergeCell ref="D176:D189"/>
    <mergeCell ref="E176:E189"/>
    <mergeCell ref="F176:F189"/>
    <mergeCell ref="M176:M177"/>
    <mergeCell ref="H178:H179"/>
    <mergeCell ref="I178:I179"/>
    <mergeCell ref="J178:J179"/>
    <mergeCell ref="K178:K179"/>
    <mergeCell ref="L178:L179"/>
    <mergeCell ref="M178:M179"/>
    <mergeCell ref="L182:L183"/>
    <mergeCell ref="M182:M183"/>
    <mergeCell ref="H182:H183"/>
    <mergeCell ref="L160:L161"/>
    <mergeCell ref="I184:I185"/>
    <mergeCell ref="K186:K187"/>
    <mergeCell ref="L186:L187"/>
    <mergeCell ref="J186:J187"/>
    <mergeCell ref="I182:I183"/>
    <mergeCell ref="J182:J183"/>
    <mergeCell ref="K182:K183"/>
    <mergeCell ref="L180:L181"/>
    <mergeCell ref="J184:J185"/>
    <mergeCell ref="K184:K185"/>
    <mergeCell ref="L184:L185"/>
    <mergeCell ref="H184:H185"/>
    <mergeCell ref="H186:H187"/>
    <mergeCell ref="I186:I187"/>
    <mergeCell ref="H180:H181"/>
    <mergeCell ref="I180:I181"/>
    <mergeCell ref="J180:J181"/>
    <mergeCell ref="K180:K181"/>
    <mergeCell ref="J176:J177"/>
    <mergeCell ref="K176:K177"/>
    <mergeCell ref="L176:L177"/>
    <mergeCell ref="O176:O189"/>
    <mergeCell ref="M186:M187"/>
    <mergeCell ref="A154:A167"/>
    <mergeCell ref="B154:B167"/>
    <mergeCell ref="C154:C167"/>
    <mergeCell ref="D154:D167"/>
    <mergeCell ref="E154:E167"/>
    <mergeCell ref="F154:F167"/>
    <mergeCell ref="M154:M155"/>
    <mergeCell ref="H156:H157"/>
    <mergeCell ref="I156:I157"/>
    <mergeCell ref="H158:H159"/>
    <mergeCell ref="I158:I159"/>
    <mergeCell ref="J158:J159"/>
    <mergeCell ref="K158:K159"/>
    <mergeCell ref="L158:L159"/>
    <mergeCell ref="M158:M159"/>
    <mergeCell ref="J156:J157"/>
    <mergeCell ref="K156:K157"/>
    <mergeCell ref="L156:L157"/>
    <mergeCell ref="M156:M157"/>
    <mergeCell ref="G176:G189"/>
    <mergeCell ref="H176:H177"/>
    <mergeCell ref="I176:I177"/>
    <mergeCell ref="N81:N88"/>
    <mergeCell ref="O81:O88"/>
    <mergeCell ref="N89:N96"/>
    <mergeCell ref="O89:O96"/>
    <mergeCell ref="N97:N104"/>
    <mergeCell ref="O97:O104"/>
    <mergeCell ref="N105:N112"/>
    <mergeCell ref="O105:O112"/>
    <mergeCell ref="N113:N120"/>
    <mergeCell ref="O113:O120"/>
    <mergeCell ref="K61:K62"/>
    <mergeCell ref="L61:L62"/>
    <mergeCell ref="M61:M62"/>
    <mergeCell ref="N51:N64"/>
    <mergeCell ref="O51:O64"/>
    <mergeCell ref="N65:N72"/>
    <mergeCell ref="O65:O72"/>
    <mergeCell ref="N73:N80"/>
    <mergeCell ref="O73:O80"/>
    <mergeCell ref="M55:M56"/>
    <mergeCell ref="L57:L58"/>
    <mergeCell ref="M57:M58"/>
    <mergeCell ref="K55:K56"/>
    <mergeCell ref="L55:L56"/>
    <mergeCell ref="M51:M52"/>
    <mergeCell ref="H59:H60"/>
    <mergeCell ref="I59:I60"/>
    <mergeCell ref="J59:J60"/>
    <mergeCell ref="K59:K60"/>
    <mergeCell ref="L59:L60"/>
    <mergeCell ref="M59:M60"/>
    <mergeCell ref="H57:H58"/>
    <mergeCell ref="I57:I58"/>
    <mergeCell ref="J57:J58"/>
    <mergeCell ref="K57:K58"/>
    <mergeCell ref="D37:D50"/>
    <mergeCell ref="E37:E50"/>
    <mergeCell ref="F37:F50"/>
    <mergeCell ref="H53:H54"/>
    <mergeCell ref="I53:I54"/>
    <mergeCell ref="J53:J54"/>
    <mergeCell ref="K53:K54"/>
    <mergeCell ref="L53:L54"/>
    <mergeCell ref="M53:M54"/>
    <mergeCell ref="H51:H52"/>
    <mergeCell ref="I51:I52"/>
    <mergeCell ref="J51:J52"/>
    <mergeCell ref="K51:K52"/>
    <mergeCell ref="L51:L52"/>
    <mergeCell ref="L41:L42"/>
    <mergeCell ref="M41:M42"/>
    <mergeCell ref="L43:L44"/>
    <mergeCell ref="M43:M44"/>
    <mergeCell ref="K43:K44"/>
    <mergeCell ref="J41:J42"/>
    <mergeCell ref="K41:K42"/>
    <mergeCell ref="H45:H46"/>
    <mergeCell ref="I45:I46"/>
    <mergeCell ref="A51:A64"/>
    <mergeCell ref="B51:B64"/>
    <mergeCell ref="C51:C64"/>
    <mergeCell ref="D51:D64"/>
    <mergeCell ref="E51:E64"/>
    <mergeCell ref="F51:F64"/>
    <mergeCell ref="H47:H48"/>
    <mergeCell ref="I47:I48"/>
    <mergeCell ref="J47:J48"/>
    <mergeCell ref="G51:G64"/>
    <mergeCell ref="H55:H56"/>
    <mergeCell ref="I55:I56"/>
    <mergeCell ref="J55:J56"/>
    <mergeCell ref="H61:H62"/>
    <mergeCell ref="I61:I62"/>
    <mergeCell ref="J61:J62"/>
    <mergeCell ref="G37:G50"/>
    <mergeCell ref="A37:A50"/>
    <mergeCell ref="B37:B50"/>
    <mergeCell ref="C37:C50"/>
    <mergeCell ref="I43:I44"/>
    <mergeCell ref="J43:J44"/>
    <mergeCell ref="H41:H42"/>
    <mergeCell ref="I41:I42"/>
    <mergeCell ref="L31:L32"/>
    <mergeCell ref="M31:M32"/>
    <mergeCell ref="N37:N50"/>
    <mergeCell ref="O37:O50"/>
    <mergeCell ref="M37:M38"/>
    <mergeCell ref="H39:H40"/>
    <mergeCell ref="I39:I40"/>
    <mergeCell ref="J39:J40"/>
    <mergeCell ref="K39:K40"/>
    <mergeCell ref="L39:L40"/>
    <mergeCell ref="M39:M40"/>
    <mergeCell ref="H37:H38"/>
    <mergeCell ref="I37:I38"/>
    <mergeCell ref="J37:J38"/>
    <mergeCell ref="K37:K38"/>
    <mergeCell ref="L37:L38"/>
    <mergeCell ref="K47:K48"/>
    <mergeCell ref="L47:L48"/>
    <mergeCell ref="M47:M48"/>
    <mergeCell ref="J45:J46"/>
    <mergeCell ref="K45:K46"/>
    <mergeCell ref="L45:L46"/>
    <mergeCell ref="M45:M46"/>
    <mergeCell ref="H43:H44"/>
    <mergeCell ref="N23:N36"/>
    <mergeCell ref="O23:O36"/>
    <mergeCell ref="H29:H30"/>
    <mergeCell ref="I29:I30"/>
    <mergeCell ref="J29:J30"/>
    <mergeCell ref="K29:K30"/>
    <mergeCell ref="L29:L30"/>
    <mergeCell ref="M29:M30"/>
    <mergeCell ref="H27:H28"/>
    <mergeCell ref="I27:I28"/>
    <mergeCell ref="J27:J28"/>
    <mergeCell ref="K27:K28"/>
    <mergeCell ref="L27:L28"/>
    <mergeCell ref="M27:M28"/>
    <mergeCell ref="H33:H34"/>
    <mergeCell ref="I33:I34"/>
    <mergeCell ref="J33:J34"/>
    <mergeCell ref="K33:K34"/>
    <mergeCell ref="L33:L34"/>
    <mergeCell ref="M33:M34"/>
    <mergeCell ref="H31:H32"/>
    <mergeCell ref="I31:I32"/>
    <mergeCell ref="J31:J32"/>
    <mergeCell ref="K31:K32"/>
    <mergeCell ref="A22:O22"/>
    <mergeCell ref="A23:G36"/>
    <mergeCell ref="H23:H24"/>
    <mergeCell ref="I23:I24"/>
    <mergeCell ref="J23:J24"/>
    <mergeCell ref="K23:K24"/>
    <mergeCell ref="L23:L24"/>
    <mergeCell ref="M23:M24"/>
    <mergeCell ref="H18:H19"/>
    <mergeCell ref="I18:I19"/>
    <mergeCell ref="J18:J19"/>
    <mergeCell ref="K18:K19"/>
    <mergeCell ref="L18:L19"/>
    <mergeCell ref="M18:M19"/>
    <mergeCell ref="H25:H26"/>
    <mergeCell ref="I25:I26"/>
    <mergeCell ref="J25:J26"/>
    <mergeCell ref="K25:K26"/>
    <mergeCell ref="L25:L26"/>
    <mergeCell ref="M25:M26"/>
    <mergeCell ref="N8:N21"/>
    <mergeCell ref="O8:O21"/>
    <mergeCell ref="L10:L11"/>
    <mergeCell ref="M10:M11"/>
    <mergeCell ref="J12:J13"/>
    <mergeCell ref="K12:K13"/>
    <mergeCell ref="L12:L13"/>
    <mergeCell ref="M12:M13"/>
    <mergeCell ref="G5:G6"/>
    <mergeCell ref="H5:H6"/>
    <mergeCell ref="I5:M5"/>
    <mergeCell ref="H16:H17"/>
    <mergeCell ref="I16:I17"/>
    <mergeCell ref="J16:J17"/>
    <mergeCell ref="K16:K17"/>
    <mergeCell ref="L16:L17"/>
    <mergeCell ref="M16:M17"/>
    <mergeCell ref="H14:H15"/>
    <mergeCell ref="I14:I15"/>
    <mergeCell ref="J14:J15"/>
    <mergeCell ref="K14:K15"/>
    <mergeCell ref="L14:L15"/>
    <mergeCell ref="M14:M15"/>
    <mergeCell ref="F73:F80"/>
    <mergeCell ref="G73:G80"/>
    <mergeCell ref="C65:C72"/>
    <mergeCell ref="N5:N6"/>
    <mergeCell ref="O5:O6"/>
    <mergeCell ref="A8:G21"/>
    <mergeCell ref="H8:H9"/>
    <mergeCell ref="I8:I9"/>
    <mergeCell ref="J8:J9"/>
    <mergeCell ref="K8:K9"/>
    <mergeCell ref="A5:A6"/>
    <mergeCell ref="B5:B6"/>
    <mergeCell ref="C5:C6"/>
    <mergeCell ref="D5:D6"/>
    <mergeCell ref="E5:E6"/>
    <mergeCell ref="F5:F6"/>
    <mergeCell ref="L8:L9"/>
    <mergeCell ref="M8:M9"/>
    <mergeCell ref="H10:H11"/>
    <mergeCell ref="I10:I11"/>
    <mergeCell ref="J10:J11"/>
    <mergeCell ref="K10:K11"/>
    <mergeCell ref="H12:H13"/>
    <mergeCell ref="I12:I13"/>
    <mergeCell ref="D65:D72"/>
    <mergeCell ref="E65:E72"/>
    <mergeCell ref="F65:F72"/>
    <mergeCell ref="A89:A96"/>
    <mergeCell ref="B89:B96"/>
    <mergeCell ref="D89:D96"/>
    <mergeCell ref="E89:E96"/>
    <mergeCell ref="F89:F96"/>
    <mergeCell ref="G89:G96"/>
    <mergeCell ref="G65:G72"/>
    <mergeCell ref="A65:A72"/>
    <mergeCell ref="B65:B72"/>
    <mergeCell ref="A81:A88"/>
    <mergeCell ref="B81:B88"/>
    <mergeCell ref="C81:C88"/>
    <mergeCell ref="D81:D88"/>
    <mergeCell ref="E81:E88"/>
    <mergeCell ref="F81:F88"/>
    <mergeCell ref="G81:G88"/>
    <mergeCell ref="A73:A80"/>
    <mergeCell ref="B73:B80"/>
    <mergeCell ref="C73:C80"/>
    <mergeCell ref="D73:D80"/>
    <mergeCell ref="E73:E80"/>
    <mergeCell ref="A97:A104"/>
    <mergeCell ref="B97:B104"/>
    <mergeCell ref="D97:D104"/>
    <mergeCell ref="E97:E104"/>
    <mergeCell ref="F97:F104"/>
    <mergeCell ref="G97:G104"/>
    <mergeCell ref="C97:C104"/>
    <mergeCell ref="C89:C96"/>
    <mergeCell ref="A145:O145"/>
    <mergeCell ref="A121:A128"/>
    <mergeCell ref="B121:B128"/>
    <mergeCell ref="D121:D128"/>
    <mergeCell ref="E121:E128"/>
    <mergeCell ref="F121:F128"/>
    <mergeCell ref="G121:G128"/>
    <mergeCell ref="N121:N128"/>
    <mergeCell ref="O121:O128"/>
    <mergeCell ref="A191:N193"/>
    <mergeCell ref="A105:A112"/>
    <mergeCell ref="B105:B112"/>
    <mergeCell ref="D105:D112"/>
    <mergeCell ref="E105:E112"/>
    <mergeCell ref="F105:F112"/>
    <mergeCell ref="G105:G112"/>
    <mergeCell ref="A113:A120"/>
    <mergeCell ref="B113:B120"/>
    <mergeCell ref="D113:D120"/>
    <mergeCell ref="E113:E120"/>
    <mergeCell ref="F113:F120"/>
    <mergeCell ref="G113:G120"/>
    <mergeCell ref="C105:C112"/>
    <mergeCell ref="B137:B144"/>
    <mergeCell ref="C137:C144"/>
    <mergeCell ref="D137:D144"/>
    <mergeCell ref="E137:E144"/>
    <mergeCell ref="F137:F144"/>
    <mergeCell ref="G137:G144"/>
    <mergeCell ref="C121:C128"/>
    <mergeCell ref="C113:C120"/>
    <mergeCell ref="A129:A136"/>
    <mergeCell ref="N176:N189"/>
  </mergeCells>
  <pageMargins left="0.7" right="0.7" top="0.75" bottom="0.75" header="0.3" footer="0.3"/>
  <pageSetup paperSize="9" scale="28" orientation="portrait" r:id="rId1"/>
  <rowBreaks count="2" manualBreakCount="2">
    <brk id="88" max="16383" man="1"/>
    <brk id="13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Раздел 2</vt:lpstr>
      <vt:lpstr>Раздел 3</vt:lpstr>
      <vt:lpstr>Раздел 4</vt:lpstr>
      <vt:lpstr>Раздел 5</vt:lpstr>
      <vt:lpstr>Раздел 6</vt:lpstr>
      <vt:lpstr>Раздел 7</vt:lpstr>
      <vt:lpstr>'Раздел 3'!_ftn2</vt:lpstr>
      <vt:lpstr>'Раздел 3'!_ftnref2</vt:lpstr>
      <vt:lpstr>'Раздел 4'!_ftnref3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Неделько Дарья Анатольевна</dc:creator>
  <cp:lastModifiedBy>Лукашева Лариса Александровна</cp:lastModifiedBy>
  <cp:lastPrinted>2024-10-31T06:03:01Z</cp:lastPrinted>
  <dcterms:created xsi:type="dcterms:W3CDTF">2015-06-05T18:19:34Z</dcterms:created>
  <dcterms:modified xsi:type="dcterms:W3CDTF">2024-10-31T06:03:04Z</dcterms:modified>
</cp:coreProperties>
</file>