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172911FD-1CA9-44B8-963C-AC8861AFF685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8" r:id="rId1"/>
    <sheet name="Таблица 3" sheetId="11" r:id="rId2"/>
    <sheet name="Таблица 4" sheetId="13" r:id="rId3"/>
    <sheet name="Таблица 5" sheetId="15" r:id="rId4"/>
    <sheet name="Таблица 6" sheetId="16" r:id="rId5"/>
    <sheet name="Таблица 7" sheetId="17" r:id="rId6"/>
    <sheet name="Таблица 8" sheetId="18" r:id="rId7"/>
  </sheets>
  <definedNames>
    <definedName name="_Par2040" localSheetId="6">'Таблица 8'!#REF!</definedName>
    <definedName name="_Par2042" localSheetId="6">'Таблица 8'!#REF!</definedName>
    <definedName name="_xlnm.Print_Titles" localSheetId="0">'Таблица 2'!$3:$6</definedName>
    <definedName name="_xlnm.Print_Titles" localSheetId="3">'Таблица 5'!$3:$5</definedName>
    <definedName name="_xlnm.Print_Titles" localSheetId="4">'Таблица 6'!$5:$7</definedName>
    <definedName name="_xlnm.Print_Titles" localSheetId="5">'Таблица 7'!$4:$8</definedName>
    <definedName name="_xlnm.Print_Titles" localSheetId="6">'Таблица 8'!$4:$6</definedName>
    <definedName name="_xlnm.Print_Area" localSheetId="0">'Таблица 2'!$A$1:$J$377</definedName>
    <definedName name="_xlnm.Print_Area" localSheetId="2">'Таблица 4'!$A$1:$N$36</definedName>
    <definedName name="_xlnm.Print_Area" localSheetId="3">'Таблица 5'!$A$1:$G$8</definedName>
    <definedName name="_xlnm.Print_Area" localSheetId="4">'Таблица 6'!$A$1:$D$10</definedName>
    <definedName name="_xlnm.Print_Area" localSheetId="5">'Таблица 7'!$A$1:$K$14</definedName>
    <definedName name="_xlnm.Print_Area" localSheetId="6">'Таблица 8'!$A$1:$K$8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8" i="8" l="1"/>
  <c r="G228" i="8" l="1"/>
  <c r="G276" i="8" l="1"/>
  <c r="F276" i="8"/>
  <c r="I260" i="8"/>
  <c r="J247" i="8"/>
  <c r="I247" i="8"/>
  <c r="H247" i="8"/>
  <c r="G247" i="8"/>
  <c r="F247" i="8"/>
  <c r="E247" i="8"/>
  <c r="F50" i="8"/>
  <c r="E52" i="8"/>
  <c r="E51" i="8"/>
  <c r="J43" i="8"/>
  <c r="I43" i="8"/>
  <c r="H43" i="8"/>
  <c r="G43" i="8"/>
  <c r="F43" i="8"/>
  <c r="E43" i="8" s="1"/>
  <c r="J29" i="8"/>
  <c r="I29" i="8"/>
  <c r="H29" i="8"/>
  <c r="G29" i="8"/>
  <c r="F29" i="8"/>
  <c r="E35" i="8"/>
  <c r="E34" i="8"/>
  <c r="E33" i="8"/>
  <c r="E32" i="8"/>
  <c r="E31" i="8"/>
  <c r="E30" i="8"/>
  <c r="E29" i="8"/>
  <c r="J15" i="8"/>
  <c r="I15" i="8"/>
  <c r="H15" i="8"/>
  <c r="G15" i="8"/>
  <c r="F15" i="8"/>
  <c r="E21" i="8"/>
  <c r="E20" i="8"/>
  <c r="E19" i="8"/>
  <c r="E18" i="8"/>
  <c r="E17" i="8"/>
  <c r="E16" i="8"/>
  <c r="E15" i="8"/>
  <c r="F9" i="8"/>
  <c r="G137" i="8" l="1"/>
  <c r="G151" i="8"/>
  <c r="E339" i="8" l="1"/>
  <c r="E338" i="8"/>
  <c r="E337" i="8"/>
  <c r="E336" i="8"/>
  <c r="E335" i="8"/>
  <c r="E334" i="8"/>
  <c r="E249" i="8"/>
  <c r="E248" i="8"/>
  <c r="J232" i="8"/>
  <c r="I232" i="8"/>
  <c r="H232" i="8"/>
  <c r="G232" i="8"/>
  <c r="F232" i="8"/>
  <c r="E238" i="8"/>
  <c r="E237" i="8"/>
  <c r="E236" i="8"/>
  <c r="E235" i="8"/>
  <c r="E234" i="8"/>
  <c r="E233" i="8"/>
  <c r="E232" i="8"/>
  <c r="I225" i="8"/>
  <c r="H225" i="8"/>
  <c r="G225" i="8"/>
  <c r="E231" i="8"/>
  <c r="E230" i="8"/>
  <c r="E229" i="8"/>
  <c r="E227" i="8"/>
  <c r="E226" i="8"/>
  <c r="J218" i="8"/>
  <c r="I218" i="8"/>
  <c r="H218" i="8"/>
  <c r="G218" i="8"/>
  <c r="F218" i="8"/>
  <c r="E220" i="8"/>
  <c r="E221" i="8"/>
  <c r="E222" i="8"/>
  <c r="E224" i="8"/>
  <c r="E223" i="8"/>
  <c r="E219" i="8"/>
  <c r="E218" i="8"/>
  <c r="J211" i="8"/>
  <c r="I211" i="8"/>
  <c r="H211" i="8"/>
  <c r="G211" i="8"/>
  <c r="F211" i="8"/>
  <c r="E217" i="8"/>
  <c r="E216" i="8"/>
  <c r="E215" i="8"/>
  <c r="E214" i="8"/>
  <c r="E213" i="8"/>
  <c r="E212" i="8"/>
  <c r="E211" i="8"/>
  <c r="G197" i="8"/>
  <c r="F197" i="8"/>
  <c r="E203" i="8"/>
  <c r="E202" i="8"/>
  <c r="E201" i="8"/>
  <c r="E200" i="8"/>
  <c r="E199" i="8"/>
  <c r="E198" i="8"/>
  <c r="I190" i="8"/>
  <c r="H190" i="8"/>
  <c r="G190" i="8"/>
  <c r="F190" i="8"/>
  <c r="E196" i="8"/>
  <c r="E195" i="8"/>
  <c r="E194" i="8"/>
  <c r="E192" i="8"/>
  <c r="E191" i="8"/>
  <c r="J183" i="8"/>
  <c r="I183" i="8"/>
  <c r="H183" i="8"/>
  <c r="G183" i="8"/>
  <c r="F183" i="8"/>
  <c r="E189" i="8"/>
  <c r="E188" i="8"/>
  <c r="E187" i="8"/>
  <c r="E186" i="8"/>
  <c r="E185" i="8"/>
  <c r="E184" i="8"/>
  <c r="E183" i="8"/>
  <c r="J182" i="8"/>
  <c r="I177" i="8"/>
  <c r="I169" i="8"/>
  <c r="H169" i="8"/>
  <c r="G169" i="8"/>
  <c r="F169" i="8"/>
  <c r="E175" i="8"/>
  <c r="E174" i="8"/>
  <c r="E173" i="8"/>
  <c r="E171" i="8"/>
  <c r="E170" i="8"/>
  <c r="E168" i="8"/>
  <c r="E167" i="8"/>
  <c r="E166" i="8"/>
  <c r="E165" i="8"/>
  <c r="E164" i="8"/>
  <c r="E163" i="8"/>
  <c r="I148" i="8"/>
  <c r="H148" i="8"/>
  <c r="G148" i="8"/>
  <c r="F148" i="8"/>
  <c r="E154" i="8"/>
  <c r="E153" i="8"/>
  <c r="E152" i="8"/>
  <c r="E150" i="8"/>
  <c r="E149" i="8"/>
  <c r="J141" i="8"/>
  <c r="I141" i="8"/>
  <c r="H141" i="8"/>
  <c r="G141" i="8"/>
  <c r="F141" i="8"/>
  <c r="E147" i="8"/>
  <c r="E146" i="8"/>
  <c r="E145" i="8"/>
  <c r="E144" i="8"/>
  <c r="E143" i="8"/>
  <c r="E142" i="8"/>
  <c r="E141" i="8"/>
  <c r="I134" i="8"/>
  <c r="H134" i="8"/>
  <c r="G134" i="8"/>
  <c r="F134" i="8"/>
  <c r="E140" i="8"/>
  <c r="E139" i="8"/>
  <c r="E138" i="8"/>
  <c r="E136" i="8"/>
  <c r="E135" i="8"/>
  <c r="J120" i="8"/>
  <c r="I120" i="8"/>
  <c r="H120" i="8"/>
  <c r="G120" i="8"/>
  <c r="F120" i="8"/>
  <c r="E126" i="8"/>
  <c r="E125" i="8"/>
  <c r="E124" i="8"/>
  <c r="E123" i="8"/>
  <c r="E122" i="8"/>
  <c r="E121" i="8"/>
  <c r="E120" i="8"/>
  <c r="J113" i="8"/>
  <c r="I113" i="8"/>
  <c r="H113" i="8"/>
  <c r="G113" i="8"/>
  <c r="F113" i="8"/>
  <c r="E119" i="8"/>
  <c r="E118" i="8"/>
  <c r="E117" i="8"/>
  <c r="E116" i="8"/>
  <c r="E115" i="8"/>
  <c r="E114" i="8"/>
  <c r="E113" i="8"/>
  <c r="J106" i="8"/>
  <c r="I106" i="8"/>
  <c r="H106" i="8"/>
  <c r="G106" i="8"/>
  <c r="F106" i="8"/>
  <c r="E112" i="8"/>
  <c r="E111" i="8"/>
  <c r="E110" i="8"/>
  <c r="E109" i="8"/>
  <c r="E108" i="8"/>
  <c r="E107" i="8"/>
  <c r="E106" i="8"/>
  <c r="I99" i="8"/>
  <c r="H99" i="8"/>
  <c r="G99" i="8"/>
  <c r="F99" i="8"/>
  <c r="E104" i="8"/>
  <c r="E103" i="8"/>
  <c r="E102" i="8"/>
  <c r="E101" i="8"/>
  <c r="E100" i="8"/>
  <c r="H93" i="8"/>
  <c r="F93" i="8"/>
  <c r="E91" i="8"/>
  <c r="E90" i="8"/>
  <c r="E89" i="8"/>
  <c r="E87" i="8"/>
  <c r="E86" i="8"/>
  <c r="I85" i="8"/>
  <c r="H85" i="8"/>
  <c r="G85" i="8"/>
  <c r="F85" i="8"/>
  <c r="H78" i="8"/>
  <c r="G78" i="8"/>
  <c r="F78" i="8"/>
  <c r="E84" i="8"/>
  <c r="E83" i="8"/>
  <c r="E82" i="8"/>
  <c r="E81" i="8"/>
  <c r="E80" i="8"/>
  <c r="E79" i="8"/>
  <c r="J64" i="8"/>
  <c r="I64" i="8"/>
  <c r="H64" i="8"/>
  <c r="G64" i="8"/>
  <c r="F64" i="8"/>
  <c r="E70" i="8"/>
  <c r="E69" i="8"/>
  <c r="E68" i="8"/>
  <c r="E67" i="8"/>
  <c r="E66" i="8"/>
  <c r="E65" i="8"/>
  <c r="E64" i="8"/>
  <c r="F57" i="8"/>
  <c r="E63" i="8"/>
  <c r="E62" i="8"/>
  <c r="E61" i="8"/>
  <c r="E59" i="8"/>
  <c r="E58" i="8"/>
  <c r="J13" i="8"/>
  <c r="J42" i="8"/>
  <c r="H57" i="8"/>
  <c r="I50" i="8"/>
  <c r="H50" i="8"/>
  <c r="G50" i="8"/>
  <c r="E56" i="8"/>
  <c r="E55" i="8"/>
  <c r="E54" i="8"/>
  <c r="E49" i="8"/>
  <c r="E48" i="8"/>
  <c r="E47" i="8"/>
  <c r="E46" i="8"/>
  <c r="E45" i="8"/>
  <c r="E44" i="8"/>
  <c r="G41" i="8"/>
  <c r="F41" i="8"/>
  <c r="J40" i="8"/>
  <c r="I40" i="8"/>
  <c r="F39" i="8"/>
  <c r="F37" i="8"/>
  <c r="J22" i="8"/>
  <c r="I22" i="8"/>
  <c r="H22" i="8"/>
  <c r="G22" i="8"/>
  <c r="F22" i="8"/>
  <c r="E22" i="8" s="1"/>
  <c r="E28" i="8"/>
  <c r="E27" i="8"/>
  <c r="E26" i="8"/>
  <c r="E25" i="8"/>
  <c r="E24" i="8"/>
  <c r="E23" i="8"/>
  <c r="J375" i="8" l="1"/>
  <c r="I375" i="8"/>
  <c r="H375" i="8"/>
  <c r="G375" i="8"/>
  <c r="J374" i="8"/>
  <c r="I374" i="8"/>
  <c r="H374" i="8"/>
  <c r="G374" i="8"/>
  <c r="J373" i="8"/>
  <c r="I373" i="8"/>
  <c r="H373" i="8"/>
  <c r="G373" i="8"/>
  <c r="J372" i="8"/>
  <c r="I372" i="8"/>
  <c r="H372" i="8"/>
  <c r="J371" i="8"/>
  <c r="I371" i="8"/>
  <c r="H371" i="8"/>
  <c r="G371" i="8"/>
  <c r="J370" i="8"/>
  <c r="I370" i="8"/>
  <c r="H370" i="8"/>
  <c r="G370" i="8"/>
  <c r="F375" i="8"/>
  <c r="F374" i="8"/>
  <c r="F373" i="8"/>
  <c r="F372" i="8"/>
  <c r="F371" i="8"/>
  <c r="F370" i="8"/>
  <c r="I369" i="8"/>
  <c r="H369" i="8"/>
  <c r="E374" i="8"/>
  <c r="E371" i="8"/>
  <c r="J368" i="8"/>
  <c r="I368" i="8"/>
  <c r="H368" i="8"/>
  <c r="G368" i="8"/>
  <c r="J367" i="8"/>
  <c r="I367" i="8"/>
  <c r="H367" i="8"/>
  <c r="G367" i="8"/>
  <c r="J366" i="8"/>
  <c r="I366" i="8"/>
  <c r="H366" i="8"/>
  <c r="G366" i="8"/>
  <c r="I365" i="8"/>
  <c r="H365" i="8"/>
  <c r="G365" i="8"/>
  <c r="J364" i="8"/>
  <c r="I364" i="8"/>
  <c r="H364" i="8"/>
  <c r="G364" i="8"/>
  <c r="J363" i="8"/>
  <c r="I363" i="8"/>
  <c r="H363" i="8"/>
  <c r="G363" i="8"/>
  <c r="F368" i="8"/>
  <c r="E368" i="8" s="1"/>
  <c r="F367" i="8"/>
  <c r="F366" i="8"/>
  <c r="F364" i="8"/>
  <c r="F363" i="8"/>
  <c r="E366" i="8"/>
  <c r="E364" i="8"/>
  <c r="J361" i="8"/>
  <c r="I361" i="8"/>
  <c r="H361" i="8"/>
  <c r="G361" i="8"/>
  <c r="J360" i="8"/>
  <c r="I360" i="8"/>
  <c r="H360" i="8"/>
  <c r="G360" i="8"/>
  <c r="J359" i="8"/>
  <c r="I359" i="8"/>
  <c r="H359" i="8"/>
  <c r="G359" i="8"/>
  <c r="I358" i="8"/>
  <c r="H358" i="8"/>
  <c r="G358" i="8"/>
  <c r="J357" i="8"/>
  <c r="I357" i="8"/>
  <c r="H357" i="8"/>
  <c r="G357" i="8"/>
  <c r="J356" i="8"/>
  <c r="I356" i="8"/>
  <c r="H356" i="8"/>
  <c r="G356" i="8"/>
  <c r="G355" i="8" s="1"/>
  <c r="F361" i="8"/>
  <c r="F360" i="8"/>
  <c r="F359" i="8"/>
  <c r="F358" i="8"/>
  <c r="F357" i="8"/>
  <c r="F356" i="8"/>
  <c r="E361" i="8"/>
  <c r="E360" i="8"/>
  <c r="E359" i="8"/>
  <c r="I354" i="8"/>
  <c r="H354" i="8"/>
  <c r="G354" i="8"/>
  <c r="J353" i="8"/>
  <c r="I353" i="8"/>
  <c r="H353" i="8"/>
  <c r="G353" i="8"/>
  <c r="J352" i="8"/>
  <c r="I352" i="8"/>
  <c r="H352" i="8"/>
  <c r="G352" i="8"/>
  <c r="I351" i="8"/>
  <c r="H351" i="8"/>
  <c r="G351" i="8"/>
  <c r="J350" i="8"/>
  <c r="I350" i="8"/>
  <c r="H350" i="8"/>
  <c r="G350" i="8"/>
  <c r="J349" i="8"/>
  <c r="I349" i="8"/>
  <c r="H349" i="8"/>
  <c r="H348" i="8" s="1"/>
  <c r="G349" i="8"/>
  <c r="F354" i="8"/>
  <c r="F353" i="8"/>
  <c r="E353" i="8" s="1"/>
  <c r="F352" i="8"/>
  <c r="F351" i="8"/>
  <c r="F350" i="8"/>
  <c r="F349" i="8"/>
  <c r="J333" i="8"/>
  <c r="I333" i="8"/>
  <c r="H333" i="8"/>
  <c r="G333" i="8"/>
  <c r="F333" i="8"/>
  <c r="E333" i="8" s="1"/>
  <c r="E324" i="8"/>
  <c r="E323" i="8"/>
  <c r="E322" i="8"/>
  <c r="E321" i="8"/>
  <c r="E320" i="8"/>
  <c r="E319" i="8"/>
  <c r="J318" i="8"/>
  <c r="I318" i="8"/>
  <c r="H318" i="8"/>
  <c r="G318" i="8"/>
  <c r="F318" i="8"/>
  <c r="E318" i="8" s="1"/>
  <c r="J281" i="8"/>
  <c r="I281" i="8"/>
  <c r="H281" i="8"/>
  <c r="J280" i="8"/>
  <c r="I280" i="8"/>
  <c r="H280" i="8"/>
  <c r="J279" i="8"/>
  <c r="I279" i="8"/>
  <c r="H279" i="8"/>
  <c r="J278" i="8"/>
  <c r="I278" i="8"/>
  <c r="H278" i="8"/>
  <c r="J276" i="8"/>
  <c r="I276" i="8"/>
  <c r="H276" i="8"/>
  <c r="E276" i="8" s="1"/>
  <c r="G281" i="8"/>
  <c r="G280" i="8"/>
  <c r="G279" i="8"/>
  <c r="G278" i="8"/>
  <c r="J277" i="8"/>
  <c r="I277" i="8"/>
  <c r="H277" i="8"/>
  <c r="G277" i="8"/>
  <c r="F280" i="8"/>
  <c r="F281" i="8"/>
  <c r="F279" i="8"/>
  <c r="F278" i="8"/>
  <c r="F277" i="8"/>
  <c r="J296" i="8"/>
  <c r="I296" i="8"/>
  <c r="H296" i="8"/>
  <c r="G296" i="8"/>
  <c r="F296" i="8"/>
  <c r="E302" i="8"/>
  <c r="E301" i="8"/>
  <c r="E300" i="8"/>
  <c r="E299" i="8"/>
  <c r="E298" i="8"/>
  <c r="E297" i="8"/>
  <c r="J289" i="8"/>
  <c r="I289" i="8"/>
  <c r="H289" i="8"/>
  <c r="G289" i="8"/>
  <c r="F289" i="8"/>
  <c r="E295" i="8"/>
  <c r="E294" i="8"/>
  <c r="E293" i="8"/>
  <c r="E292" i="8"/>
  <c r="E291" i="8"/>
  <c r="E290" i="8"/>
  <c r="E289" i="8"/>
  <c r="F282" i="8"/>
  <c r="J282" i="8"/>
  <c r="I282" i="8"/>
  <c r="H282" i="8"/>
  <c r="G282" i="8"/>
  <c r="E288" i="8"/>
  <c r="E287" i="8"/>
  <c r="E286" i="8"/>
  <c r="E285" i="8"/>
  <c r="E284" i="8"/>
  <c r="E283" i="8"/>
  <c r="E281" i="8"/>
  <c r="E280" i="8"/>
  <c r="E279" i="8"/>
  <c r="E278" i="8"/>
  <c r="E277" i="8"/>
  <c r="E274" i="8"/>
  <c r="E273" i="8"/>
  <c r="E272" i="8"/>
  <c r="E271" i="8"/>
  <c r="E270" i="8"/>
  <c r="E269" i="8"/>
  <c r="J260" i="8"/>
  <c r="J259" i="8"/>
  <c r="J258" i="8"/>
  <c r="J257" i="8"/>
  <c r="J256" i="8"/>
  <c r="I259" i="8"/>
  <c r="I258" i="8"/>
  <c r="I257" i="8"/>
  <c r="I256" i="8"/>
  <c r="H260" i="8"/>
  <c r="H259" i="8"/>
  <c r="H258" i="8"/>
  <c r="H257" i="8"/>
  <c r="H256" i="8"/>
  <c r="G260" i="8"/>
  <c r="G259" i="8"/>
  <c r="G258" i="8"/>
  <c r="G257" i="8"/>
  <c r="G256" i="8"/>
  <c r="F260" i="8"/>
  <c r="F259" i="8"/>
  <c r="F258" i="8"/>
  <c r="F257" i="8"/>
  <c r="F256" i="8"/>
  <c r="J255" i="8"/>
  <c r="I255" i="8"/>
  <c r="H255" i="8"/>
  <c r="G255" i="8"/>
  <c r="F255" i="8"/>
  <c r="G254" i="8" l="1"/>
  <c r="J254" i="8"/>
  <c r="G309" i="8"/>
  <c r="G275" i="8"/>
  <c r="H275" i="8"/>
  <c r="I348" i="8"/>
  <c r="E357" i="8"/>
  <c r="I355" i="8"/>
  <c r="H362" i="8"/>
  <c r="F254" i="8"/>
  <c r="H254" i="8"/>
  <c r="I254" i="8"/>
  <c r="E296" i="8"/>
  <c r="I275" i="8"/>
  <c r="E350" i="8"/>
  <c r="H355" i="8"/>
  <c r="G362" i="8"/>
  <c r="I362" i="8"/>
  <c r="G348" i="8"/>
  <c r="J369" i="8"/>
  <c r="E375" i="8"/>
  <c r="E373" i="8"/>
  <c r="E370" i="8"/>
  <c r="F369" i="8"/>
  <c r="E367" i="8"/>
  <c r="E363" i="8"/>
  <c r="E356" i="8"/>
  <c r="F355" i="8"/>
  <c r="E352" i="8"/>
  <c r="F348" i="8"/>
  <c r="E349" i="8"/>
  <c r="J275" i="8"/>
  <c r="F275" i="8"/>
  <c r="E275" i="8" s="1"/>
  <c r="E282" i="8"/>
  <c r="H41" i="8"/>
  <c r="H38" i="8"/>
  <c r="J268" i="8"/>
  <c r="I268" i="8"/>
  <c r="H268" i="8"/>
  <c r="G268" i="8"/>
  <c r="F268" i="8"/>
  <c r="E268" i="8" s="1"/>
  <c r="J261" i="8"/>
  <c r="I261" i="8"/>
  <c r="H261" i="8"/>
  <c r="G261" i="8"/>
  <c r="F261" i="8"/>
  <c r="E262" i="8"/>
  <c r="E267" i="8"/>
  <c r="E266" i="8"/>
  <c r="E265" i="8"/>
  <c r="E264" i="8"/>
  <c r="E263" i="8"/>
  <c r="E256" i="8"/>
  <c r="E255" i="8"/>
  <c r="F209" i="8"/>
  <c r="J210" i="8"/>
  <c r="I210" i="8"/>
  <c r="H210" i="8"/>
  <c r="G210" i="8"/>
  <c r="J209" i="8"/>
  <c r="I209" i="8"/>
  <c r="H209" i="8"/>
  <c r="G209" i="8"/>
  <c r="J208" i="8"/>
  <c r="I208" i="8"/>
  <c r="H208" i="8"/>
  <c r="G208" i="8"/>
  <c r="F208" i="8"/>
  <c r="F210" i="8"/>
  <c r="E210" i="8" s="1"/>
  <c r="J206" i="8"/>
  <c r="I206" i="8"/>
  <c r="H206" i="8"/>
  <c r="G206" i="8"/>
  <c r="F205" i="8"/>
  <c r="F206" i="8"/>
  <c r="E206" i="8" s="1"/>
  <c r="J207" i="8"/>
  <c r="I207" i="8"/>
  <c r="H207" i="8"/>
  <c r="G207" i="8"/>
  <c r="F207" i="8"/>
  <c r="J205" i="8"/>
  <c r="I205" i="8"/>
  <c r="H205" i="8"/>
  <c r="G205" i="8"/>
  <c r="F204" i="8"/>
  <c r="G180" i="8"/>
  <c r="F180" i="8"/>
  <c r="I182" i="8"/>
  <c r="H182" i="8"/>
  <c r="G182" i="8"/>
  <c r="J181" i="8"/>
  <c r="I181" i="8"/>
  <c r="H181" i="8"/>
  <c r="G181" i="8"/>
  <c r="J180" i="8"/>
  <c r="I180" i="8"/>
  <c r="H180" i="8"/>
  <c r="F182" i="8"/>
  <c r="F181" i="8"/>
  <c r="E181" i="8" s="1"/>
  <c r="I179" i="8"/>
  <c r="H179" i="8"/>
  <c r="G179" i="8"/>
  <c r="F179" i="8"/>
  <c r="J178" i="8"/>
  <c r="I178" i="8"/>
  <c r="H178" i="8"/>
  <c r="G178" i="8"/>
  <c r="F178" i="8"/>
  <c r="J177" i="8"/>
  <c r="H177" i="8"/>
  <c r="G177" i="8"/>
  <c r="F177" i="8"/>
  <c r="J197" i="8"/>
  <c r="I197" i="8"/>
  <c r="H197" i="8"/>
  <c r="E197" i="8" s="1"/>
  <c r="J161" i="8"/>
  <c r="J160" i="8"/>
  <c r="J159" i="8"/>
  <c r="J157" i="8"/>
  <c r="J156" i="8"/>
  <c r="I161" i="8"/>
  <c r="I160" i="8"/>
  <c r="I159" i="8"/>
  <c r="I158" i="8"/>
  <c r="I157" i="8"/>
  <c r="I156" i="8"/>
  <c r="G161" i="8"/>
  <c r="H161" i="8"/>
  <c r="H160" i="8"/>
  <c r="H159" i="8"/>
  <c r="H158" i="8"/>
  <c r="H157" i="8"/>
  <c r="H156" i="8"/>
  <c r="G160" i="8"/>
  <c r="G159" i="8"/>
  <c r="F159" i="8"/>
  <c r="E159" i="8" s="1"/>
  <c r="G158" i="8"/>
  <c r="G157" i="8"/>
  <c r="G156" i="8"/>
  <c r="F161" i="8"/>
  <c r="F160" i="8"/>
  <c r="F158" i="8"/>
  <c r="F157" i="8"/>
  <c r="F156" i="8"/>
  <c r="E156" i="8" s="1"/>
  <c r="J162" i="8"/>
  <c r="I162" i="8"/>
  <c r="H162" i="8"/>
  <c r="G162" i="8"/>
  <c r="F162" i="8"/>
  <c r="J151" i="8"/>
  <c r="J129" i="8"/>
  <c r="J133" i="8"/>
  <c r="J132" i="8"/>
  <c r="J131" i="8"/>
  <c r="J128" i="8"/>
  <c r="I133" i="8"/>
  <c r="I132" i="8"/>
  <c r="I131" i="8"/>
  <c r="I130" i="8"/>
  <c r="I129" i="8"/>
  <c r="I128" i="8"/>
  <c r="H133" i="8"/>
  <c r="H132" i="8"/>
  <c r="H131" i="8"/>
  <c r="H130" i="8"/>
  <c r="H129" i="8"/>
  <c r="H128" i="8"/>
  <c r="G133" i="8"/>
  <c r="G132" i="8"/>
  <c r="G131" i="8"/>
  <c r="G130" i="8"/>
  <c r="G129" i="8"/>
  <c r="G128" i="8"/>
  <c r="F133" i="8"/>
  <c r="F132" i="8"/>
  <c r="E132" i="8" s="1"/>
  <c r="F131" i="8"/>
  <c r="F130" i="8"/>
  <c r="F129" i="8"/>
  <c r="E129" i="8" s="1"/>
  <c r="F128" i="8"/>
  <c r="E128" i="8" s="1"/>
  <c r="J97" i="8"/>
  <c r="J96" i="8"/>
  <c r="J95" i="8"/>
  <c r="J94" i="8"/>
  <c r="J93" i="8"/>
  <c r="I97" i="8"/>
  <c r="I94" i="8"/>
  <c r="I98" i="8"/>
  <c r="I96" i="8"/>
  <c r="I95" i="8"/>
  <c r="I93" i="8"/>
  <c r="H98" i="8"/>
  <c r="H97" i="8"/>
  <c r="H96" i="8"/>
  <c r="H95" i="8"/>
  <c r="H94" i="8"/>
  <c r="G98" i="8"/>
  <c r="G97" i="8"/>
  <c r="G96" i="8"/>
  <c r="G95" i="8"/>
  <c r="G94" i="8"/>
  <c r="G93" i="8"/>
  <c r="E93" i="8" s="1"/>
  <c r="F98" i="8"/>
  <c r="F97" i="8"/>
  <c r="E97" i="8" s="1"/>
  <c r="F96" i="8"/>
  <c r="F94" i="8"/>
  <c r="E94" i="8" s="1"/>
  <c r="F95" i="8"/>
  <c r="J77" i="8"/>
  <c r="J76" i="8"/>
  <c r="J75" i="8"/>
  <c r="J73" i="8"/>
  <c r="J72" i="8"/>
  <c r="I77" i="8"/>
  <c r="I76" i="8"/>
  <c r="I75" i="8"/>
  <c r="I74" i="8"/>
  <c r="I73" i="8"/>
  <c r="I72" i="8"/>
  <c r="H77" i="8"/>
  <c r="H76" i="8"/>
  <c r="H75" i="8"/>
  <c r="H74" i="8"/>
  <c r="H73" i="8"/>
  <c r="H72" i="8"/>
  <c r="G77" i="8"/>
  <c r="G76" i="8"/>
  <c r="G75" i="8"/>
  <c r="G74" i="8"/>
  <c r="G73" i="8"/>
  <c r="G72" i="8"/>
  <c r="F77" i="8"/>
  <c r="F76" i="8"/>
  <c r="E76" i="8" s="1"/>
  <c r="F75" i="8"/>
  <c r="F74" i="8"/>
  <c r="F73" i="8"/>
  <c r="E73" i="8" s="1"/>
  <c r="F72" i="8"/>
  <c r="J78" i="8"/>
  <c r="I78" i="8"/>
  <c r="E78" i="8" s="1"/>
  <c r="J57" i="8"/>
  <c r="I57" i="8"/>
  <c r="E75" i="8" l="1"/>
  <c r="F71" i="8"/>
  <c r="E77" i="8"/>
  <c r="H71" i="8"/>
  <c r="E95" i="8"/>
  <c r="E96" i="8"/>
  <c r="F92" i="8"/>
  <c r="G92" i="8"/>
  <c r="E131" i="8"/>
  <c r="E133" i="8"/>
  <c r="F127" i="8"/>
  <c r="H127" i="8"/>
  <c r="I127" i="8"/>
  <c r="E162" i="8"/>
  <c r="E157" i="8"/>
  <c r="E160" i="8"/>
  <c r="E177" i="8"/>
  <c r="E178" i="8"/>
  <c r="E182" i="8"/>
  <c r="F176" i="8"/>
  <c r="G176" i="8"/>
  <c r="I176" i="8"/>
  <c r="E207" i="8"/>
  <c r="E205" i="8"/>
  <c r="E208" i="8"/>
  <c r="E261" i="8"/>
  <c r="E254" i="8"/>
  <c r="E72" i="8"/>
  <c r="F240" i="8"/>
  <c r="H92" i="8"/>
  <c r="I92" i="8"/>
  <c r="J148" i="8"/>
  <c r="E148" i="8" s="1"/>
  <c r="E151" i="8"/>
  <c r="F155" i="8"/>
  <c r="E161" i="8"/>
  <c r="H176" i="8"/>
  <c r="E180" i="8"/>
  <c r="E209" i="8"/>
  <c r="G71" i="8"/>
  <c r="G127" i="8"/>
  <c r="J41" i="8"/>
  <c r="J244" i="8" s="1"/>
  <c r="J38" i="8"/>
  <c r="J37" i="8"/>
  <c r="I42" i="8"/>
  <c r="I41" i="8"/>
  <c r="E41" i="8" s="1"/>
  <c r="I39" i="8"/>
  <c r="I38" i="8"/>
  <c r="I37" i="8"/>
  <c r="H42" i="8"/>
  <c r="H40" i="8"/>
  <c r="H39" i="8"/>
  <c r="H37" i="8"/>
  <c r="G42" i="8"/>
  <c r="G40" i="8"/>
  <c r="G38" i="8"/>
  <c r="G37" i="8"/>
  <c r="E37" i="8" s="1"/>
  <c r="F42" i="8"/>
  <c r="F40" i="8"/>
  <c r="E40" i="8" s="1"/>
  <c r="F38" i="8"/>
  <c r="E38" i="8" s="1"/>
  <c r="G9" i="8"/>
  <c r="F14" i="8"/>
  <c r="F13" i="8"/>
  <c r="F12" i="8"/>
  <c r="F11" i="8"/>
  <c r="F10" i="8"/>
  <c r="J228" i="8"/>
  <c r="J225" i="8" s="1"/>
  <c r="J11" i="8"/>
  <c r="J10" i="8"/>
  <c r="J241" i="8" s="1"/>
  <c r="I10" i="8"/>
  <c r="I241" i="8" s="1"/>
  <c r="H10" i="8"/>
  <c r="H241" i="8" s="1"/>
  <c r="I12" i="8"/>
  <c r="I243" i="8" s="1"/>
  <c r="J53" i="8"/>
  <c r="G60" i="8"/>
  <c r="I36" i="8" l="1"/>
  <c r="E53" i="8"/>
  <c r="J50" i="8"/>
  <c r="E50" i="8" s="1"/>
  <c r="J358" i="8"/>
  <c r="F242" i="8"/>
  <c r="F244" i="8"/>
  <c r="G240" i="8"/>
  <c r="G39" i="8"/>
  <c r="E39" i="8" s="1"/>
  <c r="E60" i="8"/>
  <c r="G57" i="8"/>
  <c r="E57" i="8" s="1"/>
  <c r="G372" i="8"/>
  <c r="F8" i="8"/>
  <c r="F241" i="8"/>
  <c r="F243" i="8"/>
  <c r="F245" i="8"/>
  <c r="F36" i="8"/>
  <c r="G36" i="8"/>
  <c r="H36" i="8"/>
  <c r="J39" i="8"/>
  <c r="E42" i="8"/>
  <c r="J36" i="8"/>
  <c r="E36" i="8" s="1"/>
  <c r="F228" i="8"/>
  <c r="E358" i="8" l="1"/>
  <c r="J355" i="8"/>
  <c r="E355" i="8" s="1"/>
  <c r="F225" i="8"/>
  <c r="E225" i="8" s="1"/>
  <c r="E228" i="8"/>
  <c r="F365" i="8"/>
  <c r="F239" i="8"/>
  <c r="G369" i="8"/>
  <c r="E369" i="8" s="1"/>
  <c r="E372" i="8"/>
  <c r="J193" i="8"/>
  <c r="J190" i="8" l="1"/>
  <c r="E190" i="8" s="1"/>
  <c r="E193" i="8"/>
  <c r="J179" i="8"/>
  <c r="F362" i="8"/>
  <c r="K36" i="13"/>
  <c r="I36" i="13"/>
  <c r="L35" i="13"/>
  <c r="K35" i="13"/>
  <c r="J35" i="13"/>
  <c r="H35" i="13" s="1"/>
  <c r="I35" i="13"/>
  <c r="L34" i="13"/>
  <c r="K34" i="13"/>
  <c r="J34" i="13"/>
  <c r="I34" i="13"/>
  <c r="H34" i="13"/>
  <c r="K33" i="13"/>
  <c r="J33" i="13"/>
  <c r="I33" i="13"/>
  <c r="L32" i="13"/>
  <c r="K32" i="13"/>
  <c r="J32" i="13"/>
  <c r="I32" i="13"/>
  <c r="H32" i="13" s="1"/>
  <c r="L31" i="13"/>
  <c r="K31" i="13"/>
  <c r="J31" i="13"/>
  <c r="I31" i="13"/>
  <c r="I30" i="13" s="1"/>
  <c r="L29" i="13"/>
  <c r="H29" i="13" s="1"/>
  <c r="H28" i="13"/>
  <c r="H27" i="13"/>
  <c r="H26" i="13"/>
  <c r="H25" i="13"/>
  <c r="H24" i="13"/>
  <c r="J23" i="13"/>
  <c r="I23" i="13"/>
  <c r="L22" i="13"/>
  <c r="J22" i="13"/>
  <c r="J36" i="13" s="1"/>
  <c r="H22" i="13"/>
  <c r="H21" i="13"/>
  <c r="H20" i="13"/>
  <c r="H19" i="13"/>
  <c r="H18" i="13"/>
  <c r="H17" i="13"/>
  <c r="L16" i="13"/>
  <c r="J16" i="13"/>
  <c r="I16" i="13"/>
  <c r="L15" i="13"/>
  <c r="H14" i="13"/>
  <c r="H13" i="13"/>
  <c r="L12" i="13"/>
  <c r="L9" i="13" s="1"/>
  <c r="H11" i="13"/>
  <c r="H10" i="13"/>
  <c r="J9" i="13"/>
  <c r="I9" i="13"/>
  <c r="H12" i="13" l="1"/>
  <c r="L36" i="13"/>
  <c r="H16" i="13"/>
  <c r="L23" i="13"/>
  <c r="H23" i="13"/>
  <c r="H31" i="13"/>
  <c r="L33" i="13"/>
  <c r="H33" i="13" s="1"/>
  <c r="J176" i="8"/>
  <c r="E176" i="8" s="1"/>
  <c r="E179" i="8"/>
  <c r="H36" i="13"/>
  <c r="H30" i="13" s="1"/>
  <c r="L30" i="13"/>
  <c r="H15" i="13"/>
  <c r="H9" i="13" s="1"/>
  <c r="J30" i="13"/>
  <c r="J105" i="8" l="1"/>
  <c r="J88" i="8"/>
  <c r="J137" i="8"/>
  <c r="E88" i="8" l="1"/>
  <c r="J85" i="8"/>
  <c r="E85" i="8" s="1"/>
  <c r="E137" i="8"/>
  <c r="J351" i="8"/>
  <c r="E351" i="8" s="1"/>
  <c r="J130" i="8"/>
  <c r="J134" i="8"/>
  <c r="E134" i="8" s="1"/>
  <c r="E105" i="8"/>
  <c r="J99" i="8"/>
  <c r="E99" i="8" s="1"/>
  <c r="J354" i="8"/>
  <c r="J98" i="8"/>
  <c r="J74" i="8"/>
  <c r="E74" i="8" l="1"/>
  <c r="J127" i="8"/>
  <c r="E127" i="8" s="1"/>
  <c r="E130" i="8"/>
  <c r="J92" i="8"/>
  <c r="E92" i="8" s="1"/>
  <c r="E98" i="8"/>
  <c r="J172" i="8"/>
  <c r="J169" i="8" l="1"/>
  <c r="E169" i="8" s="1"/>
  <c r="E172" i="8"/>
  <c r="J158" i="8"/>
  <c r="J365" i="8"/>
  <c r="J14" i="8"/>
  <c r="J245" i="8" s="1"/>
  <c r="J362" i="8" l="1"/>
  <c r="E362" i="8" s="1"/>
  <c r="E365" i="8"/>
  <c r="E158" i="8"/>
  <c r="J242" i="8"/>
  <c r="H9" i="8"/>
  <c r="I14" i="8"/>
  <c r="I245" i="8" s="1"/>
  <c r="I13" i="8"/>
  <c r="I244" i="8" s="1"/>
  <c r="I11" i="8"/>
  <c r="I242" i="8" s="1"/>
  <c r="J9" i="8"/>
  <c r="J12" i="8"/>
  <c r="J243" i="8" s="1"/>
  <c r="J8" i="8" l="1"/>
  <c r="J240" i="8"/>
  <c r="J239" i="8" s="1"/>
  <c r="H240" i="8"/>
  <c r="I9" i="8"/>
  <c r="E9" i="8" s="1"/>
  <c r="H14" i="8"/>
  <c r="H245" i="8" s="1"/>
  <c r="H11" i="8"/>
  <c r="H242" i="8" s="1"/>
  <c r="H13" i="8"/>
  <c r="H244" i="8" s="1"/>
  <c r="H12" i="8"/>
  <c r="H243" i="8" s="1"/>
  <c r="G11" i="8"/>
  <c r="G13" i="8"/>
  <c r="G14" i="8"/>
  <c r="G12" i="8"/>
  <c r="G243" i="8" l="1"/>
  <c r="E12" i="8"/>
  <c r="G244" i="8"/>
  <c r="E244" i="8" s="1"/>
  <c r="E13" i="8"/>
  <c r="G245" i="8"/>
  <c r="E245" i="8" s="1"/>
  <c r="E14" i="8"/>
  <c r="G242" i="8"/>
  <c r="E11" i="8"/>
  <c r="H8" i="8"/>
  <c r="I8" i="8"/>
  <c r="I240" i="8"/>
  <c r="I239" i="8" s="1"/>
  <c r="H239" i="8"/>
  <c r="E240" i="8"/>
  <c r="G10" i="8"/>
  <c r="G241" i="8" l="1"/>
  <c r="E10" i="8"/>
  <c r="G8" i="8"/>
  <c r="E8" i="8" s="1"/>
  <c r="E242" i="8"/>
  <c r="E243" i="8"/>
  <c r="H309" i="8"/>
  <c r="I306" i="8"/>
  <c r="J308" i="8"/>
  <c r="I308" i="8"/>
  <c r="J309" i="8"/>
  <c r="J307" i="8"/>
  <c r="J314" i="8" s="1"/>
  <c r="J329" i="8" s="1"/>
  <c r="J344" i="8" s="1"/>
  <c r="J306" i="8"/>
  <c r="J305" i="8"/>
  <c r="J304" i="8"/>
  <c r="I309" i="8"/>
  <c r="I307" i="8"/>
  <c r="I314" i="8" s="1"/>
  <c r="I329" i="8" s="1"/>
  <c r="I344" i="8" s="1"/>
  <c r="I305" i="8"/>
  <c r="I304" i="8"/>
  <c r="H308" i="8"/>
  <c r="H307" i="8"/>
  <c r="H314" i="8" s="1"/>
  <c r="H329" i="8" s="1"/>
  <c r="H344" i="8" s="1"/>
  <c r="H306" i="8"/>
  <c r="H305" i="8"/>
  <c r="H304" i="8"/>
  <c r="G308" i="8"/>
  <c r="G307" i="8"/>
  <c r="G314" i="8" s="1"/>
  <c r="G329" i="8" s="1"/>
  <c r="G344" i="8" s="1"/>
  <c r="G306" i="8"/>
  <c r="G313" i="8" s="1"/>
  <c r="G328" i="8" s="1"/>
  <c r="G305" i="8"/>
  <c r="G304" i="8"/>
  <c r="F309" i="8"/>
  <c r="F308" i="8"/>
  <c r="F307" i="8"/>
  <c r="F306" i="8"/>
  <c r="F313" i="8" s="1"/>
  <c r="F328" i="8" s="1"/>
  <c r="F343" i="8" s="1"/>
  <c r="F305" i="8"/>
  <c r="F304" i="8"/>
  <c r="E250" i="8"/>
  <c r="E251" i="8"/>
  <c r="E252" i="8"/>
  <c r="E253" i="8"/>
  <c r="E257" i="8"/>
  <c r="E258" i="8"/>
  <c r="E259" i="8"/>
  <c r="E260" i="8"/>
  <c r="E308" i="8" l="1"/>
  <c r="F315" i="8"/>
  <c r="E307" i="8"/>
  <c r="F314" i="8"/>
  <c r="E241" i="8"/>
  <c r="G239" i="8"/>
  <c r="E239" i="8" s="1"/>
  <c r="E354" i="8"/>
  <c r="J348" i="8"/>
  <c r="E348" i="8" s="1"/>
  <c r="E309" i="8"/>
  <c r="J303" i="8"/>
  <c r="I303" i="8"/>
  <c r="H303" i="8"/>
  <c r="G303" i="8"/>
  <c r="E306" i="8"/>
  <c r="E305" i="8"/>
  <c r="E304" i="8"/>
  <c r="F303" i="8"/>
  <c r="J313" i="8"/>
  <c r="I311" i="8"/>
  <c r="G311" i="8"/>
  <c r="G326" i="8" s="1"/>
  <c r="G341" i="8" s="1"/>
  <c r="J312" i="8"/>
  <c r="J327" i="8" s="1"/>
  <c r="J342" i="8" s="1"/>
  <c r="I312" i="8"/>
  <c r="I327" i="8" s="1"/>
  <c r="I342" i="8" s="1"/>
  <c r="G312" i="8"/>
  <c r="G327" i="8" s="1"/>
  <c r="G342" i="8" s="1"/>
  <c r="H312" i="8"/>
  <c r="H327" i="8" s="1"/>
  <c r="H342" i="8" s="1"/>
  <c r="I313" i="8"/>
  <c r="I328" i="8" s="1"/>
  <c r="I343" i="8" s="1"/>
  <c r="I315" i="8"/>
  <c r="I330" i="8" s="1"/>
  <c r="I345" i="8" s="1"/>
  <c r="H315" i="8"/>
  <c r="H330" i="8" s="1"/>
  <c r="H345" i="8" s="1"/>
  <c r="G315" i="8"/>
  <c r="G330" i="8" s="1"/>
  <c r="G345" i="8" s="1"/>
  <c r="J315" i="8"/>
  <c r="J330" i="8" s="1"/>
  <c r="J345" i="8" s="1"/>
  <c r="J316" i="8"/>
  <c r="H316" i="8"/>
  <c r="H346" i="8" s="1"/>
  <c r="I316" i="8"/>
  <c r="I346" i="8" s="1"/>
  <c r="F316" i="8"/>
  <c r="F331" i="8" s="1"/>
  <c r="F312" i="8"/>
  <c r="J204" i="8"/>
  <c r="I204" i="8"/>
  <c r="H204" i="8"/>
  <c r="G204" i="8"/>
  <c r="E204" i="8" s="1"/>
  <c r="J155" i="8"/>
  <c r="I155" i="8"/>
  <c r="J71" i="8"/>
  <c r="H155" i="8"/>
  <c r="I71" i="8"/>
  <c r="E71" i="8" s="1"/>
  <c r="F327" i="8" l="1"/>
  <c r="E312" i="8"/>
  <c r="F329" i="8"/>
  <c r="E314" i="8"/>
  <c r="E315" i="8"/>
  <c r="F330" i="8"/>
  <c r="F346" i="8"/>
  <c r="I326" i="8"/>
  <c r="J331" i="8"/>
  <c r="J346" i="8"/>
  <c r="J328" i="8"/>
  <c r="E303" i="8"/>
  <c r="G316" i="8"/>
  <c r="G331" i="8" s="1"/>
  <c r="G346" i="8" s="1"/>
  <c r="I331" i="8"/>
  <c r="H331" i="8"/>
  <c r="J311" i="8"/>
  <c r="I310" i="8"/>
  <c r="H313" i="8"/>
  <c r="H328" i="8" s="1"/>
  <c r="H343" i="8" s="1"/>
  <c r="H311" i="8"/>
  <c r="H326" i="8" s="1"/>
  <c r="G155" i="8"/>
  <c r="E155" i="8" s="1"/>
  <c r="F311" i="8"/>
  <c r="F326" i="8" s="1"/>
  <c r="F325" i="8" l="1"/>
  <c r="F341" i="8"/>
  <c r="H325" i="8"/>
  <c r="H341" i="8"/>
  <c r="H340" i="8" s="1"/>
  <c r="J310" i="8"/>
  <c r="J326" i="8"/>
  <c r="E316" i="8"/>
  <c r="I325" i="8"/>
  <c r="E346" i="8"/>
  <c r="F345" i="8"/>
  <c r="E345" i="8" s="1"/>
  <c r="E330" i="8"/>
  <c r="E313" i="8"/>
  <c r="E331" i="8"/>
  <c r="E311" i="8"/>
  <c r="G325" i="8"/>
  <c r="F344" i="8"/>
  <c r="E344" i="8" s="1"/>
  <c r="E329" i="8"/>
  <c r="F342" i="8"/>
  <c r="E342" i="8" s="1"/>
  <c r="E327" i="8"/>
  <c r="I341" i="8"/>
  <c r="J343" i="8"/>
  <c r="E328" i="8"/>
  <c r="F310" i="8"/>
  <c r="H310" i="8"/>
  <c r="G310" i="8"/>
  <c r="G343" i="8"/>
  <c r="J325" i="8" l="1"/>
  <c r="E325" i="8" s="1"/>
  <c r="J341" i="8"/>
  <c r="E341" i="8"/>
  <c r="E326" i="8"/>
  <c r="F340" i="8"/>
  <c r="E310" i="8"/>
  <c r="E343" i="8"/>
  <c r="G340" i="8"/>
  <c r="I340" i="8"/>
  <c r="J340" i="8"/>
  <c r="E340" i="8" l="1"/>
</calcChain>
</file>

<file path=xl/sharedStrings.xml><?xml version="1.0" encoding="utf-8"?>
<sst xmlns="http://schemas.openxmlformats.org/spreadsheetml/2006/main" count="625" uniqueCount="197">
  <si>
    <t>Источники финансирования</t>
  </si>
  <si>
    <t>всего</t>
  </si>
  <si>
    <t>1.1.</t>
  </si>
  <si>
    <t>1.2.</t>
  </si>
  <si>
    <t>Всего по муниципальной программе</t>
  </si>
  <si>
    <t>местный бюджет</t>
  </si>
  <si>
    <t>в том числе:</t>
  </si>
  <si>
    <t>прочие расходы</t>
  </si>
  <si>
    <t>иные источники</t>
  </si>
  <si>
    <t>Таблица 2</t>
  </si>
  <si>
    <t>Примечания:</t>
  </si>
  <si>
    <t>* Заполняется при наличии.</t>
  </si>
  <si>
    <t>** Характеристика, методика расчета, ссылка на форму федерального статистического наблюдения.</t>
  </si>
  <si>
    <t>Ответственный исполнитель/  соисполнитель</t>
  </si>
  <si>
    <t xml:space="preserve">Финансовые затраты на реализацию (тыс. руб.) </t>
  </si>
  <si>
    <t>2023 г.</t>
  </si>
  <si>
    <t>2024 г.</t>
  </si>
  <si>
    <t>федеральный 
бюджет</t>
  </si>
  <si>
    <t>бюджет             автономного округа</t>
  </si>
  <si>
    <t xml:space="preserve">инвестиции в объекты муниципальной 
собственности
</t>
  </si>
  <si>
    <t>1.3.</t>
  </si>
  <si>
    <t>Цель - Укрепление единства народов Российской Федерации, проживающих на территории Нефтеюганского района,  профилактика экстремизма в Нефтеюганском районе</t>
  </si>
  <si>
    <t>1.4.</t>
  </si>
  <si>
    <t>1.5.</t>
  </si>
  <si>
    <t>2.1.</t>
  </si>
  <si>
    <t>1.6.</t>
  </si>
  <si>
    <t>1.7.</t>
  </si>
  <si>
    <t>1.8.</t>
  </si>
  <si>
    <t>1.9.</t>
  </si>
  <si>
    <t>2.2.</t>
  </si>
  <si>
    <t>2.3.</t>
  </si>
  <si>
    <t>Подпрограмма II Участие в профилактике экстремизма, а также в минимизации и (или) ликвидации последствий проявлений экстремизма.</t>
  </si>
  <si>
    <t>1.10.</t>
  </si>
  <si>
    <t>Итого по подпрограмме I</t>
  </si>
  <si>
    <t>Подпрограмма I 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Нефтеюганского района,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</si>
  <si>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Подпрограмма II "Участие в профилактике экстремизма, а также в минимизации и (или) ликвидации последствий проявлений экстремизма"</t>
  </si>
  <si>
    <t>Итого по подпрограмме II</t>
  </si>
  <si>
    <t>в том числе</t>
  </si>
  <si>
    <t>1.11.</t>
  </si>
  <si>
    <t>1.12.</t>
  </si>
  <si>
    <t xml:space="preserve">Распределение финансовых ресурсов муниципальной программы 
</t>
  </si>
  <si>
    <t>*** Указывается при наличии подпрограмм.".</t>
  </si>
  <si>
    <t>средства по Соглашениям по передаче полномочий * *</t>
  </si>
  <si>
    <t>средства поселений ***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</si>
  <si>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</si>
  <si>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</si>
  <si>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 xml:space="preserve">Проектная часть
</t>
  </si>
  <si>
    <t>Процессная часть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</si>
  <si>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</si>
  <si>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>Перечень структурных элементов (основных мероприятий) муниципальной программы</t>
  </si>
  <si>
    <t>№  структурного элемента (основного мероприятия)</t>
  </si>
  <si>
    <t>Таблица 3</t>
  </si>
  <si>
    <t>Наименование структурного элемента (основного мероприятия</t>
  </si>
  <si>
    <t>Направления расходов структурного элемента (основного  мероприятия)</t>
  </si>
  <si>
    <t>2025 г.</t>
  </si>
  <si>
    <t>2026 г.</t>
  </si>
  <si>
    <t>2027-2030 гг.</t>
  </si>
  <si>
    <t>средстсва по Соглашениям по передаче полномочий * *</t>
  </si>
  <si>
    <t>средства поседений ***</t>
  </si>
  <si>
    <t xml:space="preserve">фестивали, праздники, концерты, спортивные мероприятия, акции, конкурсы, направленные на обеспечение условий для сохранения и развития казачьей культуры.
</t>
  </si>
  <si>
    <t xml:space="preserve">Управление по связям с общественностью администрации Нефтеюганского района </t>
  </si>
  <si>
    <t>Ответственный исполнитель -
(Управление по связям с общественностью администрации Нефтеюганского района)</t>
  </si>
  <si>
    <t>Соисполнитель 2 (Департамент культуры и спорта Нефтеюганского района)</t>
  </si>
  <si>
    <t>интерактивные лекции, акции, беседы, познавательные программы, конкурсы, библиотечные уроки, литературные вечера, викторины, выставки в рамках Дня русского языка и в рамках Международного дня родного языка.</t>
  </si>
  <si>
    <t xml:space="preserve">Департамент культуры и спорта Нефтеюганского района </t>
  </si>
  <si>
    <t xml:space="preserve">Управление по связям с общественностью администрации Нефтеюганского района/ Департамент культуры и спорта Нефтеюганского района </t>
  </si>
  <si>
    <t>Департамент культуры и спорта Нефтеюганского района</t>
  </si>
  <si>
    <t xml:space="preserve">Департамент культуры и спорта Нефтеюганского района  </t>
  </si>
  <si>
    <t>Управление по связям с общественностью администрации Нефтеюганского района / Департамент культуры и спорта Нефтеюганского района</t>
  </si>
  <si>
    <t xml:space="preserve">
</t>
  </si>
  <si>
    <t xml:space="preserve">Основное мероприятие "Содействие национальным объединениям и религиозным организациям в культурно-просветительской и социально значимой деятельности, направленной на развитие межнационального и межконфессионального диалога, возрождению семейных ценностей, противодействию экстремизму, национальной и религиозной нетерпимости"
</t>
  </si>
  <si>
    <t xml:space="preserve">Основное мероприятие "Укрепление общероссийской гражданской идентичности. Торжественные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единства)"   
</t>
  </si>
  <si>
    <t xml:space="preserve">Основное мероприятие "Развитие и использование потенциала детей и молодежи в интересах укрепления единства российской нации, упрочнения мира и согласия" 
</t>
  </si>
  <si>
    <t xml:space="preserve">Основное мероприятие "Содействие этнокультурному многообразию народов России"
</t>
  </si>
  <si>
    <t xml:space="preserve">Основное мероприятие "Развитие кадрового потенциала в сфере межнациональных (межэтнических) отношений, профилактики экстремизма" </t>
  </si>
  <si>
    <t>Основное мероприятие "Реализация мер, направленных на социальную и культурную адаптацию иностранных граждан"</t>
  </si>
  <si>
    <t>Основное мероприятие "Проведение информационных кампаний, направленных на укрепление общероссийского гражданского единства и гармонизацию межнациональных и межконфессиональных отношений, профилактику экстремизма"</t>
  </si>
  <si>
    <t xml:space="preserve">Основное мероприятие "Конкурс журналистских работ на лучшее освещение в средствах массовой информации вопросов межнационального (межэтнического), межконфессионального и межкультурного взаимодействия 
на территории Нефтеюганского района"
</t>
  </si>
  <si>
    <t xml:space="preserve">Основное мероприятие "Конкурс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экстремизма"
</t>
  </si>
  <si>
    <t xml:space="preserve"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   </t>
  </si>
  <si>
    <t>Основное мероприятие "Сохранение и популяризация самобытной казачьей культуры"</t>
  </si>
  <si>
    <t xml:space="preserve">Основное мероприятие "Обеспечение участия российского казачества в воспитании подрастающего поколения в духе патриотизма"   </t>
  </si>
  <si>
    <t xml:space="preserve">Основное мероприятие "Обеспечение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экстремизма"
</t>
  </si>
  <si>
    <t xml:space="preserve">Основное мероприятие "Мониторинг экстремистских настроений в молодежной среде"
</t>
  </si>
  <si>
    <t>Задача 5. Профилактика экстремистских проявлений, укрепление гражданского единства на территории городского и сельских поселений.</t>
  </si>
  <si>
    <t xml:space="preserve">Задачи
1. Укрепление межнационального и межконфессионального согласия, сохранение этнокультурного многообразия народов Российской Федерации на территории городского и сельских поселений.
2. Содействие социальной и культурной адаптации иностранных граждан.
3. Реализация комплексной информационной кампании, направленной на укрепление общегражданской идентичности 
и межнационального (межэтнического), межконфессионального и межкультурного взаимодействия.
4. Развитие духовно-нравственных основ и самобытной культуры российского казачества и повышение его роли 
в воспитании подрастающего поколения в духе патриотизма.
</t>
  </si>
  <si>
    <t>Отдел по делам молодежи администрации Нефтеюганского района</t>
  </si>
  <si>
    <t xml:space="preserve">Отдел по делам молодежи администрации Нефтеюганского района
</t>
  </si>
  <si>
    <t xml:space="preserve">Управление по связям с общественностью администрации Нефтеюганского района /Департамент образования  Нефтеюганского района
</t>
  </si>
  <si>
    <t xml:space="preserve">Департамент образования Нефтеюганского района </t>
  </si>
  <si>
    <t xml:space="preserve">Управление по связям с общественностью администрации Нефтеюганского района / Отдел по делам молодежи администрации Нефтеюганского района </t>
  </si>
  <si>
    <t xml:space="preserve">Отдел по делам молодежи администрации Нефтеюганского района  </t>
  </si>
  <si>
    <t xml:space="preserve">Отдел по делам молодежи администрации Нефтеюганского района </t>
  </si>
  <si>
    <t>Управление по связям с общественностью администрации Нефтеюганского района / Отдел по делам молодежи администрации Нефтеюганского района/Департамент образования Нефтеюганского района</t>
  </si>
  <si>
    <t>Департамент образования Нефтеюганского района</t>
  </si>
  <si>
    <t xml:space="preserve">Соисполнитель 1 (Департамент образования  Нефтеюганского района) </t>
  </si>
  <si>
    <t>Соисполнитель 3 (Отдел по делам молодежи администрации Нефтеюганского района)</t>
  </si>
  <si>
    <t xml:space="preserve">Департамент образования  Нефтеюганского района/Департамент культуры и спорта Нефтеюганского района
</t>
  </si>
  <si>
    <t>Департамент образования  Нефтеюганского района</t>
  </si>
  <si>
    <t xml:space="preserve"> Отдел по делам молодежи администрации Нефтеюганского района/Департамент культуры и спорта Нефтеюганского района</t>
  </si>
  <si>
    <t xml:space="preserve">производство и трансляция информационных материалов в сфере межнациональных (межэтнических) отношений, профилактики экстремизма;
размещение на официальном сайте ОМСУ НР, муниципальной газете, социальных сетях Нефтеюганского района информации, направленной на укрепление межнациональных и межконфессиональных отношений, в том числе информационных материалов об исторических примерах дружбы и сотрудничества народов России, выдающихся деятелях разных национальностей. 
изготовление печатной продукции (листовок, памяток, буклетов, календарей) с информацией, направленной на формирование в обществе обстановки нетерпимости к экстремистской деятельности, распространению экстремистских идей, пропаганду ценностей межнационального единства;
размещение на официальных сайтах сельских поселений, в группах в социальных сетях информации, направленной на укрепление межнациональных и межконфессиональных отношений в сельских поселениях, входящих в состав Нефтеюганского района.
</t>
  </si>
  <si>
    <t>сбор и анализ данных состояния межнациональных, межконфессиональных отношений; выявление и раннее предупреждение конфликтных и предконфликтных ситуаций;
мониторинг средств массовой информации и информационно-телекоммуникационных сетей, включая сеть «Интернет», в целях выявления фактов распространения идеологии экстремизма, экстремистских материалов и незамедлительного реагирования на них;                                                                           изучение общественного мнения.</t>
  </si>
  <si>
    <t>Наименование порядка, номер приложения (при наличии), либо реквизиты нормативного правового акта утвержденного Порядка</t>
  </si>
  <si>
    <t>Таблица 4</t>
  </si>
  <si>
    <t>Перечень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</si>
  <si>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</si>
  <si>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</si>
  <si>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</si>
  <si>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</si>
  <si>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</si>
  <si>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</si>
  <si>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</si>
  <si>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Источник финансирования</t>
  </si>
  <si>
    <t>Объем финансирования, тыс. рублей</t>
  </si>
  <si>
    <t xml:space="preserve">Механизм реализации </t>
  </si>
  <si>
    <t>Заказчик по строительству (приобретению)</t>
  </si>
  <si>
    <t xml:space="preserve">в том числе </t>
  </si>
  <si>
    <t>2024 год</t>
  </si>
  <si>
    <t>2025 год</t>
  </si>
  <si>
    <t>2026 год</t>
  </si>
  <si>
    <t>2026-2030 годы</t>
  </si>
  <si>
    <t>федеральный бюджет</t>
  </si>
  <si>
    <t>бюджет автономного округа</t>
  </si>
  <si>
    <t>средства по Соглашениям по передаче полномочий</t>
  </si>
  <si>
    <t>средства поселений</t>
  </si>
  <si>
    <t>Итого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</si>
  <si>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</si>
  <si>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</si>
  <si>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</si>
  <si>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</si>
  <si>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</si>
  <si>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</si>
  <si>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</si>
  <si>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</si>
  <si>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</si>
  <si>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</si>
  <si>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</si>
  <si>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</si>
  <si>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</si>
  <si>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</si>
  <si>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</si>
  <si>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</si>
  <si>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</si>
  <si>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</si>
  <si>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</si>
  <si>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01.01.2023 года</t>
  </si>
  <si>
    <t>Сведения о прогнозных условных и безусловных обязательств, возникающих при исполнении концессионного соглашения</t>
  </si>
  <si>
    <t>2023 год</t>
  </si>
  <si>
    <t>2027-2030 год</t>
  </si>
  <si>
    <t>Объем условных обязательств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</si>
  <si>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</si>
  <si>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</si>
  <si>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</si>
  <si>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</si>
  <si>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</si>
  <si>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</si>
  <si>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</si>
  <si>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</si>
  <si>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</si>
  <si>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</si>
  <si>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2027-2030 г</t>
  </si>
  <si>
    <t xml:space="preserve">Численность участников мероприятий, направленных на этнокультурное развитие народов России, проживающих в Нефтеюганском районе (чел.)
</t>
  </si>
  <si>
    <t>беседы, лекции, круглые столы, издание информационных буклетов; мероприятия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мероприятия, направленные на формирование знаний об ответственности за участие в экстремистской деятельности, разжигание межнациональной, межрелигиозной розни;                                                                                                                                                                                                                                                                                                                                                       мероприятия с участием молодых людей в возрасте от 14 до 23 лет, в том числе состоящих на профилактическом учете и (или) находящихся под административным надзором в правоохранительных органах в связи с причастностью к совершению правонарушений в сфере общественной безопасности.</t>
  </si>
  <si>
    <t xml:space="preserve">Основное мероприятие "Организация просветительской работы среди обучающихся общеобразовательных организаций, направленной на профилактику экстремизма, предупреждение межнациональных и межконфессиональных конфликтов"    </t>
  </si>
  <si>
    <t xml:space="preserve">Основное мероприятие "Укрепление общероссийской гражданской идентичности. Торжественные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единства)"                               (целевой показатель 1 таблицы 1; показатель 2 таблицы 8) </t>
  </si>
  <si>
    <t xml:space="preserve">Основное мероприятие "Содействие этнокультурному многообразию народов России"
(целевой показатель 1 таблицы 1; показатель 1 таблицы 8) </t>
  </si>
  <si>
    <t>Основное мероприятие "Развитие кадрового потенциала в сфере межнациональных (межэтнических) отношений, профилактики экстремизма"                         (целевой показатель 1 таблицы 1)</t>
  </si>
  <si>
    <t xml:space="preserve">Количество участников мероприятий, направленных на укрепление общероссийского гражданского единства в Нефтеюганском районе (чел.)
</t>
  </si>
  <si>
    <t>Основное мероприятие "Проведение информационных кампаний, направленных на укрепление общероссийского гражданского единства и гармонизацию межнациональных и межконфессиональных отношений, профилактику экстремизма"
(целевой показатель 1 таблицы 1)</t>
  </si>
  <si>
    <t>Основное мероприятие "Конкурс журналистских работ на лучшее освещение в средствах массовой информации вопросов межнационального (межэтнического), межконфессионального и межкультурного взаимодействия 
на территории Нефтеюганского района"
(целевой показатель 1 таблицы 1)</t>
  </si>
  <si>
    <t>Основное мероприятие "Конкурс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экстремизма"
(целевой показатель 1 таблицы 1)</t>
  </si>
  <si>
    <t>Основное мероприятие "Содействие национальным объединениям и религиозным организациям в культурно-просветительской и социально значимой деятельности, направленной на развитие межнационального и межконфессионального диалога, возрождению семейных ценностей, противодействию экстремизму, национальной и религиозной нетерпимости"                       (целевой показатель 1 таблицы 1)</t>
  </si>
  <si>
    <t xml:space="preserve">Основное мероприятие "Развитие и использование потенциала детей и молодежи в интересах укрепления единства российской нации, упрочнения мира и согласия" 
(целевой показатель 1 таблицы 1; показатели 1,2 таблицы 8) </t>
  </si>
  <si>
    <r>
      <t>Основное мероприятие "Р</t>
    </r>
    <r>
      <rPr>
        <sz val="11"/>
        <rFont val="Times New Roman"/>
        <family val="1"/>
        <charset val="204"/>
      </rPr>
      <t>еализация мер, направленных на социальную и культурную адаптацию иностранных граждан"
(целевой показатель 1 таблицы 1)</t>
    </r>
  </si>
  <si>
    <t xml:space="preserve"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                          (целевой показатель 1 таблицы 1; показатели 1,2 таблицы 8) </t>
  </si>
  <si>
    <t xml:space="preserve">Основное мероприятие "Сохранение и популяризация самобытной казачьей культуры"              (целевой показатель 1 таблицы 1; показатель 2 таблицы 8) </t>
  </si>
  <si>
    <t xml:space="preserve">Основное мероприятие "Обеспечение участия российского казачества в воспитании подрастающего поколения в духе патриотизма"                          (целевой показатель 1 таблицы 1; показатель 2 таблицы 8) </t>
  </si>
  <si>
    <t>Основное мероприятие "Обеспечение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экстремизма"
(целевой показатель 1 таблицы 1)</t>
  </si>
  <si>
    <t>Основное мероприятие "Мониторинг экстремистских настроений в молодежной среде"
(целевой показатель 1 таблицы 1)</t>
  </si>
  <si>
    <t>Основное мероприятие "Организация просветительской работы среди обучающихся общеобразовательных организаций, направленной на профилактику экстремизма, предупреждение межнациональных и межконфессиональных конфликтов"                     (целевой показатель 1 таблицы 1)</t>
  </si>
  <si>
    <t xml:space="preserve">спортивно-массовые мероприятия, акции, конкурсы, слеты и другие                                                                  мероприятия, направленных на воспитание молодежи на основе исторических и традиционных ценностей российского казачества.
</t>
  </si>
  <si>
    <t>Подпрограмма I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Нефтеюганского района,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</si>
  <si>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 xml:space="preserve">обучение детей иностранных граждан русскому языку, правовому просвещению; информирование о культурных традициях и нормах поведения;
издание и распространение памяток и/или информационно-справочных изданий;
проведение во взаимодействии с ОМВД России по Нефтеюганскому району мониторинга мест компактного проживания иностранных граждан с целью препятствия возникновению пространственной сегрегации, формированию этнических анклавов, социальной исключенности отдельных групп граждан, в том числе на территории сельских поселений;                                             
проведение рабочих встреч с работодателями, представителями национальных диаспор и правоохранительными органами по вопросам миграционной политики; 
информирование иностранных граждан о запланированных к проведению в муниципалитете культурных и спортивных мероприятий.
</t>
  </si>
  <si>
    <t xml:space="preserve"> конкурс.</t>
  </si>
  <si>
    <r>
      <t xml:space="preserve">анкетирование, изучение и анализ информации, размещаемой на Интернет-сайтах, в социальных сетях, анализ деятельности молодежных субкультур;
деятельность ячейки «Кибердружина Нефтеюганского района».
</t>
    </r>
    <r>
      <rPr>
        <b/>
        <sz val="12"/>
        <color rgb="FFFF0000"/>
        <rFont val="Times New Roman"/>
        <family val="1"/>
        <charset val="204"/>
      </rPr>
      <t xml:space="preserve">
</t>
    </r>
  </si>
  <si>
    <t>конференции, круглые столы, семинары, выставки, фестивали, конкурсы, мастер-классы, тематические программы;                                                                        изготовление и распространение учебных пособий и наглядных материалов, посвященных роли религий в культуре народов России;                                                                                                                                                                                                                                                                                                                                                                         
участие общественных и религиозных организаций в окружных (и/или всероссийских) мероприятиях в сфере межнациональных (межэтнических) отношений, профилактики экстремизма.</t>
  </si>
  <si>
    <t xml:space="preserve">Управление по связям с общественностью администрации Нефтеюганского района/Отдел по делам молодежи администрации Нефтеюганского района/Департамент образования Нефтеюганского района/Департамент культуры и спорта Нефтеюганского района </t>
  </si>
  <si>
    <t xml:space="preserve">Управление по связям с общественностью администрации Нефтеюганского района /Отдел по делам молодежи администрации Нефтеюганского района/Департамент культуры и спорта Нефтеюганского района/Департамент образования Нефтеюганского района
</t>
  </si>
  <si>
    <t xml:space="preserve">Управление по связям с общественностью администрации Нефтеюганского района/ Департамент культуры и спорта Нефтеюганского района/Департамент образования Нефтеюганского района </t>
  </si>
  <si>
    <t>Управление по связям с общественностью администрации Нефтеюганского района</t>
  </si>
  <si>
    <t>фестивали, митинги, конкурсы, познавательные программы, форумы, акции, концерты, приуроченные к памятным датам в истории народов России, государственным праздникам.</t>
  </si>
  <si>
    <t xml:space="preserve">слеты, образовательные игры, конкурсы, акции, форумы, фестивали, беседы, лекции, круглые столы, флеш-мобы, мастер-классы;
создание/функционирование молодежных кросс-культурных пространств; спортивные мероприятия, с участием воспитанников тренерско-преподавательского состава спортивных школ и клубов по месту жительства, развивающих в числе видов спорта различные виды единоборств;
поддержка участия молодежи в реализации проектов по вопросам укрепления межнационального и межконфессионального согласия, обеспечения социальной и культурной адаптации мигрантов, профилактики межнациональных (межэтнических) конфликтов.
</t>
  </si>
  <si>
    <t xml:space="preserve">форумы, фестивали, акции, конкурсы, концерты, выставки, презентации, акции, мастер-классы, соревнования по национальным видам спорта, направленные на содействие этнокультурному многообразию народов России, проживающих на территории сельских поселений, входящих в состав Нефтеюганского района, а также на формирование знаний о культуре многонационального народа Российской Федерации, роли религий в культуре народов России, формирование атмосферы уважения к историческому наследию и культурным ценностям народов России, развитие культуры межнационального общения, основанной на уважении чести и национального достоинства граждан, духовных и нравственных ценностей народов России;                                                                                                 
участие делегации Нефтеюганского района в мероприятиях межмуниципального, окружного и всероссийского уровней.
</t>
  </si>
  <si>
    <t xml:space="preserve">курсы и обучающие семинары по повышению квалификации муниципальных служащих, работников образовательных организаций, учреждений культуры, спорта, социальной и молодежной политики, ответственных за реализацию государственной национальной политики Российской Федерации, профилактики экстремизма на территории Нефтеюганского района.
</t>
  </si>
  <si>
    <t>Наименование инвестиционного проекта</t>
  </si>
  <si>
    <t>Наименование объекта (инвестиционного проекта)</t>
  </si>
  <si>
    <t>Объем безусловных обязательств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</si>
</sst>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_-* #,##0.0_р_._-;\-* #,##0.0_р_._-;_-* &quot;-&quot;??_р_._-;_-@_-"/>
    <numFmt numFmtId="168" formatCode="_-* #,##0.00000\ _₽_-;\-* #,##0.00000\ _₽_-;_-* &quot;-&quot;?????\ _₽_-;_-@_-"/>
    <numFmt numFmtId="169" formatCode="_-* #,##0.00000\ _₽_-;\-* #,##0.00000\ _₽_-;_-* &quot;-&quot;??\ _₽_-;_-@_-"/>
    <numFmt numFmtId="170" formatCode="_-* #,##0.00000_р_._-;\-* #,##0.00000_р_._-;_-* &quot;-&quot;?_р_._-;_-@_-"/>
    <numFmt numFmtId="171" formatCode="_-* #,##0.000000_р_._-;\-* #,##0.000000_р_._-;_-* &quot;-&quot;?_р_._-;_-@_-"/>
    <numFmt numFmtId="172" formatCode="_-* #,##0.00_р_._-;\-* #,##0.00_р_._-;_-* &quot;-&quot;?_р_._-;_-@_-"/>
    <numFmt numFmtId="173" formatCode="#,##0.00000"/>
    <numFmt numFmtId="174" formatCode="0.0"/>
    <numFmt numFmtId="175" formatCode="#,##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.8"/>
      <color theme="1"/>
      <name val="Times New Roman"/>
      <family val="1"/>
      <charset val="204"/>
    </font>
    <font>
      <sz val="10.7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.7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4" fontId="15" fillId="0" borderId="0" applyFont="0" applyFill="0" applyBorder="0" applyAlignment="0" applyProtection="0"/>
    <xf numFmtId="0" fontId="18" fillId="0" borderId="0"/>
    <xf numFmtId="0" fontId="18" fillId="0" borderId="0"/>
  </cellStyleXfs>
  <cellXfs count="258">
    <xf numFmtId="0" fontId="0" fillId="0" borderId="0" xfId="0"/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4" fillId="0" borderId="0" xfId="1" applyFont="1"/>
    <xf numFmtId="165" fontId="4" fillId="0" borderId="2" xfId="1" applyNumberFormat="1" applyFont="1" applyFill="1" applyBorder="1" applyAlignment="1">
      <alignment horizontal="center"/>
    </xf>
    <xf numFmtId="166" fontId="4" fillId="0" borderId="2" xfId="1" applyNumberFormat="1" applyFont="1" applyFill="1" applyBorder="1" applyAlignment="1">
      <alignment horizontal="center"/>
    </xf>
    <xf numFmtId="165" fontId="8" fillId="0" borderId="2" xfId="1" applyNumberFormat="1" applyFont="1" applyFill="1" applyBorder="1" applyAlignment="1">
      <alignment horizontal="center"/>
    </xf>
    <xf numFmtId="166" fontId="8" fillId="0" borderId="8" xfId="1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left" vertical="top" wrapText="1"/>
    </xf>
    <xf numFmtId="0" fontId="4" fillId="0" borderId="2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/>
    </xf>
    <xf numFmtId="0" fontId="8" fillId="0" borderId="2" xfId="1" applyFont="1" applyFill="1" applyBorder="1" applyAlignment="1">
      <alignment vertical="center" wrapText="1"/>
    </xf>
    <xf numFmtId="0" fontId="4" fillId="0" borderId="0" xfId="1" applyFont="1" applyFill="1"/>
    <xf numFmtId="0" fontId="4" fillId="0" borderId="2" xfId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168" fontId="8" fillId="0" borderId="2" xfId="1" applyNumberFormat="1" applyFont="1" applyFill="1" applyBorder="1" applyAlignment="1">
      <alignment vertical="center"/>
    </xf>
    <xf numFmtId="168" fontId="8" fillId="0" borderId="2" xfId="1" applyNumberFormat="1" applyFont="1" applyFill="1" applyBorder="1" applyAlignment="1">
      <alignment horizontal="center"/>
    </xf>
    <xf numFmtId="168" fontId="4" fillId="0" borderId="2" xfId="1" applyNumberFormat="1" applyFont="1" applyFill="1" applyBorder="1" applyAlignment="1">
      <alignment horizontal="center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166" fontId="8" fillId="0" borderId="2" xfId="1" applyNumberFormat="1" applyFont="1" applyFill="1" applyBorder="1" applyAlignment="1">
      <alignment vertical="center"/>
    </xf>
    <xf numFmtId="164" fontId="8" fillId="0" borderId="2" xfId="3" applyFont="1" applyFill="1" applyBorder="1" applyAlignment="1">
      <alignment horizontal="center"/>
    </xf>
    <xf numFmtId="164" fontId="8" fillId="0" borderId="2" xfId="3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168" fontId="8" fillId="0" borderId="2" xfId="3" applyNumberFormat="1" applyFont="1" applyFill="1" applyBorder="1" applyAlignment="1">
      <alignment horizontal="center"/>
    </xf>
    <xf numFmtId="168" fontId="4" fillId="0" borderId="2" xfId="3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vertical="top" wrapText="1"/>
    </xf>
    <xf numFmtId="168" fontId="8" fillId="0" borderId="2" xfId="1" applyNumberFormat="1" applyFont="1" applyFill="1" applyBorder="1" applyAlignment="1">
      <alignment horizontal="center" vertical="center"/>
    </xf>
    <xf numFmtId="166" fontId="8" fillId="0" borderId="2" xfId="1" applyNumberFormat="1" applyFont="1" applyFill="1" applyBorder="1" applyAlignment="1">
      <alignment horizontal="center" vertical="center"/>
    </xf>
    <xf numFmtId="168" fontId="9" fillId="0" borderId="2" xfId="1" applyNumberFormat="1" applyFont="1" applyFill="1" applyBorder="1" applyAlignment="1">
      <alignment horizontal="center"/>
    </xf>
    <xf numFmtId="168" fontId="13" fillId="0" borderId="2" xfId="1" applyNumberFormat="1" applyFont="1" applyFill="1" applyBorder="1" applyAlignment="1">
      <alignment horizontal="center"/>
    </xf>
    <xf numFmtId="168" fontId="4" fillId="0" borderId="0" xfId="1" applyNumberFormat="1" applyFont="1"/>
    <xf numFmtId="0" fontId="18" fillId="0" borderId="0" xfId="4" applyFill="1"/>
    <xf numFmtId="0" fontId="18" fillId="0" borderId="0" xfId="4"/>
    <xf numFmtId="3" fontId="7" fillId="0" borderId="2" xfId="4" applyNumberFormat="1" applyFont="1" applyFill="1" applyBorder="1" applyAlignment="1">
      <alignment horizontal="center" vertical="center" wrapText="1"/>
    </xf>
    <xf numFmtId="3" fontId="7" fillId="0" borderId="3" xfId="4" applyNumberFormat="1" applyFont="1" applyFill="1" applyBorder="1" applyAlignment="1">
      <alignment horizontal="center" vertical="center" wrapText="1"/>
    </xf>
    <xf numFmtId="1" fontId="7" fillId="0" borderId="2" xfId="4" applyNumberFormat="1" applyFont="1" applyFill="1" applyBorder="1" applyAlignment="1">
      <alignment horizontal="center" vertical="center" wrapText="1"/>
    </xf>
    <xf numFmtId="0" fontId="21" fillId="0" borderId="2" xfId="4" applyFont="1" applyFill="1" applyBorder="1" applyAlignment="1">
      <alignment horizontal="left" vertical="center" wrapText="1"/>
    </xf>
    <xf numFmtId="168" fontId="22" fillId="0" borderId="2" xfId="4" applyNumberFormat="1" applyFont="1" applyFill="1" applyBorder="1" applyAlignment="1">
      <alignment horizontal="right" vertical="center" wrapText="1"/>
    </xf>
    <xf numFmtId="0" fontId="23" fillId="0" borderId="2" xfId="4" applyFont="1" applyFill="1" applyBorder="1" applyAlignment="1">
      <alignment horizontal="left" vertical="center" wrapText="1"/>
    </xf>
    <xf numFmtId="168" fontId="20" fillId="0" borderId="2" xfId="4" applyNumberFormat="1" applyFont="1" applyFill="1" applyBorder="1" applyAlignment="1">
      <alignment horizontal="right" vertical="center" wrapText="1"/>
    </xf>
    <xf numFmtId="168" fontId="20" fillId="0" borderId="3" xfId="4" applyNumberFormat="1" applyFont="1" applyFill="1" applyBorder="1" applyAlignment="1">
      <alignment horizontal="right" vertical="center" wrapText="1"/>
    </xf>
    <xf numFmtId="1" fontId="7" fillId="0" borderId="2" xfId="4" applyNumberFormat="1" applyFont="1" applyFill="1" applyBorder="1" applyAlignment="1">
      <alignment horizontal="left" vertical="center" wrapText="1"/>
    </xf>
    <xf numFmtId="168" fontId="24" fillId="2" borderId="2" xfId="4" applyNumberFormat="1" applyFont="1" applyFill="1" applyBorder="1" applyAlignment="1">
      <alignment vertical="center" wrapText="1"/>
    </xf>
    <xf numFmtId="168" fontId="24" fillId="0" borderId="2" xfId="4" applyNumberFormat="1" applyFont="1" applyFill="1" applyBorder="1" applyAlignment="1">
      <alignment vertical="center" wrapText="1"/>
    </xf>
    <xf numFmtId="3" fontId="7" fillId="0" borderId="2" xfId="4" applyNumberFormat="1" applyFont="1" applyFill="1" applyBorder="1" applyAlignment="1">
      <alignment horizontal="left" vertical="center" wrapText="1"/>
    </xf>
    <xf numFmtId="168" fontId="24" fillId="0" borderId="2" xfId="4" applyNumberFormat="1" applyFont="1" applyFill="1" applyBorder="1" applyAlignment="1">
      <alignment horizontal="right" vertical="center" wrapText="1"/>
    </xf>
    <xf numFmtId="168" fontId="24" fillId="0" borderId="3" xfId="4" applyNumberFormat="1" applyFont="1" applyFill="1" applyBorder="1" applyAlignment="1">
      <alignment horizontal="right" vertical="center" wrapText="1"/>
    </xf>
    <xf numFmtId="3" fontId="19" fillId="0" borderId="2" xfId="4" applyNumberFormat="1" applyFont="1" applyFill="1" applyBorder="1" applyAlignment="1">
      <alignment horizontal="left" vertical="center" wrapText="1"/>
    </xf>
    <xf numFmtId="168" fontId="25" fillId="0" borderId="2" xfId="4" applyNumberFormat="1" applyFont="1" applyFill="1" applyBorder="1" applyAlignment="1">
      <alignment horizontal="right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0" xfId="4" applyNumberFormat="1" applyFont="1" applyFill="1" applyBorder="1" applyAlignment="1">
      <alignment horizontal="left" vertical="center" wrapText="1"/>
    </xf>
    <xf numFmtId="168" fontId="20" fillId="0" borderId="0" xfId="4" applyNumberFormat="1" applyFont="1" applyFill="1" applyBorder="1" applyAlignment="1">
      <alignment horizontal="center" vertical="center" wrapText="1"/>
    </xf>
    <xf numFmtId="174" fontId="7" fillId="0" borderId="0" xfId="4" applyNumberFormat="1" applyFont="1" applyFill="1" applyBorder="1" applyAlignment="1">
      <alignment horizontal="center" vertical="center" wrapText="1"/>
    </xf>
    <xf numFmtId="3" fontId="7" fillId="0" borderId="0" xfId="4" applyNumberFormat="1" applyFont="1" applyFill="1" applyBorder="1" applyAlignment="1">
      <alignment horizontal="left" vertical="center" wrapText="1"/>
    </xf>
    <xf numFmtId="168" fontId="20" fillId="0" borderId="0" xfId="4" applyNumberFormat="1" applyFont="1" applyFill="1" applyBorder="1" applyAlignment="1">
      <alignment horizontal="right" vertical="center" wrapText="1"/>
    </xf>
    <xf numFmtId="0" fontId="26" fillId="0" borderId="0" xfId="4" applyFont="1" applyFill="1" applyBorder="1" applyAlignment="1">
      <alignment horizontal="center"/>
    </xf>
    <xf numFmtId="0" fontId="26" fillId="0" borderId="0" xfId="4" applyFont="1" applyFill="1"/>
    <xf numFmtId="0" fontId="7" fillId="0" borderId="0" xfId="4" applyFont="1" applyFill="1"/>
    <xf numFmtId="2" fontId="7" fillId="0" borderId="6" xfId="4" applyNumberFormat="1" applyFont="1" applyFill="1" applyBorder="1" applyAlignment="1">
      <alignment horizontal="center" vertical="center" wrapText="1"/>
    </xf>
    <xf numFmtId="1" fontId="24" fillId="0" borderId="2" xfId="4" applyNumberFormat="1" applyFont="1" applyFill="1" applyBorder="1" applyAlignment="1">
      <alignment horizontal="center" vertical="center" wrapText="1"/>
    </xf>
    <xf numFmtId="1" fontId="18" fillId="0" borderId="0" xfId="4" applyNumberFormat="1" applyFont="1" applyFill="1"/>
    <xf numFmtId="3" fontId="7" fillId="0" borderId="6" xfId="4" applyNumberFormat="1" applyFont="1" applyFill="1" applyBorder="1" applyAlignment="1">
      <alignment horizontal="center" vertical="center" wrapText="1"/>
    </xf>
    <xf numFmtId="0" fontId="23" fillId="0" borderId="2" xfId="4" applyFont="1" applyFill="1" applyBorder="1" applyAlignment="1">
      <alignment horizontal="center" vertical="center" wrapText="1"/>
    </xf>
    <xf numFmtId="0" fontId="18" fillId="0" borderId="0" xfId="4" applyFont="1" applyFill="1" applyAlignment="1">
      <alignment vertical="center"/>
    </xf>
    <xf numFmtId="0" fontId="7" fillId="0" borderId="6" xfId="4" applyFont="1" applyFill="1" applyBorder="1" applyAlignment="1">
      <alignment horizontal="center" vertical="center" wrapText="1"/>
    </xf>
    <xf numFmtId="3" fontId="7" fillId="0" borderId="6" xfId="4" applyNumberFormat="1" applyFont="1" applyFill="1" applyBorder="1" applyAlignment="1">
      <alignment horizontal="left" vertical="center" wrapText="1"/>
    </xf>
    <xf numFmtId="0" fontId="7" fillId="0" borderId="2" xfId="4" applyFont="1" applyFill="1" applyBorder="1" applyAlignment="1">
      <alignment horizontal="center" vertical="center" wrapText="1"/>
    </xf>
    <xf numFmtId="2" fontId="7" fillId="0" borderId="2" xfId="4" applyNumberFormat="1" applyFont="1" applyFill="1" applyBorder="1" applyAlignment="1">
      <alignment horizontal="center" vertical="center" wrapText="1"/>
    </xf>
    <xf numFmtId="1" fontId="24" fillId="0" borderId="6" xfId="4" applyNumberFormat="1" applyFont="1" applyFill="1" applyBorder="1" applyAlignment="1">
      <alignment horizontal="center" vertical="center" wrapText="1"/>
    </xf>
    <xf numFmtId="175" fontId="7" fillId="0" borderId="6" xfId="4" applyNumberFormat="1" applyFont="1" applyFill="1" applyBorder="1" applyAlignment="1">
      <alignment horizontal="center" vertical="center" wrapText="1"/>
    </xf>
    <xf numFmtId="175" fontId="7" fillId="0" borderId="2" xfId="4" applyNumberFormat="1" applyFont="1" applyFill="1" applyBorder="1" applyAlignment="1">
      <alignment horizontal="center" vertical="center" wrapText="1"/>
    </xf>
    <xf numFmtId="0" fontId="18" fillId="0" borderId="0" xfId="5" applyFill="1"/>
    <xf numFmtId="0" fontId="7" fillId="0" borderId="0" xfId="5" applyFont="1" applyFill="1"/>
    <xf numFmtId="0" fontId="7" fillId="0" borderId="0" xfId="5" applyFont="1" applyFill="1" applyAlignment="1">
      <alignment vertical="center"/>
    </xf>
    <xf numFmtId="1" fontId="7" fillId="0" borderId="2" xfId="5" applyNumberFormat="1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/>
    </xf>
    <xf numFmtId="1" fontId="18" fillId="0" borderId="2" xfId="5" applyNumberFormat="1" applyFont="1" applyFill="1" applyBorder="1"/>
    <xf numFmtId="1" fontId="18" fillId="0" borderId="0" xfId="5" applyNumberFormat="1" applyFont="1" applyFill="1"/>
    <xf numFmtId="0" fontId="7" fillId="0" borderId="2" xfId="0" applyFont="1" applyFill="1" applyBorder="1" applyAlignment="1">
      <alignment vertical="center" wrapText="1"/>
    </xf>
    <xf numFmtId="175" fontId="7" fillId="0" borderId="2" xfId="5" applyNumberFormat="1" applyFont="1" applyFill="1" applyBorder="1" applyAlignment="1">
      <alignment horizontal="center" vertical="center" wrapText="1"/>
    </xf>
    <xf numFmtId="3" fontId="7" fillId="0" borderId="2" xfId="5" applyNumberFormat="1" applyFont="1" applyFill="1" applyBorder="1" applyAlignment="1">
      <alignment horizontal="center" vertical="center" wrapText="1"/>
    </xf>
    <xf numFmtId="0" fontId="27" fillId="0" borderId="0" xfId="5" applyFont="1" applyFill="1"/>
    <xf numFmtId="0" fontId="18" fillId="0" borderId="0" xfId="5" applyFont="1" applyFill="1"/>
    <xf numFmtId="0" fontId="28" fillId="0" borderId="2" xfId="5" applyFont="1" applyFill="1" applyBorder="1" applyAlignment="1">
      <alignment vertical="center" wrapText="1"/>
    </xf>
    <xf numFmtId="0" fontId="7" fillId="0" borderId="0" xfId="5" applyFont="1" applyFill="1" applyAlignment="1">
      <alignment horizontal="center" vertical="center"/>
    </xf>
    <xf numFmtId="0" fontId="18" fillId="0" borderId="0" xfId="5"/>
    <xf numFmtId="0" fontId="18" fillId="0" borderId="0" xfId="5" applyFill="1" applyAlignment="1">
      <alignment vertical="center"/>
    </xf>
    <xf numFmtId="49" fontId="7" fillId="0" borderId="2" xfId="0" applyNumberFormat="1" applyFont="1" applyFill="1" applyBorder="1" applyAlignment="1">
      <alignment vertical="top" wrapText="1"/>
    </xf>
    <xf numFmtId="0" fontId="4" fillId="0" borderId="0" xfId="1" applyFont="1" applyBorder="1"/>
    <xf numFmtId="168" fontId="4" fillId="0" borderId="0" xfId="1" applyNumberFormat="1" applyFont="1" applyFill="1" applyBorder="1" applyAlignment="1">
      <alignment horizontal="center"/>
    </xf>
    <xf numFmtId="168" fontId="14" fillId="0" borderId="8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/>
    </xf>
    <xf numFmtId="171" fontId="3" fillId="0" borderId="2" xfId="1" applyNumberFormat="1" applyFont="1" applyFill="1" applyBorder="1" applyAlignment="1">
      <alignment horizontal="center"/>
    </xf>
    <xf numFmtId="169" fontId="4" fillId="0" borderId="2" xfId="1" applyNumberFormat="1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center"/>
    </xf>
    <xf numFmtId="170" fontId="8" fillId="0" borderId="2" xfId="1" applyNumberFormat="1" applyFont="1" applyFill="1" applyBorder="1" applyAlignment="1">
      <alignment horizontal="center"/>
    </xf>
    <xf numFmtId="166" fontId="8" fillId="0" borderId="2" xfId="1" applyNumberFormat="1" applyFont="1" applyFill="1" applyBorder="1" applyAlignment="1">
      <alignment horizontal="center"/>
    </xf>
    <xf numFmtId="172" fontId="8" fillId="0" borderId="2" xfId="1" applyNumberFormat="1" applyFont="1" applyFill="1" applyBorder="1" applyAlignment="1">
      <alignment horizontal="center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top"/>
    </xf>
    <xf numFmtId="0" fontId="4" fillId="0" borderId="7" xfId="1" applyFont="1" applyFill="1" applyBorder="1" applyAlignment="1">
      <alignment horizontal="center" vertical="top"/>
    </xf>
    <xf numFmtId="0" fontId="4" fillId="0" borderId="8" xfId="1" applyFont="1" applyFill="1" applyBorder="1" applyAlignment="1">
      <alignment horizontal="center" vertical="top"/>
    </xf>
    <xf numFmtId="2" fontId="4" fillId="0" borderId="9" xfId="1" applyNumberFormat="1" applyFont="1" applyFill="1" applyBorder="1" applyAlignment="1">
      <alignment horizontal="center" vertical="center" wrapText="1"/>
    </xf>
    <xf numFmtId="2" fontId="4" fillId="0" borderId="10" xfId="1" applyNumberFormat="1" applyFont="1" applyFill="1" applyBorder="1" applyAlignment="1">
      <alignment horizontal="center" vertical="center" wrapText="1"/>
    </xf>
    <xf numFmtId="2" fontId="4" fillId="0" borderId="11" xfId="1" applyNumberFormat="1" applyFont="1" applyFill="1" applyBorder="1" applyAlignment="1">
      <alignment horizontal="center" vertical="center" wrapText="1"/>
    </xf>
    <xf numFmtId="2" fontId="4" fillId="0" borderId="12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Border="1" applyAlignment="1">
      <alignment horizontal="center" vertical="center" wrapText="1"/>
    </xf>
    <xf numFmtId="2" fontId="4" fillId="0" borderId="13" xfId="1" applyNumberFormat="1" applyFont="1" applyFill="1" applyBorder="1" applyAlignment="1">
      <alignment horizontal="center" vertical="center" wrapText="1"/>
    </xf>
    <xf numFmtId="2" fontId="4" fillId="0" borderId="14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4" fillId="0" borderId="15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/>
    <xf numFmtId="0" fontId="4" fillId="0" borderId="4" xfId="1" applyFont="1" applyFill="1" applyBorder="1" applyAlignment="1"/>
    <xf numFmtId="0" fontId="4" fillId="0" borderId="9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top" wrapText="1"/>
    </xf>
    <xf numFmtId="0" fontId="4" fillId="0" borderId="7" xfId="1" applyFont="1" applyFill="1" applyBorder="1" applyAlignment="1">
      <alignment horizontal="center" vertical="top" wrapText="1"/>
    </xf>
    <xf numFmtId="0" fontId="4" fillId="0" borderId="8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top" wrapText="1"/>
    </xf>
    <xf numFmtId="0" fontId="10" fillId="0" borderId="13" xfId="1" applyFont="1" applyFill="1" applyBorder="1" applyAlignment="1">
      <alignment horizontal="center" vertical="top" wrapText="1"/>
    </xf>
    <xf numFmtId="0" fontId="10" fillId="0" borderId="15" xfId="1" applyFont="1" applyFill="1" applyBorder="1" applyAlignment="1">
      <alignment horizontal="center" vertical="top" wrapText="1"/>
    </xf>
    <xf numFmtId="167" fontId="9" fillId="0" borderId="3" xfId="1" applyNumberFormat="1" applyFont="1" applyFill="1" applyBorder="1" applyAlignment="1">
      <alignment horizontal="center" vertical="center" wrapText="1"/>
    </xf>
    <xf numFmtId="167" fontId="9" fillId="0" borderId="4" xfId="1" applyNumberFormat="1" applyFont="1" applyFill="1" applyBorder="1" applyAlignment="1">
      <alignment horizontal="center" vertical="center" wrapText="1"/>
    </xf>
    <xf numFmtId="167" fontId="9" fillId="0" borderId="5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0" fontId="4" fillId="0" borderId="1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top" wrapText="1"/>
    </xf>
    <xf numFmtId="0" fontId="16" fillId="0" borderId="7" xfId="1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top" wrapText="1"/>
    </xf>
    <xf numFmtId="0" fontId="11" fillId="0" borderId="7" xfId="1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16" fontId="7" fillId="0" borderId="3" xfId="0" applyNumberFormat="1" applyFont="1" applyBorder="1" applyAlignment="1">
      <alignment horizontal="center" vertical="top" wrapText="1"/>
    </xf>
    <xf numFmtId="16" fontId="7" fillId="0" borderId="5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0" xfId="4" applyFont="1" applyFill="1" applyAlignment="1">
      <alignment horizontal="right"/>
    </xf>
    <xf numFmtId="0" fontId="19" fillId="0" borderId="0" xfId="4" applyFont="1" applyFill="1" applyAlignment="1">
      <alignment horizontal="center"/>
    </xf>
    <xf numFmtId="0" fontId="7" fillId="0" borderId="0" xfId="4" applyFont="1" applyFill="1" applyAlignment="1">
      <alignment horizontal="center" vertical="center" wrapText="1"/>
    </xf>
    <xf numFmtId="2" fontId="7" fillId="0" borderId="6" xfId="4" applyNumberFormat="1" applyFont="1" applyFill="1" applyBorder="1" applyAlignment="1">
      <alignment horizontal="center" vertical="center" wrapText="1"/>
    </xf>
    <xf numFmtId="2" fontId="7" fillId="0" borderId="7" xfId="4" applyNumberFormat="1" applyFont="1" applyFill="1" applyBorder="1" applyAlignment="1">
      <alignment horizontal="center" vertical="center" wrapText="1"/>
    </xf>
    <xf numFmtId="2" fontId="7" fillId="0" borderId="8" xfId="4" applyNumberFormat="1" applyFont="1" applyFill="1" applyBorder="1" applyAlignment="1">
      <alignment horizontal="center" vertical="center" wrapText="1"/>
    </xf>
    <xf numFmtId="3" fontId="7" fillId="0" borderId="3" xfId="4" applyNumberFormat="1" applyFont="1" applyFill="1" applyBorder="1" applyAlignment="1">
      <alignment horizontal="center" vertical="center" wrapText="1"/>
    </xf>
    <xf numFmtId="3" fontId="7" fillId="0" borderId="4" xfId="4" applyNumberFormat="1" applyFont="1" applyFill="1" applyBorder="1" applyAlignment="1">
      <alignment horizontal="center" vertical="center" wrapText="1"/>
    </xf>
    <xf numFmtId="3" fontId="7" fillId="0" borderId="5" xfId="4" applyNumberFormat="1" applyFont="1" applyFill="1" applyBorder="1" applyAlignment="1">
      <alignment horizontal="center" vertical="center" wrapText="1"/>
    </xf>
    <xf numFmtId="3" fontId="7" fillId="0" borderId="2" xfId="4" applyNumberFormat="1" applyFont="1" applyFill="1" applyBorder="1" applyAlignment="1">
      <alignment horizontal="center" vertical="center" wrapText="1"/>
    </xf>
    <xf numFmtId="168" fontId="20" fillId="0" borderId="6" xfId="4" applyNumberFormat="1" applyFont="1" applyFill="1" applyBorder="1" applyAlignment="1">
      <alignment horizontal="center" vertical="center" wrapText="1"/>
    </xf>
    <xf numFmtId="168" fontId="20" fillId="0" borderId="7" xfId="4" applyNumberFormat="1" applyFont="1" applyFill="1" applyBorder="1" applyAlignment="1">
      <alignment horizontal="center" vertical="center" wrapText="1"/>
    </xf>
    <xf numFmtId="168" fontId="20" fillId="0" borderId="8" xfId="4" applyNumberFormat="1" applyFont="1" applyFill="1" applyBorder="1" applyAlignment="1">
      <alignment horizontal="center" vertical="center" wrapText="1"/>
    </xf>
    <xf numFmtId="3" fontId="7" fillId="0" borderId="6" xfId="4" applyNumberFormat="1" applyFont="1" applyFill="1" applyBorder="1" applyAlignment="1">
      <alignment horizontal="left" vertical="center" wrapText="1"/>
    </xf>
    <xf numFmtId="3" fontId="7" fillId="0" borderId="7" xfId="4" applyNumberFormat="1" applyFont="1" applyFill="1" applyBorder="1" applyAlignment="1">
      <alignment horizontal="left" vertical="center" wrapText="1"/>
    </xf>
    <xf numFmtId="3" fontId="7" fillId="0" borderId="8" xfId="4" applyNumberFormat="1" applyFont="1" applyFill="1" applyBorder="1" applyAlignment="1">
      <alignment horizontal="left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3" fontId="7" fillId="0" borderId="6" xfId="4" applyNumberFormat="1" applyFont="1" applyFill="1" applyBorder="1" applyAlignment="1">
      <alignment horizontal="center" vertical="center" wrapText="1"/>
    </xf>
    <xf numFmtId="3" fontId="7" fillId="0" borderId="7" xfId="4" applyNumberFormat="1" applyFont="1" applyFill="1" applyBorder="1" applyAlignment="1">
      <alignment horizontal="center" vertical="center" wrapText="1"/>
    </xf>
    <xf numFmtId="3" fontId="7" fillId="0" borderId="8" xfId="4" applyNumberFormat="1" applyFont="1" applyFill="1" applyBorder="1" applyAlignment="1">
      <alignment horizontal="center" vertical="center" wrapText="1"/>
    </xf>
    <xf numFmtId="3" fontId="7" fillId="2" borderId="6" xfId="4" applyNumberFormat="1" applyFont="1" applyFill="1" applyBorder="1" applyAlignment="1">
      <alignment horizontal="center" vertical="center" wrapText="1"/>
    </xf>
    <xf numFmtId="3" fontId="7" fillId="2" borderId="7" xfId="4" applyNumberFormat="1" applyFont="1" applyFill="1" applyBorder="1" applyAlignment="1">
      <alignment horizontal="center" vertical="center" wrapText="1"/>
    </xf>
    <xf numFmtId="3" fontId="7" fillId="2" borderId="8" xfId="4" applyNumberFormat="1" applyFont="1" applyFill="1" applyBorder="1" applyAlignment="1">
      <alignment horizontal="center" vertical="center" wrapText="1"/>
    </xf>
    <xf numFmtId="173" fontId="7" fillId="0" borderId="6" xfId="4" applyNumberFormat="1" applyFont="1" applyFill="1" applyBorder="1" applyAlignment="1">
      <alignment horizontal="center" vertical="center" wrapText="1"/>
    </xf>
    <xf numFmtId="173" fontId="7" fillId="0" borderId="7" xfId="4" applyNumberFormat="1" applyFont="1" applyFill="1" applyBorder="1" applyAlignment="1">
      <alignment horizontal="center" vertical="center" wrapText="1"/>
    </xf>
    <xf numFmtId="173" fontId="7" fillId="0" borderId="8" xfId="4" applyNumberFormat="1" applyFont="1" applyFill="1" applyBorder="1" applyAlignment="1">
      <alignment horizontal="center" vertical="center" wrapText="1"/>
    </xf>
    <xf numFmtId="0" fontId="19" fillId="0" borderId="9" xfId="4" applyFont="1" applyFill="1" applyBorder="1" applyAlignment="1">
      <alignment horizontal="center" vertical="center" wrapText="1"/>
    </xf>
    <xf numFmtId="0" fontId="19" fillId="0" borderId="10" xfId="4" applyFont="1" applyFill="1" applyBorder="1" applyAlignment="1">
      <alignment horizontal="center" vertical="center" wrapText="1"/>
    </xf>
    <xf numFmtId="0" fontId="19" fillId="0" borderId="11" xfId="4" applyFont="1" applyFill="1" applyBorder="1" applyAlignment="1">
      <alignment horizontal="center" vertical="center" wrapText="1"/>
    </xf>
    <xf numFmtId="0" fontId="19" fillId="0" borderId="12" xfId="4" applyFont="1" applyFill="1" applyBorder="1" applyAlignment="1">
      <alignment horizontal="center" vertical="center" wrapText="1"/>
    </xf>
    <xf numFmtId="0" fontId="19" fillId="0" borderId="0" xfId="4" applyFont="1" applyFill="1" applyBorder="1" applyAlignment="1">
      <alignment horizontal="center" vertical="center" wrapText="1"/>
    </xf>
    <xf numFmtId="0" fontId="19" fillId="0" borderId="13" xfId="4" applyFont="1" applyFill="1" applyBorder="1" applyAlignment="1">
      <alignment horizontal="center" vertical="center" wrapText="1"/>
    </xf>
    <xf numFmtId="0" fontId="19" fillId="0" borderId="14" xfId="4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19" fillId="0" borderId="15" xfId="4" applyFont="1" applyFill="1" applyBorder="1" applyAlignment="1">
      <alignment horizontal="center" vertical="center" wrapText="1"/>
    </xf>
    <xf numFmtId="2" fontId="7" fillId="0" borderId="2" xfId="4" applyNumberFormat="1" applyFont="1" applyFill="1" applyBorder="1" applyAlignment="1">
      <alignment horizontal="center" vertical="center" wrapText="1"/>
    </xf>
    <xf numFmtId="1" fontId="24" fillId="0" borderId="2" xfId="4" applyNumberFormat="1" applyFont="1" applyFill="1" applyBorder="1" applyAlignment="1">
      <alignment horizontal="center" vertical="center" wrapText="1"/>
    </xf>
    <xf numFmtId="1" fontId="24" fillId="0" borderId="3" xfId="4" applyNumberFormat="1" applyFont="1" applyFill="1" applyBorder="1" applyAlignment="1">
      <alignment horizontal="center" vertical="center" wrapText="1"/>
    </xf>
    <xf numFmtId="1" fontId="24" fillId="0" borderId="4" xfId="4" applyNumberFormat="1" applyFont="1" applyFill="1" applyBorder="1" applyAlignment="1">
      <alignment horizontal="center" vertical="center" wrapText="1"/>
    </xf>
    <xf numFmtId="1" fontId="24" fillId="0" borderId="5" xfId="4" applyNumberFormat="1" applyFont="1" applyFill="1" applyBorder="1" applyAlignment="1">
      <alignment horizontal="center" vertical="center" wrapText="1"/>
    </xf>
    <xf numFmtId="0" fontId="19" fillId="0" borderId="0" xfId="4" applyFont="1" applyFill="1" applyAlignment="1">
      <alignment horizontal="center" vertical="center" wrapText="1"/>
    </xf>
    <xf numFmtId="0" fontId="7" fillId="0" borderId="0" xfId="5" applyFont="1" applyFill="1" applyAlignment="1">
      <alignment horizontal="right"/>
    </xf>
    <xf numFmtId="0" fontId="19" fillId="0" borderId="0" xfId="5" applyFont="1" applyFill="1" applyAlignment="1">
      <alignment horizontal="center"/>
    </xf>
    <xf numFmtId="2" fontId="7" fillId="0" borderId="2" xfId="5" applyNumberFormat="1" applyFont="1" applyFill="1" applyBorder="1" applyAlignment="1">
      <alignment horizontal="center" vertical="center" wrapText="1"/>
    </xf>
    <xf numFmtId="2" fontId="7" fillId="0" borderId="3" xfId="5" applyNumberFormat="1" applyFont="1" applyFill="1" applyBorder="1" applyAlignment="1">
      <alignment horizontal="center" vertical="center" wrapText="1"/>
    </xf>
    <xf numFmtId="2" fontId="7" fillId="0" borderId="4" xfId="5" applyNumberFormat="1" applyFont="1" applyFill="1" applyBorder="1" applyAlignment="1">
      <alignment horizontal="center" vertical="center" wrapText="1"/>
    </xf>
    <xf numFmtId="2" fontId="7" fillId="0" borderId="5" xfId="5" applyNumberFormat="1" applyFont="1" applyFill="1" applyBorder="1" applyAlignment="1">
      <alignment horizontal="center" vertical="center" wrapText="1"/>
    </xf>
    <xf numFmtId="1" fontId="7" fillId="0" borderId="6" xfId="5" applyNumberFormat="1" applyFont="1" applyFill="1" applyBorder="1" applyAlignment="1">
      <alignment horizontal="center" vertical="center" wrapText="1"/>
    </xf>
    <xf numFmtId="1" fontId="7" fillId="0" borderId="8" xfId="5" applyNumberFormat="1" applyFont="1" applyFill="1" applyBorder="1" applyAlignment="1">
      <alignment horizontal="center" vertical="center" wrapText="1"/>
    </xf>
    <xf numFmtId="0" fontId="2" fillId="0" borderId="0" xfId="1"/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3" xfId="5" xr:uid="{00000000-0005-0000-0000-000003000000}"/>
    <cellStyle name="Обычный 3" xfId="4" xr:uid="{00000000-0005-0000-0000-000004000000}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7"/>
  <sheetViews>
    <sheetView topLeftCell="C1" zoomScale="130" zoomScaleNormal="130" zoomScaleSheetLayoutView="115" workbookViewId="0">
      <pane ySplit="5" topLeftCell="A405" activePane="bottomLeft" state="frozen"/>
      <selection pane="bottomLeft" activeCell="G228" sqref="G228"/>
    </sheetView>
  </sheetViews>
  <sheetFormatPr defaultRowHeight="15" x14ac:dyDescent="0.25"/>
  <cols>
    <col min="1" max="1" width="12.42578125" style="14" customWidth="1"/>
    <col min="2" max="2" width="25.85546875" style="14" customWidth="1"/>
    <col min="3" max="3" width="25.28515625" style="14" customWidth="1"/>
    <col min="4" max="4" width="16.85546875" style="14" customWidth="1"/>
    <col min="5" max="5" width="17" style="14" customWidth="1"/>
    <col min="6" max="6" width="15.28515625" style="14" customWidth="1"/>
    <col min="7" max="7" width="15.7109375" style="14" customWidth="1"/>
    <col min="8" max="8" width="15.42578125" style="14" customWidth="1"/>
    <col min="9" max="9" width="15.28515625" style="14" customWidth="1"/>
    <col min="10" max="10" width="15.5703125" style="14" customWidth="1"/>
    <col min="11" max="11" width="9.140625" style="5"/>
    <col min="12" max="12" width="12.5703125" style="5" bestFit="1" customWidth="1"/>
    <col min="13" max="16384" width="9.140625" style="5"/>
  </cols>
  <sheetData>
    <row r="1" spans="1:10" x14ac:dyDescent="0.25">
      <c r="H1" s="165" t="s">
        <v>9</v>
      </c>
      <c r="I1" s="165"/>
      <c r="J1" s="165"/>
    </row>
    <row r="2" spans="1:10" ht="17.25" customHeight="1" x14ac:dyDescent="0.25">
      <c r="A2" s="166" t="s">
        <v>40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ht="18" customHeight="1" x14ac:dyDescent="0.25">
      <c r="A3" s="149" t="s">
        <v>44</v>
      </c>
      <c r="B3" s="157" t="s">
        <v>45</v>
      </c>
      <c r="C3" s="157" t="s">
        <v>13</v>
      </c>
      <c r="D3" s="157" t="s">
        <v>0</v>
      </c>
      <c r="E3" s="167" t="s">
        <v>14</v>
      </c>
      <c r="F3" s="168"/>
      <c r="G3" s="168"/>
      <c r="H3" s="168"/>
      <c r="I3" s="168"/>
      <c r="J3" s="169"/>
    </row>
    <row r="4" spans="1:10" ht="15" customHeight="1" x14ac:dyDescent="0.25">
      <c r="A4" s="150"/>
      <c r="B4" s="152"/>
      <c r="C4" s="152"/>
      <c r="D4" s="152"/>
      <c r="E4" s="154" t="s">
        <v>1</v>
      </c>
      <c r="F4" s="167" t="s">
        <v>37</v>
      </c>
      <c r="G4" s="168"/>
      <c r="H4" s="168"/>
      <c r="I4" s="168"/>
      <c r="J4" s="169"/>
    </row>
    <row r="5" spans="1:10" ht="26.25" customHeight="1" x14ac:dyDescent="0.25">
      <c r="A5" s="151"/>
      <c r="B5" s="153"/>
      <c r="C5" s="153"/>
      <c r="D5" s="153"/>
      <c r="E5" s="156"/>
      <c r="F5" s="15" t="s">
        <v>15</v>
      </c>
      <c r="G5" s="15" t="s">
        <v>16</v>
      </c>
      <c r="H5" s="15" t="s">
        <v>54</v>
      </c>
      <c r="I5" s="15" t="s">
        <v>55</v>
      </c>
      <c r="J5" s="15" t="s">
        <v>56</v>
      </c>
    </row>
    <row r="6" spans="1:10" ht="15.75" customHeigh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</row>
    <row r="7" spans="1:10" ht="45.75" customHeight="1" x14ac:dyDescent="0.25">
      <c r="A7" s="172" t="s">
        <v>34</v>
      </c>
      <c r="B7" s="173"/>
      <c r="C7" s="173"/>
      <c r="D7" s="173"/>
      <c r="E7" s="173"/>
      <c r="F7" s="173"/>
      <c r="G7" s="173"/>
      <c r="H7" s="173"/>
      <c r="I7" s="173"/>
      <c r="J7" s="174"/>
    </row>
    <row r="8" spans="1:10" ht="15" customHeight="1" x14ac:dyDescent="0.25">
      <c r="A8" s="120" t="s">
        <v>2</v>
      </c>
      <c r="B8" s="170" t="s">
        <v>171</v>
      </c>
      <c r="C8" s="143" t="s">
        <v>65</v>
      </c>
      <c r="D8" s="12" t="s">
        <v>1</v>
      </c>
      <c r="E8" s="18">
        <f>F8+G8+H8+I8+J8</f>
        <v>49.9</v>
      </c>
      <c r="F8" s="18">
        <f>F9+F10+F11+F12+F13+F14</f>
        <v>49.9</v>
      </c>
      <c r="G8" s="18">
        <f>G9+G10+G11+G12+G13+G14</f>
        <v>0</v>
      </c>
      <c r="H8" s="18">
        <f>H9+H10+H11+H12+H13+H14</f>
        <v>0</v>
      </c>
      <c r="I8" s="18">
        <f>I9+I10+I11+I12+I13+I14</f>
        <v>0</v>
      </c>
      <c r="J8" s="18">
        <f>J9+J10+J11+J12+J13+J14</f>
        <v>0</v>
      </c>
    </row>
    <row r="9" spans="1:10" ht="28.5" x14ac:dyDescent="0.25">
      <c r="A9" s="121"/>
      <c r="B9" s="171"/>
      <c r="C9" s="144"/>
      <c r="D9" s="13" t="s">
        <v>17</v>
      </c>
      <c r="E9" s="18">
        <f>F9+G9+H9+I9+J9</f>
        <v>0</v>
      </c>
      <c r="F9" s="18">
        <f>F16+F23</f>
        <v>0</v>
      </c>
      <c r="G9" s="23">
        <f>G16+G23</f>
        <v>0</v>
      </c>
      <c r="H9" s="23">
        <f t="shared" ref="H9:J14" si="0">H16+H23</f>
        <v>0</v>
      </c>
      <c r="I9" s="23">
        <f t="shared" si="0"/>
        <v>0</v>
      </c>
      <c r="J9" s="23">
        <f t="shared" si="0"/>
        <v>0</v>
      </c>
    </row>
    <row r="10" spans="1:10" ht="42.75" x14ac:dyDescent="0.25">
      <c r="A10" s="121"/>
      <c r="B10" s="171"/>
      <c r="C10" s="144"/>
      <c r="D10" s="13" t="s">
        <v>18</v>
      </c>
      <c r="E10" s="18">
        <f t="shared" ref="E10:E71" si="1">F10+G10+H10+I10+J10</f>
        <v>0</v>
      </c>
      <c r="F10" s="18">
        <f>F17+F24</f>
        <v>0</v>
      </c>
      <c r="G10" s="18">
        <f t="shared" ref="G10:G14" si="2">G17+G24</f>
        <v>0</v>
      </c>
      <c r="H10" s="18">
        <f>H17+H24</f>
        <v>0</v>
      </c>
      <c r="I10" s="18">
        <f>I17+I24</f>
        <v>0</v>
      </c>
      <c r="J10" s="18">
        <f>J17+J24</f>
        <v>0</v>
      </c>
    </row>
    <row r="11" spans="1:10" x14ac:dyDescent="0.25">
      <c r="A11" s="121"/>
      <c r="B11" s="171"/>
      <c r="C11" s="144"/>
      <c r="D11" s="12" t="s">
        <v>5</v>
      </c>
      <c r="E11" s="18">
        <f t="shared" si="1"/>
        <v>49.9</v>
      </c>
      <c r="F11" s="18">
        <f>F18+F25</f>
        <v>49.9</v>
      </c>
      <c r="G11" s="18">
        <f t="shared" si="2"/>
        <v>0</v>
      </c>
      <c r="H11" s="18">
        <f t="shared" si="0"/>
        <v>0</v>
      </c>
      <c r="I11" s="18">
        <f t="shared" si="0"/>
        <v>0</v>
      </c>
      <c r="J11" s="18">
        <f>J18+J25</f>
        <v>0</v>
      </c>
    </row>
    <row r="12" spans="1:10" ht="57" x14ac:dyDescent="0.25">
      <c r="A12" s="121"/>
      <c r="B12" s="171"/>
      <c r="C12" s="144"/>
      <c r="D12" s="13" t="s">
        <v>42</v>
      </c>
      <c r="E12" s="18">
        <f t="shared" si="1"/>
        <v>0</v>
      </c>
      <c r="F12" s="18">
        <f>F19+F26</f>
        <v>0</v>
      </c>
      <c r="G12" s="18">
        <f t="shared" si="2"/>
        <v>0</v>
      </c>
      <c r="H12" s="18">
        <f t="shared" si="0"/>
        <v>0</v>
      </c>
      <c r="I12" s="18">
        <f>I19+I26</f>
        <v>0</v>
      </c>
      <c r="J12" s="18">
        <f t="shared" si="0"/>
        <v>0</v>
      </c>
    </row>
    <row r="13" spans="1:10" ht="28.5" x14ac:dyDescent="0.25">
      <c r="A13" s="121"/>
      <c r="B13" s="171"/>
      <c r="C13" s="144"/>
      <c r="D13" s="13" t="s">
        <v>43</v>
      </c>
      <c r="E13" s="30">
        <f t="shared" si="1"/>
        <v>0</v>
      </c>
      <c r="F13" s="30">
        <f>F20+F27</f>
        <v>0</v>
      </c>
      <c r="G13" s="30">
        <f t="shared" si="2"/>
        <v>0</v>
      </c>
      <c r="H13" s="31">
        <f t="shared" si="0"/>
        <v>0</v>
      </c>
      <c r="I13" s="31">
        <f t="shared" si="0"/>
        <v>0</v>
      </c>
      <c r="J13" s="31">
        <f>J20+J27</f>
        <v>0</v>
      </c>
    </row>
    <row r="14" spans="1:10" ht="28.5" x14ac:dyDescent="0.25">
      <c r="A14" s="121"/>
      <c r="B14" s="171"/>
      <c r="C14" s="145"/>
      <c r="D14" s="13" t="s">
        <v>8</v>
      </c>
      <c r="E14" s="18">
        <f t="shared" si="1"/>
        <v>0</v>
      </c>
      <c r="F14" s="18">
        <f>F21+F28</f>
        <v>0</v>
      </c>
      <c r="G14" s="18">
        <f t="shared" si="2"/>
        <v>0</v>
      </c>
      <c r="H14" s="18">
        <f t="shared" si="0"/>
        <v>0</v>
      </c>
      <c r="I14" s="18">
        <f t="shared" si="0"/>
        <v>0</v>
      </c>
      <c r="J14" s="18">
        <f>J21+J28</f>
        <v>0</v>
      </c>
    </row>
    <row r="15" spans="1:10" ht="15" customHeight="1" x14ac:dyDescent="0.25">
      <c r="A15" s="121"/>
      <c r="B15" s="171"/>
      <c r="C15" s="149" t="s">
        <v>60</v>
      </c>
      <c r="D15" s="11" t="s">
        <v>1</v>
      </c>
      <c r="E15" s="19">
        <f t="shared" ref="E15:E22" si="3">F15+G15+H15+I15+J15</f>
        <v>49.9</v>
      </c>
      <c r="F15" s="19">
        <f>F21+F20+F19+F18+F17+F16</f>
        <v>49.9</v>
      </c>
      <c r="G15" s="19">
        <f>G21+G20+G19+G18+G17+G16</f>
        <v>0</v>
      </c>
      <c r="H15" s="19">
        <f>H21+H20+H19+H18+H17+H16</f>
        <v>0</v>
      </c>
      <c r="I15" s="19">
        <f>I21+I20+I19+I18+I17+I16</f>
        <v>0</v>
      </c>
      <c r="J15" s="19">
        <f>J21+J20+J19+J18+J17+J16</f>
        <v>0</v>
      </c>
    </row>
    <row r="16" spans="1:10" ht="30" x14ac:dyDescent="0.25">
      <c r="A16" s="121"/>
      <c r="B16" s="171"/>
      <c r="C16" s="150"/>
      <c r="D16" s="11" t="s">
        <v>17</v>
      </c>
      <c r="E16" s="19">
        <f t="shared" si="3"/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</row>
    <row r="17" spans="1:10" ht="45" x14ac:dyDescent="0.25">
      <c r="A17" s="121"/>
      <c r="B17" s="171"/>
      <c r="C17" s="150"/>
      <c r="D17" s="11" t="s">
        <v>18</v>
      </c>
      <c r="E17" s="19">
        <f t="shared" si="3"/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</row>
    <row r="18" spans="1:10" x14ac:dyDescent="0.25">
      <c r="A18" s="121"/>
      <c r="B18" s="171"/>
      <c r="C18" s="150"/>
      <c r="D18" s="11" t="s">
        <v>5</v>
      </c>
      <c r="E18" s="19">
        <f t="shared" si="3"/>
        <v>49.9</v>
      </c>
      <c r="F18" s="20">
        <v>49.9</v>
      </c>
      <c r="G18" s="20">
        <v>0</v>
      </c>
      <c r="H18" s="20">
        <v>0</v>
      </c>
      <c r="I18" s="20">
        <v>0</v>
      </c>
      <c r="J18" s="20">
        <v>0</v>
      </c>
    </row>
    <row r="19" spans="1:10" ht="60" x14ac:dyDescent="0.25">
      <c r="A19" s="121"/>
      <c r="B19" s="171"/>
      <c r="C19" s="150"/>
      <c r="D19" s="11" t="s">
        <v>42</v>
      </c>
      <c r="E19" s="19">
        <f t="shared" si="3"/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</row>
    <row r="20" spans="1:10" ht="30" x14ac:dyDescent="0.25">
      <c r="A20" s="121"/>
      <c r="B20" s="171"/>
      <c r="C20" s="150"/>
      <c r="D20" s="11" t="s">
        <v>43</v>
      </c>
      <c r="E20" s="19">
        <f t="shared" si="3"/>
        <v>0</v>
      </c>
      <c r="F20" s="6">
        <v>0</v>
      </c>
      <c r="G20" s="20">
        <v>0</v>
      </c>
      <c r="H20" s="20">
        <v>0</v>
      </c>
      <c r="I20" s="20">
        <v>0</v>
      </c>
      <c r="J20" s="20">
        <v>0</v>
      </c>
    </row>
    <row r="21" spans="1:10" x14ac:dyDescent="0.25">
      <c r="A21" s="121"/>
      <c r="B21" s="171"/>
      <c r="C21" s="151"/>
      <c r="D21" s="11" t="s">
        <v>8</v>
      </c>
      <c r="E21" s="19">
        <f t="shared" si="3"/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</row>
    <row r="22" spans="1:10" ht="15" customHeight="1" x14ac:dyDescent="0.25">
      <c r="A22" s="121"/>
      <c r="B22" s="171"/>
      <c r="C22" s="149" t="s">
        <v>64</v>
      </c>
      <c r="D22" s="11" t="s">
        <v>1</v>
      </c>
      <c r="E22" s="19">
        <f t="shared" si="3"/>
        <v>0</v>
      </c>
      <c r="F22" s="6">
        <f>F23+F24+F25+F26+F27+F28</f>
        <v>0</v>
      </c>
      <c r="G22" s="20">
        <f>G23+G24+G25+G26+G27+G28</f>
        <v>0</v>
      </c>
      <c r="H22" s="20">
        <f>H23+H24+H25+H26+H27+H28</f>
        <v>0</v>
      </c>
      <c r="I22" s="20">
        <f>I23+I24+I25+I26+I27+I28</f>
        <v>0</v>
      </c>
      <c r="J22" s="20">
        <f>J23+J24+J25+J26+J27+J28</f>
        <v>0</v>
      </c>
    </row>
    <row r="23" spans="1:10" ht="30" x14ac:dyDescent="0.25">
      <c r="A23" s="121"/>
      <c r="B23" s="171"/>
      <c r="C23" s="150"/>
      <c r="D23" s="11" t="s">
        <v>17</v>
      </c>
      <c r="E23" s="19">
        <f t="shared" si="1"/>
        <v>0</v>
      </c>
      <c r="F23" s="6">
        <v>0</v>
      </c>
      <c r="G23" s="20">
        <v>0</v>
      </c>
      <c r="H23" s="20">
        <v>0</v>
      </c>
      <c r="I23" s="20">
        <v>0</v>
      </c>
      <c r="J23" s="20">
        <v>0</v>
      </c>
    </row>
    <row r="24" spans="1:10" ht="45" x14ac:dyDescent="0.25">
      <c r="A24" s="121"/>
      <c r="B24" s="171"/>
      <c r="C24" s="150"/>
      <c r="D24" s="11" t="s">
        <v>18</v>
      </c>
      <c r="E24" s="19">
        <f t="shared" si="1"/>
        <v>0</v>
      </c>
      <c r="F24" s="6">
        <v>0</v>
      </c>
      <c r="G24" s="20">
        <v>0</v>
      </c>
      <c r="H24" s="20">
        <v>0</v>
      </c>
      <c r="I24" s="20">
        <v>0</v>
      </c>
      <c r="J24" s="20">
        <v>0</v>
      </c>
    </row>
    <row r="25" spans="1:10" x14ac:dyDescent="0.25">
      <c r="A25" s="121"/>
      <c r="B25" s="171"/>
      <c r="C25" s="150"/>
      <c r="D25" s="11" t="s">
        <v>5</v>
      </c>
      <c r="E25" s="19">
        <f t="shared" si="1"/>
        <v>0</v>
      </c>
      <c r="F25" s="6">
        <v>0</v>
      </c>
      <c r="G25" s="20">
        <v>0</v>
      </c>
      <c r="H25" s="20">
        <v>0</v>
      </c>
      <c r="I25" s="20">
        <v>0</v>
      </c>
      <c r="J25" s="20">
        <v>0</v>
      </c>
    </row>
    <row r="26" spans="1:10" ht="60" x14ac:dyDescent="0.25">
      <c r="A26" s="121"/>
      <c r="B26" s="171"/>
      <c r="C26" s="150"/>
      <c r="D26" s="11" t="s">
        <v>57</v>
      </c>
      <c r="E26" s="19">
        <f t="shared" si="1"/>
        <v>0</v>
      </c>
      <c r="F26" s="6">
        <v>0</v>
      </c>
      <c r="G26" s="20">
        <v>0</v>
      </c>
      <c r="H26" s="20">
        <v>0</v>
      </c>
      <c r="I26" s="20">
        <v>0</v>
      </c>
      <c r="J26" s="20">
        <v>0</v>
      </c>
    </row>
    <row r="27" spans="1:10" ht="30" x14ac:dyDescent="0.25">
      <c r="A27" s="121"/>
      <c r="B27" s="171"/>
      <c r="C27" s="150"/>
      <c r="D27" s="11" t="s">
        <v>58</v>
      </c>
      <c r="E27" s="19">
        <f t="shared" si="1"/>
        <v>0</v>
      </c>
      <c r="F27" s="6">
        <v>0</v>
      </c>
      <c r="G27" s="20">
        <v>0</v>
      </c>
      <c r="H27" s="20">
        <v>0</v>
      </c>
      <c r="I27" s="20">
        <v>0</v>
      </c>
      <c r="J27" s="20">
        <v>0</v>
      </c>
    </row>
    <row r="28" spans="1:10" x14ac:dyDescent="0.25">
      <c r="A28" s="121"/>
      <c r="B28" s="171"/>
      <c r="C28" s="151"/>
      <c r="D28" s="11" t="s">
        <v>8</v>
      </c>
      <c r="E28" s="19">
        <f t="shared" si="1"/>
        <v>0</v>
      </c>
      <c r="F28" s="6">
        <v>0</v>
      </c>
      <c r="G28" s="20">
        <v>0</v>
      </c>
      <c r="H28" s="20">
        <v>0</v>
      </c>
      <c r="I28" s="20">
        <v>0</v>
      </c>
      <c r="J28" s="20">
        <v>0</v>
      </c>
    </row>
    <row r="29" spans="1:10" ht="15" customHeight="1" x14ac:dyDescent="0.25">
      <c r="A29" s="120" t="s">
        <v>3</v>
      </c>
      <c r="B29" s="175" t="s">
        <v>164</v>
      </c>
      <c r="C29" s="143" t="s">
        <v>64</v>
      </c>
      <c r="D29" s="13" t="s">
        <v>1</v>
      </c>
      <c r="E29" s="19">
        <f t="shared" ref="E29:E35" si="4">F29+G29+H29+I29+J29</f>
        <v>0</v>
      </c>
      <c r="F29" s="19">
        <f>F30+F31+F32+F33+F34+F35</f>
        <v>0</v>
      </c>
      <c r="G29" s="19">
        <f>G30+G31+G32+G33+G34+G35</f>
        <v>0</v>
      </c>
      <c r="H29" s="19">
        <f>H30+H31+H32+H33+H34+H35</f>
        <v>0</v>
      </c>
      <c r="I29" s="19">
        <f>I30+I31+I32+I33+I34+I35</f>
        <v>0</v>
      </c>
      <c r="J29" s="19">
        <f>J30+J31+J32+J33+J34+J35</f>
        <v>0</v>
      </c>
    </row>
    <row r="30" spans="1:10" ht="28.5" x14ac:dyDescent="0.25">
      <c r="A30" s="121"/>
      <c r="B30" s="176"/>
      <c r="C30" s="144"/>
      <c r="D30" s="13" t="s">
        <v>17</v>
      </c>
      <c r="E30" s="19">
        <f t="shared" si="4"/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</row>
    <row r="31" spans="1:10" ht="42.75" x14ac:dyDescent="0.25">
      <c r="A31" s="121"/>
      <c r="B31" s="176"/>
      <c r="C31" s="144"/>
      <c r="D31" s="13" t="s">
        <v>18</v>
      </c>
      <c r="E31" s="19">
        <f t="shared" si="4"/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</row>
    <row r="32" spans="1:10" ht="28.5" x14ac:dyDescent="0.25">
      <c r="A32" s="121"/>
      <c r="B32" s="176"/>
      <c r="C32" s="144"/>
      <c r="D32" s="13" t="s">
        <v>5</v>
      </c>
      <c r="E32" s="19">
        <f t="shared" si="4"/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</row>
    <row r="33" spans="1:10" ht="57" x14ac:dyDescent="0.25">
      <c r="A33" s="121"/>
      <c r="B33" s="176"/>
      <c r="C33" s="144"/>
      <c r="D33" s="13" t="s">
        <v>42</v>
      </c>
      <c r="E33" s="19">
        <f t="shared" si="4"/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</row>
    <row r="34" spans="1:10" ht="28.5" x14ac:dyDescent="0.25">
      <c r="A34" s="121"/>
      <c r="B34" s="176"/>
      <c r="C34" s="144"/>
      <c r="D34" s="13" t="s">
        <v>43</v>
      </c>
      <c r="E34" s="19">
        <f t="shared" si="4"/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</row>
    <row r="35" spans="1:10" ht="45" customHeight="1" x14ac:dyDescent="0.25">
      <c r="A35" s="121"/>
      <c r="B35" s="176"/>
      <c r="C35" s="145"/>
      <c r="D35" s="13" t="s">
        <v>8</v>
      </c>
      <c r="E35" s="19">
        <f t="shared" si="4"/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</row>
    <row r="36" spans="1:10" ht="15" customHeight="1" x14ac:dyDescent="0.25">
      <c r="A36" s="120" t="s">
        <v>20</v>
      </c>
      <c r="B36" s="146" t="s">
        <v>172</v>
      </c>
      <c r="C36" s="143" t="s">
        <v>186</v>
      </c>
      <c r="D36" s="13" t="s">
        <v>1</v>
      </c>
      <c r="E36" s="19">
        <f t="shared" si="1"/>
        <v>2335</v>
      </c>
      <c r="F36" s="19">
        <f>F42+F41+F40+F39+F38+F37</f>
        <v>525</v>
      </c>
      <c r="G36" s="19">
        <f>G42+G41+G40+G39+G38+G37</f>
        <v>610</v>
      </c>
      <c r="H36" s="19">
        <f>H42+H41+H40+H39+H38+H37</f>
        <v>200</v>
      </c>
      <c r="I36" s="19">
        <f>I42+I41+I40+I39+I38+I37</f>
        <v>200</v>
      </c>
      <c r="J36" s="19">
        <f>J42+J41+J40+J39+J38+J37</f>
        <v>800</v>
      </c>
    </row>
    <row r="37" spans="1:10" ht="28.5" x14ac:dyDescent="0.25">
      <c r="A37" s="121"/>
      <c r="B37" s="147"/>
      <c r="C37" s="144"/>
      <c r="D37" s="13" t="s">
        <v>17</v>
      </c>
      <c r="E37" s="19">
        <f t="shared" si="1"/>
        <v>0</v>
      </c>
      <c r="F37" s="19">
        <f>F44+F51+F58+F65</f>
        <v>0</v>
      </c>
      <c r="G37" s="19">
        <f t="shared" ref="F37:J38" si="5">G44+G51+G58+G65</f>
        <v>0</v>
      </c>
      <c r="H37" s="19">
        <f t="shared" si="5"/>
        <v>0</v>
      </c>
      <c r="I37" s="19">
        <f t="shared" si="5"/>
        <v>0</v>
      </c>
      <c r="J37" s="19">
        <f t="shared" si="5"/>
        <v>0</v>
      </c>
    </row>
    <row r="38" spans="1:10" ht="42.75" x14ac:dyDescent="0.25">
      <c r="A38" s="121"/>
      <c r="B38" s="147"/>
      <c r="C38" s="144"/>
      <c r="D38" s="13" t="s">
        <v>18</v>
      </c>
      <c r="E38" s="19">
        <f t="shared" si="1"/>
        <v>0</v>
      </c>
      <c r="F38" s="19">
        <f t="shared" si="5"/>
        <v>0</v>
      </c>
      <c r="G38" s="19">
        <f t="shared" si="5"/>
        <v>0</v>
      </c>
      <c r="H38" s="19">
        <f t="shared" si="5"/>
        <v>0</v>
      </c>
      <c r="I38" s="19">
        <f t="shared" si="5"/>
        <v>0</v>
      </c>
      <c r="J38" s="19">
        <f t="shared" si="5"/>
        <v>0</v>
      </c>
    </row>
    <row r="39" spans="1:10" ht="30" customHeight="1" x14ac:dyDescent="0.25">
      <c r="A39" s="121"/>
      <c r="B39" s="147"/>
      <c r="C39" s="144"/>
      <c r="D39" s="13" t="s">
        <v>5</v>
      </c>
      <c r="E39" s="19">
        <f t="shared" si="1"/>
        <v>2335</v>
      </c>
      <c r="F39" s="19">
        <f>F46+F53+F60+F67</f>
        <v>525</v>
      </c>
      <c r="G39" s="19">
        <f>G46+G53+G60+G67</f>
        <v>610</v>
      </c>
      <c r="H39" s="19">
        <f>H46+H53+H60+H67</f>
        <v>200</v>
      </c>
      <c r="I39" s="19">
        <f>I46+I53+I60+I67</f>
        <v>200</v>
      </c>
      <c r="J39" s="19">
        <f>J46+J53+J60+J67</f>
        <v>800</v>
      </c>
    </row>
    <row r="40" spans="1:10" ht="57" x14ac:dyDescent="0.25">
      <c r="A40" s="121"/>
      <c r="B40" s="147"/>
      <c r="C40" s="144"/>
      <c r="D40" s="13" t="s">
        <v>42</v>
      </c>
      <c r="E40" s="19">
        <f t="shared" si="1"/>
        <v>0</v>
      </c>
      <c r="F40" s="19">
        <f t="shared" ref="F40:H42" si="6">F47+F54+F61+F68</f>
        <v>0</v>
      </c>
      <c r="G40" s="19">
        <f t="shared" si="6"/>
        <v>0</v>
      </c>
      <c r="H40" s="19">
        <f t="shared" si="6"/>
        <v>0</v>
      </c>
      <c r="I40" s="19">
        <f t="shared" ref="I40:J42" si="7">I47+I54+I61+I68</f>
        <v>0</v>
      </c>
      <c r="J40" s="19">
        <f t="shared" si="7"/>
        <v>0</v>
      </c>
    </row>
    <row r="41" spans="1:10" ht="28.5" x14ac:dyDescent="0.25">
      <c r="A41" s="121"/>
      <c r="B41" s="147"/>
      <c r="C41" s="144"/>
      <c r="D41" s="13" t="s">
        <v>43</v>
      </c>
      <c r="E41" s="19">
        <f t="shared" si="1"/>
        <v>0</v>
      </c>
      <c r="F41" s="8">
        <f>F48+F55+F62+F69</f>
        <v>0</v>
      </c>
      <c r="G41" s="19">
        <f>G48+G55+G62+G69</f>
        <v>0</v>
      </c>
      <c r="H41" s="19">
        <f t="shared" si="6"/>
        <v>0</v>
      </c>
      <c r="I41" s="19">
        <f t="shared" si="7"/>
        <v>0</v>
      </c>
      <c r="J41" s="19">
        <f t="shared" si="7"/>
        <v>0</v>
      </c>
    </row>
    <row r="42" spans="1:10" ht="28.5" x14ac:dyDescent="0.25">
      <c r="A42" s="121"/>
      <c r="B42" s="147"/>
      <c r="C42" s="145"/>
      <c r="D42" s="13" t="s">
        <v>8</v>
      </c>
      <c r="E42" s="19">
        <f t="shared" si="1"/>
        <v>0</v>
      </c>
      <c r="F42" s="8">
        <f t="shared" si="6"/>
        <v>0</v>
      </c>
      <c r="G42" s="19">
        <f t="shared" si="6"/>
        <v>0</v>
      </c>
      <c r="H42" s="19">
        <f t="shared" si="6"/>
        <v>0</v>
      </c>
      <c r="I42" s="19">
        <f t="shared" si="7"/>
        <v>0</v>
      </c>
      <c r="J42" s="19">
        <f t="shared" si="7"/>
        <v>0</v>
      </c>
    </row>
    <row r="43" spans="1:10" ht="15" customHeight="1" x14ac:dyDescent="0.25">
      <c r="A43" s="121"/>
      <c r="B43" s="147"/>
      <c r="C43" s="149" t="s">
        <v>60</v>
      </c>
      <c r="D43" s="11" t="s">
        <v>1</v>
      </c>
      <c r="E43" s="19">
        <f>F43+G43+H43+I43+J43</f>
        <v>15</v>
      </c>
      <c r="F43" s="19">
        <f>F49+F48+F47+F46+F45+F44</f>
        <v>15</v>
      </c>
      <c r="G43" s="19">
        <f>G49+G48+G47+G46+G45+G44</f>
        <v>0</v>
      </c>
      <c r="H43" s="19">
        <f>H49+H48+H47+H46+H45+H44</f>
        <v>0</v>
      </c>
      <c r="I43" s="19">
        <f>I49+I48+I47+I46+I45+I44</f>
        <v>0</v>
      </c>
      <c r="J43" s="19">
        <f>J49+J48+J47+J46+J45+J44</f>
        <v>0</v>
      </c>
    </row>
    <row r="44" spans="1:10" ht="30" x14ac:dyDescent="0.25">
      <c r="A44" s="121"/>
      <c r="B44" s="147"/>
      <c r="C44" s="150"/>
      <c r="D44" s="11" t="s">
        <v>17</v>
      </c>
      <c r="E44" s="19">
        <f t="shared" si="1"/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</row>
    <row r="45" spans="1:10" ht="45" x14ac:dyDescent="0.25">
      <c r="A45" s="121"/>
      <c r="B45" s="147"/>
      <c r="C45" s="150"/>
      <c r="D45" s="11" t="s">
        <v>18</v>
      </c>
      <c r="E45" s="19">
        <f t="shared" si="1"/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</row>
    <row r="46" spans="1:10" ht="30" customHeight="1" x14ac:dyDescent="0.25">
      <c r="A46" s="121"/>
      <c r="B46" s="147"/>
      <c r="C46" s="150"/>
      <c r="D46" s="11" t="s">
        <v>5</v>
      </c>
      <c r="E46" s="19">
        <f t="shared" si="1"/>
        <v>15</v>
      </c>
      <c r="F46" s="28">
        <v>15</v>
      </c>
      <c r="G46" s="20">
        <v>0</v>
      </c>
      <c r="H46" s="20">
        <v>0</v>
      </c>
      <c r="I46" s="20">
        <v>0</v>
      </c>
      <c r="J46" s="20">
        <v>0</v>
      </c>
    </row>
    <row r="47" spans="1:10" ht="60" x14ac:dyDescent="0.25">
      <c r="A47" s="121"/>
      <c r="B47" s="147"/>
      <c r="C47" s="150"/>
      <c r="D47" s="11" t="s">
        <v>42</v>
      </c>
      <c r="E47" s="19">
        <f t="shared" si="1"/>
        <v>0</v>
      </c>
      <c r="F47" s="6">
        <v>0</v>
      </c>
      <c r="G47" s="20">
        <v>0</v>
      </c>
      <c r="H47" s="20">
        <v>0</v>
      </c>
      <c r="I47" s="20">
        <v>0</v>
      </c>
      <c r="J47" s="20">
        <v>0</v>
      </c>
    </row>
    <row r="48" spans="1:10" ht="30" x14ac:dyDescent="0.25">
      <c r="A48" s="121"/>
      <c r="B48" s="147"/>
      <c r="C48" s="150"/>
      <c r="D48" s="11" t="s">
        <v>43</v>
      </c>
      <c r="E48" s="19">
        <f t="shared" si="1"/>
        <v>0</v>
      </c>
      <c r="F48" s="6">
        <v>0</v>
      </c>
      <c r="G48" s="20">
        <v>0</v>
      </c>
      <c r="H48" s="20">
        <v>0</v>
      </c>
      <c r="I48" s="20">
        <v>0</v>
      </c>
      <c r="J48" s="20">
        <v>0</v>
      </c>
    </row>
    <row r="49" spans="1:10" x14ac:dyDescent="0.25">
      <c r="A49" s="121"/>
      <c r="B49" s="147"/>
      <c r="C49" s="151"/>
      <c r="D49" s="11" t="s">
        <v>8</v>
      </c>
      <c r="E49" s="19">
        <f t="shared" si="1"/>
        <v>0</v>
      </c>
      <c r="F49" s="8">
        <v>0</v>
      </c>
      <c r="G49" s="19">
        <v>0</v>
      </c>
      <c r="H49" s="19">
        <v>0</v>
      </c>
      <c r="I49" s="19">
        <v>0</v>
      </c>
      <c r="J49" s="19">
        <v>0</v>
      </c>
    </row>
    <row r="50" spans="1:10" ht="15" customHeight="1" x14ac:dyDescent="0.25">
      <c r="A50" s="121"/>
      <c r="B50" s="147"/>
      <c r="C50" s="149" t="s">
        <v>89</v>
      </c>
      <c r="D50" s="11" t="s">
        <v>1</v>
      </c>
      <c r="E50" s="19">
        <f>F50+G50+H50+I50+J50</f>
        <v>1550</v>
      </c>
      <c r="F50" s="20">
        <f>F56+F55+F54+F53+F52+F51</f>
        <v>150</v>
      </c>
      <c r="G50" s="20">
        <f>G56+G55+G54+G53+G52+G51</f>
        <v>200</v>
      </c>
      <c r="H50" s="20">
        <f>H56+H55+H54+H53+H52+H51</f>
        <v>200</v>
      </c>
      <c r="I50" s="20">
        <f>I56+I55+I54+I53+I52+I51</f>
        <v>200</v>
      </c>
      <c r="J50" s="20">
        <f>J56+J55+J54+J53+J52+J51</f>
        <v>800</v>
      </c>
    </row>
    <row r="51" spans="1:10" ht="30" x14ac:dyDescent="0.25">
      <c r="A51" s="121"/>
      <c r="B51" s="147"/>
      <c r="C51" s="150"/>
      <c r="D51" s="11" t="s">
        <v>17</v>
      </c>
      <c r="E51" s="19">
        <f>F51+G51+H51+I51+J51</f>
        <v>0</v>
      </c>
      <c r="F51" s="6">
        <v>0</v>
      </c>
      <c r="G51" s="20">
        <v>0</v>
      </c>
      <c r="H51" s="20">
        <v>0</v>
      </c>
      <c r="I51" s="20">
        <v>0</v>
      </c>
      <c r="J51" s="20">
        <v>0</v>
      </c>
    </row>
    <row r="52" spans="1:10" ht="45" x14ac:dyDescent="0.25">
      <c r="A52" s="121"/>
      <c r="B52" s="147"/>
      <c r="C52" s="150"/>
      <c r="D52" s="11" t="s">
        <v>18</v>
      </c>
      <c r="E52" s="19">
        <f>F52+G52+H52+I52+J52</f>
        <v>0</v>
      </c>
      <c r="F52" s="6">
        <v>0</v>
      </c>
      <c r="G52" s="20">
        <v>0</v>
      </c>
      <c r="H52" s="20">
        <v>0</v>
      </c>
      <c r="I52" s="20">
        <v>0</v>
      </c>
      <c r="J52" s="20">
        <v>0</v>
      </c>
    </row>
    <row r="53" spans="1:10" ht="30" customHeight="1" x14ac:dyDescent="0.25">
      <c r="A53" s="121"/>
      <c r="B53" s="147"/>
      <c r="C53" s="150"/>
      <c r="D53" s="11" t="s">
        <v>5</v>
      </c>
      <c r="E53" s="19">
        <f>F53+G53+H53+I53+J53</f>
        <v>1550</v>
      </c>
      <c r="F53" s="20">
        <v>150</v>
      </c>
      <c r="G53" s="20">
        <v>200</v>
      </c>
      <c r="H53" s="20">
        <v>200</v>
      </c>
      <c r="I53" s="20">
        <v>200</v>
      </c>
      <c r="J53" s="20">
        <f>I53*4</f>
        <v>800</v>
      </c>
    </row>
    <row r="54" spans="1:10" ht="60" x14ac:dyDescent="0.25">
      <c r="A54" s="121"/>
      <c r="B54" s="147"/>
      <c r="C54" s="150"/>
      <c r="D54" s="11" t="s">
        <v>42</v>
      </c>
      <c r="E54" s="19">
        <f t="shared" si="1"/>
        <v>0</v>
      </c>
      <c r="F54" s="6">
        <v>0</v>
      </c>
      <c r="G54" s="20">
        <v>0</v>
      </c>
      <c r="H54" s="20">
        <v>0</v>
      </c>
      <c r="I54" s="20">
        <v>0</v>
      </c>
      <c r="J54" s="20">
        <v>0</v>
      </c>
    </row>
    <row r="55" spans="1:10" ht="30" x14ac:dyDescent="0.25">
      <c r="A55" s="121"/>
      <c r="B55" s="147"/>
      <c r="C55" s="150"/>
      <c r="D55" s="11" t="s">
        <v>43</v>
      </c>
      <c r="E55" s="19">
        <f t="shared" si="1"/>
        <v>0</v>
      </c>
      <c r="F55" s="6">
        <v>0</v>
      </c>
      <c r="G55" s="20">
        <v>0</v>
      </c>
      <c r="H55" s="20">
        <v>0</v>
      </c>
      <c r="I55" s="20">
        <v>0</v>
      </c>
      <c r="J55" s="20">
        <v>0</v>
      </c>
    </row>
    <row r="56" spans="1:10" x14ac:dyDescent="0.25">
      <c r="A56" s="121"/>
      <c r="B56" s="147"/>
      <c r="C56" s="151"/>
      <c r="D56" s="11" t="s">
        <v>8</v>
      </c>
      <c r="E56" s="19">
        <f t="shared" si="1"/>
        <v>0</v>
      </c>
      <c r="F56" s="8">
        <v>0</v>
      </c>
      <c r="G56" s="19">
        <v>0</v>
      </c>
      <c r="H56" s="19">
        <v>0</v>
      </c>
      <c r="I56" s="19">
        <v>0</v>
      </c>
      <c r="J56" s="19">
        <v>0</v>
      </c>
    </row>
    <row r="57" spans="1:10" ht="15" customHeight="1" x14ac:dyDescent="0.25">
      <c r="A57" s="121"/>
      <c r="B57" s="147"/>
      <c r="C57" s="149" t="s">
        <v>86</v>
      </c>
      <c r="D57" s="11" t="s">
        <v>1</v>
      </c>
      <c r="E57" s="19">
        <f t="shared" si="1"/>
        <v>770</v>
      </c>
      <c r="F57" s="20">
        <f>F63+F62+F61+F60+F59+F58</f>
        <v>360</v>
      </c>
      <c r="G57" s="20">
        <f>G63+G62+G61+G60+G59+G58</f>
        <v>410</v>
      </c>
      <c r="H57" s="20">
        <f>H63+H62+H61+H60+H59+H58</f>
        <v>0</v>
      </c>
      <c r="I57" s="20">
        <f>I63+I62+I61+I60+I59+I58</f>
        <v>0</v>
      </c>
      <c r="J57" s="20">
        <f>J63+J62+J61+J60+J59+J58</f>
        <v>0</v>
      </c>
    </row>
    <row r="58" spans="1:10" ht="30" x14ac:dyDescent="0.25">
      <c r="A58" s="121"/>
      <c r="B58" s="147"/>
      <c r="C58" s="150"/>
      <c r="D58" s="11" t="s">
        <v>17</v>
      </c>
      <c r="E58" s="19">
        <f t="shared" si="1"/>
        <v>0</v>
      </c>
      <c r="F58" s="6">
        <v>0</v>
      </c>
      <c r="G58" s="20">
        <v>0</v>
      </c>
      <c r="H58" s="20">
        <v>0</v>
      </c>
      <c r="I58" s="20">
        <v>0</v>
      </c>
      <c r="J58" s="20">
        <v>0</v>
      </c>
    </row>
    <row r="59" spans="1:10" ht="45" x14ac:dyDescent="0.25">
      <c r="A59" s="121"/>
      <c r="B59" s="147"/>
      <c r="C59" s="150"/>
      <c r="D59" s="11" t="s">
        <v>18</v>
      </c>
      <c r="E59" s="19">
        <f t="shared" si="1"/>
        <v>0</v>
      </c>
      <c r="F59" s="6">
        <v>0</v>
      </c>
      <c r="G59" s="20">
        <v>0</v>
      </c>
      <c r="H59" s="20">
        <v>0</v>
      </c>
      <c r="I59" s="20">
        <v>0</v>
      </c>
      <c r="J59" s="20">
        <v>0</v>
      </c>
    </row>
    <row r="60" spans="1:10" ht="30" customHeight="1" x14ac:dyDescent="0.25">
      <c r="A60" s="121"/>
      <c r="B60" s="147"/>
      <c r="C60" s="150"/>
      <c r="D60" s="11" t="s">
        <v>5</v>
      </c>
      <c r="E60" s="19">
        <f t="shared" si="1"/>
        <v>770</v>
      </c>
      <c r="F60" s="20">
        <v>360</v>
      </c>
      <c r="G60" s="20">
        <f>360+50</f>
        <v>410</v>
      </c>
      <c r="H60" s="20">
        <v>0</v>
      </c>
      <c r="I60" s="20">
        <v>0</v>
      </c>
      <c r="J60" s="20">
        <v>0</v>
      </c>
    </row>
    <row r="61" spans="1:10" ht="60" x14ac:dyDescent="0.25">
      <c r="A61" s="121"/>
      <c r="B61" s="147"/>
      <c r="C61" s="150"/>
      <c r="D61" s="11" t="s">
        <v>42</v>
      </c>
      <c r="E61" s="19">
        <f t="shared" si="1"/>
        <v>0</v>
      </c>
      <c r="F61" s="6">
        <v>0</v>
      </c>
      <c r="G61" s="20">
        <v>0</v>
      </c>
      <c r="H61" s="20">
        <v>0</v>
      </c>
      <c r="I61" s="20">
        <v>0</v>
      </c>
      <c r="J61" s="20">
        <v>0</v>
      </c>
    </row>
    <row r="62" spans="1:10" ht="30" x14ac:dyDescent="0.25">
      <c r="A62" s="121"/>
      <c r="B62" s="147"/>
      <c r="C62" s="150"/>
      <c r="D62" s="11" t="s">
        <v>43</v>
      </c>
      <c r="E62" s="19">
        <f t="shared" si="1"/>
        <v>0</v>
      </c>
      <c r="F62" s="6">
        <v>0</v>
      </c>
      <c r="G62" s="20">
        <v>0</v>
      </c>
      <c r="H62" s="20">
        <v>0</v>
      </c>
      <c r="I62" s="20">
        <v>0</v>
      </c>
      <c r="J62" s="20">
        <v>0</v>
      </c>
    </row>
    <row r="63" spans="1:10" x14ac:dyDescent="0.25">
      <c r="A63" s="121"/>
      <c r="B63" s="147"/>
      <c r="C63" s="151"/>
      <c r="D63" s="11" t="s">
        <v>8</v>
      </c>
      <c r="E63" s="19">
        <f t="shared" si="1"/>
        <v>0</v>
      </c>
      <c r="F63" s="8">
        <v>0</v>
      </c>
      <c r="G63" s="19">
        <v>0</v>
      </c>
      <c r="H63" s="19">
        <v>0</v>
      </c>
      <c r="I63" s="19">
        <v>0</v>
      </c>
      <c r="J63" s="19">
        <v>0</v>
      </c>
    </row>
    <row r="64" spans="1:10" x14ac:dyDescent="0.25">
      <c r="A64" s="121"/>
      <c r="B64" s="147"/>
      <c r="C64" s="149" t="s">
        <v>66</v>
      </c>
      <c r="D64" s="11" t="s">
        <v>1</v>
      </c>
      <c r="E64" s="19">
        <f t="shared" si="1"/>
        <v>0</v>
      </c>
      <c r="F64" s="19">
        <f>F65+F66+F67+F68+F69+F70</f>
        <v>0</v>
      </c>
      <c r="G64" s="19">
        <f>G65+G66+G67+G68+G69+G70</f>
        <v>0</v>
      </c>
      <c r="H64" s="19">
        <f>H65+H66+H67+H68+H69+H70</f>
        <v>0</v>
      </c>
      <c r="I64" s="19">
        <f>I65+I66+I67+I68+I69+I70</f>
        <v>0</v>
      </c>
      <c r="J64" s="19">
        <f>J65+J66+J67+J68+J69+J70</f>
        <v>0</v>
      </c>
    </row>
    <row r="65" spans="1:10" ht="30" x14ac:dyDescent="0.25">
      <c r="A65" s="121"/>
      <c r="B65" s="147"/>
      <c r="C65" s="150"/>
      <c r="D65" s="11" t="s">
        <v>17</v>
      </c>
      <c r="E65" s="19">
        <f t="shared" si="1"/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</row>
    <row r="66" spans="1:10" ht="45" x14ac:dyDescent="0.25">
      <c r="A66" s="121"/>
      <c r="B66" s="147"/>
      <c r="C66" s="150"/>
      <c r="D66" s="11" t="s">
        <v>18</v>
      </c>
      <c r="E66" s="19">
        <f t="shared" si="1"/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</row>
    <row r="67" spans="1:10" x14ac:dyDescent="0.25">
      <c r="A67" s="121"/>
      <c r="B67" s="147"/>
      <c r="C67" s="150"/>
      <c r="D67" s="11" t="s">
        <v>5</v>
      </c>
      <c r="E67" s="19">
        <f t="shared" si="1"/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</row>
    <row r="68" spans="1:10" ht="60" x14ac:dyDescent="0.25">
      <c r="A68" s="121"/>
      <c r="B68" s="147"/>
      <c r="C68" s="150"/>
      <c r="D68" s="11" t="s">
        <v>42</v>
      </c>
      <c r="E68" s="19">
        <f t="shared" si="1"/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</row>
    <row r="69" spans="1:10" ht="30" x14ac:dyDescent="0.25">
      <c r="A69" s="121"/>
      <c r="B69" s="147"/>
      <c r="C69" s="150"/>
      <c r="D69" s="11" t="s">
        <v>43</v>
      </c>
      <c r="E69" s="19">
        <f t="shared" si="1"/>
        <v>0</v>
      </c>
      <c r="F69" s="8">
        <v>0</v>
      </c>
      <c r="G69" s="19">
        <v>0</v>
      </c>
      <c r="H69" s="19">
        <v>0</v>
      </c>
      <c r="I69" s="19">
        <v>0</v>
      </c>
      <c r="J69" s="19">
        <v>0</v>
      </c>
    </row>
    <row r="70" spans="1:10" x14ac:dyDescent="0.25">
      <c r="A70" s="122"/>
      <c r="B70" s="148"/>
      <c r="C70" s="151"/>
      <c r="D70" s="11" t="s">
        <v>8</v>
      </c>
      <c r="E70" s="19">
        <f t="shared" si="1"/>
        <v>0</v>
      </c>
      <c r="F70" s="8">
        <v>0</v>
      </c>
      <c r="G70" s="19">
        <v>0</v>
      </c>
      <c r="H70" s="19">
        <v>0</v>
      </c>
      <c r="I70" s="19">
        <v>0</v>
      </c>
      <c r="J70" s="19">
        <v>0</v>
      </c>
    </row>
    <row r="71" spans="1:10" ht="15" customHeight="1" x14ac:dyDescent="0.25">
      <c r="A71" s="120" t="s">
        <v>22</v>
      </c>
      <c r="B71" s="146" t="s">
        <v>165</v>
      </c>
      <c r="C71" s="143" t="s">
        <v>99</v>
      </c>
      <c r="D71" s="13" t="s">
        <v>1</v>
      </c>
      <c r="E71" s="19">
        <f t="shared" si="1"/>
        <v>2480.1398600000002</v>
      </c>
      <c r="F71" s="19">
        <f>F77+F76+F75+F74+F73+F72</f>
        <v>317.55986000000001</v>
      </c>
      <c r="G71" s="19">
        <f>G77+G76+G75+G74+G73+G72</f>
        <v>299.58</v>
      </c>
      <c r="H71" s="19">
        <f>H77+H76+H75+H74+H73+H72</f>
        <v>310.5</v>
      </c>
      <c r="I71" s="19">
        <f t="shared" ref="I71:J71" si="8">I77+I76+I75+I74+I73+I72</f>
        <v>310.5</v>
      </c>
      <c r="J71" s="19">
        <f t="shared" si="8"/>
        <v>1242</v>
      </c>
    </row>
    <row r="72" spans="1:10" ht="28.5" x14ac:dyDescent="0.25">
      <c r="A72" s="121"/>
      <c r="B72" s="147"/>
      <c r="C72" s="144"/>
      <c r="D72" s="13" t="s">
        <v>17</v>
      </c>
      <c r="E72" s="19">
        <f t="shared" ref="E72:E135" si="9">F72+G72+H72+I72+J72</f>
        <v>0</v>
      </c>
      <c r="F72" s="20">
        <f t="shared" ref="F72:J77" si="10">F79+F86</f>
        <v>0</v>
      </c>
      <c r="G72" s="20">
        <f t="shared" si="10"/>
        <v>0</v>
      </c>
      <c r="H72" s="20">
        <f t="shared" si="10"/>
        <v>0</v>
      </c>
      <c r="I72" s="20">
        <f t="shared" si="10"/>
        <v>0</v>
      </c>
      <c r="J72" s="20">
        <f t="shared" si="10"/>
        <v>0</v>
      </c>
    </row>
    <row r="73" spans="1:10" ht="42.75" x14ac:dyDescent="0.25">
      <c r="A73" s="121"/>
      <c r="B73" s="147"/>
      <c r="C73" s="144"/>
      <c r="D73" s="13" t="s">
        <v>18</v>
      </c>
      <c r="E73" s="19">
        <f t="shared" si="9"/>
        <v>0</v>
      </c>
      <c r="F73" s="20">
        <f t="shared" si="10"/>
        <v>0</v>
      </c>
      <c r="G73" s="20">
        <f t="shared" si="10"/>
        <v>0</v>
      </c>
      <c r="H73" s="20">
        <f t="shared" si="10"/>
        <v>0</v>
      </c>
      <c r="I73" s="20">
        <f t="shared" si="10"/>
        <v>0</v>
      </c>
      <c r="J73" s="20">
        <f t="shared" si="10"/>
        <v>0</v>
      </c>
    </row>
    <row r="74" spans="1:10" ht="30" customHeight="1" x14ac:dyDescent="0.25">
      <c r="A74" s="121"/>
      <c r="B74" s="147"/>
      <c r="C74" s="144"/>
      <c r="D74" s="13" t="s">
        <v>5</v>
      </c>
      <c r="E74" s="19">
        <f t="shared" si="9"/>
        <v>2480.1398600000002</v>
      </c>
      <c r="F74" s="20">
        <f t="shared" si="10"/>
        <v>317.55986000000001</v>
      </c>
      <c r="G74" s="20">
        <f t="shared" si="10"/>
        <v>299.58</v>
      </c>
      <c r="H74" s="20">
        <f t="shared" si="10"/>
        <v>310.5</v>
      </c>
      <c r="I74" s="20">
        <f t="shared" si="10"/>
        <v>310.5</v>
      </c>
      <c r="J74" s="20">
        <f t="shared" si="10"/>
        <v>1242</v>
      </c>
    </row>
    <row r="75" spans="1:10" ht="57" x14ac:dyDescent="0.25">
      <c r="A75" s="121"/>
      <c r="B75" s="147"/>
      <c r="C75" s="144"/>
      <c r="D75" s="13" t="s">
        <v>42</v>
      </c>
      <c r="E75" s="19">
        <f t="shared" si="9"/>
        <v>0</v>
      </c>
      <c r="F75" s="20">
        <f t="shared" si="10"/>
        <v>0</v>
      </c>
      <c r="G75" s="20">
        <f t="shared" si="10"/>
        <v>0</v>
      </c>
      <c r="H75" s="20">
        <f t="shared" si="10"/>
        <v>0</v>
      </c>
      <c r="I75" s="20">
        <f t="shared" si="10"/>
        <v>0</v>
      </c>
      <c r="J75" s="20">
        <f t="shared" si="10"/>
        <v>0</v>
      </c>
    </row>
    <row r="76" spans="1:10" ht="28.5" x14ac:dyDescent="0.25">
      <c r="A76" s="121"/>
      <c r="B76" s="147"/>
      <c r="C76" s="144"/>
      <c r="D76" s="13" t="s">
        <v>43</v>
      </c>
      <c r="E76" s="19">
        <f t="shared" si="9"/>
        <v>0</v>
      </c>
      <c r="F76" s="20">
        <f t="shared" si="10"/>
        <v>0</v>
      </c>
      <c r="G76" s="20">
        <f t="shared" si="10"/>
        <v>0</v>
      </c>
      <c r="H76" s="20">
        <f t="shared" si="10"/>
        <v>0</v>
      </c>
      <c r="I76" s="20">
        <f t="shared" si="10"/>
        <v>0</v>
      </c>
      <c r="J76" s="20">
        <f t="shared" si="10"/>
        <v>0</v>
      </c>
    </row>
    <row r="77" spans="1:10" ht="14.25" customHeight="1" x14ac:dyDescent="0.25">
      <c r="A77" s="121"/>
      <c r="B77" s="147"/>
      <c r="C77" s="145"/>
      <c r="D77" s="13" t="s">
        <v>8</v>
      </c>
      <c r="E77" s="19">
        <f t="shared" si="9"/>
        <v>0</v>
      </c>
      <c r="F77" s="20">
        <f t="shared" si="10"/>
        <v>0</v>
      </c>
      <c r="G77" s="20">
        <f t="shared" si="10"/>
        <v>0</v>
      </c>
      <c r="H77" s="20">
        <f t="shared" si="10"/>
        <v>0</v>
      </c>
      <c r="I77" s="20">
        <f t="shared" si="10"/>
        <v>0</v>
      </c>
      <c r="J77" s="20">
        <f t="shared" si="10"/>
        <v>0</v>
      </c>
    </row>
    <row r="78" spans="1:10" ht="15" customHeight="1" x14ac:dyDescent="0.25">
      <c r="A78" s="121"/>
      <c r="B78" s="147"/>
      <c r="C78" s="149" t="s">
        <v>86</v>
      </c>
      <c r="D78" s="11" t="s">
        <v>1</v>
      </c>
      <c r="E78" s="19">
        <f t="shared" si="9"/>
        <v>0</v>
      </c>
      <c r="F78" s="19">
        <f>F84+F83+F82+F81+F80+F79</f>
        <v>0</v>
      </c>
      <c r="G78" s="19">
        <f>G84+G83+G82+G81+G80+G79</f>
        <v>0</v>
      </c>
      <c r="H78" s="19">
        <f>H84+H83+H82+H81+H80+H79</f>
        <v>0</v>
      </c>
      <c r="I78" s="19">
        <f>I84+I83+I82+I81+I80+I79</f>
        <v>0</v>
      </c>
      <c r="J78" s="19">
        <f>J84+J83+J82+J81+J80+J79</f>
        <v>0</v>
      </c>
    </row>
    <row r="79" spans="1:10" ht="30" x14ac:dyDescent="0.25">
      <c r="A79" s="121"/>
      <c r="B79" s="147"/>
      <c r="C79" s="150"/>
      <c r="D79" s="11" t="s">
        <v>17</v>
      </c>
      <c r="E79" s="19">
        <f t="shared" si="9"/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</row>
    <row r="80" spans="1:10" ht="45" x14ac:dyDescent="0.25">
      <c r="A80" s="121"/>
      <c r="B80" s="147"/>
      <c r="C80" s="150"/>
      <c r="D80" s="11" t="s">
        <v>18</v>
      </c>
      <c r="E80" s="19">
        <f t="shared" si="9"/>
        <v>0</v>
      </c>
      <c r="F80" s="28">
        <v>0</v>
      </c>
      <c r="G80" s="20">
        <v>0</v>
      </c>
      <c r="H80" s="20">
        <v>0</v>
      </c>
      <c r="I80" s="20">
        <v>0</v>
      </c>
      <c r="J80" s="20">
        <v>0</v>
      </c>
    </row>
    <row r="81" spans="1:10" ht="30" customHeight="1" x14ac:dyDescent="0.25">
      <c r="A81" s="121"/>
      <c r="B81" s="147"/>
      <c r="C81" s="150"/>
      <c r="D81" s="11" t="s">
        <v>5</v>
      </c>
      <c r="E81" s="19">
        <f t="shared" si="9"/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</row>
    <row r="82" spans="1:10" ht="60" x14ac:dyDescent="0.25">
      <c r="A82" s="121"/>
      <c r="B82" s="147"/>
      <c r="C82" s="150"/>
      <c r="D82" s="11" t="s">
        <v>42</v>
      </c>
      <c r="E82" s="19">
        <f t="shared" si="9"/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</row>
    <row r="83" spans="1:10" ht="30" x14ac:dyDescent="0.25">
      <c r="A83" s="121"/>
      <c r="B83" s="147"/>
      <c r="C83" s="150"/>
      <c r="D83" s="11" t="s">
        <v>43</v>
      </c>
      <c r="E83" s="19">
        <f t="shared" si="9"/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</row>
    <row r="84" spans="1:10" x14ac:dyDescent="0.25">
      <c r="A84" s="121"/>
      <c r="B84" s="147"/>
      <c r="C84" s="151"/>
      <c r="D84" s="11" t="s">
        <v>8</v>
      </c>
      <c r="E84" s="19">
        <f t="shared" si="9"/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</row>
    <row r="85" spans="1:10" ht="15" customHeight="1" x14ac:dyDescent="0.25">
      <c r="A85" s="121"/>
      <c r="B85" s="147"/>
      <c r="C85" s="149" t="s">
        <v>66</v>
      </c>
      <c r="D85" s="11" t="s">
        <v>1</v>
      </c>
      <c r="E85" s="19">
        <f t="shared" si="9"/>
        <v>2480.1398600000002</v>
      </c>
      <c r="F85" s="19">
        <f>F91+F90+F89+F88+F87+F86</f>
        <v>317.55986000000001</v>
      </c>
      <c r="G85" s="19">
        <f>G91+G90+G89+G88+G87+G86</f>
        <v>299.58</v>
      </c>
      <c r="H85" s="19">
        <f>H91+H90+H89+H88+H87+H86</f>
        <v>310.5</v>
      </c>
      <c r="I85" s="19">
        <f>I91+I90+I89+I88+I87+I86</f>
        <v>310.5</v>
      </c>
      <c r="J85" s="19">
        <f>J91+J90+J89+J88+J87+J86</f>
        <v>1242</v>
      </c>
    </row>
    <row r="86" spans="1:10" ht="30" x14ac:dyDescent="0.25">
      <c r="A86" s="121"/>
      <c r="B86" s="147"/>
      <c r="C86" s="150"/>
      <c r="D86" s="11" t="s">
        <v>17</v>
      </c>
      <c r="E86" s="19">
        <f t="shared" si="9"/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</row>
    <row r="87" spans="1:10" ht="45" x14ac:dyDescent="0.25">
      <c r="A87" s="121"/>
      <c r="B87" s="147"/>
      <c r="C87" s="150"/>
      <c r="D87" s="11" t="s">
        <v>18</v>
      </c>
      <c r="E87" s="19">
        <f t="shared" si="9"/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</row>
    <row r="88" spans="1:10" ht="30" customHeight="1" x14ac:dyDescent="0.25">
      <c r="A88" s="121"/>
      <c r="B88" s="147"/>
      <c r="C88" s="150"/>
      <c r="D88" s="11" t="s">
        <v>5</v>
      </c>
      <c r="E88" s="19">
        <f t="shared" si="9"/>
        <v>2480.1398600000002</v>
      </c>
      <c r="F88" s="20">
        <v>317.55986000000001</v>
      </c>
      <c r="G88" s="20">
        <f>310.5-10.92</f>
        <v>299.58</v>
      </c>
      <c r="H88" s="20">
        <v>310.5</v>
      </c>
      <c r="I88" s="20">
        <v>310.5</v>
      </c>
      <c r="J88" s="20">
        <f>I88*4</f>
        <v>1242</v>
      </c>
    </row>
    <row r="89" spans="1:10" ht="60" x14ac:dyDescent="0.25">
      <c r="A89" s="121"/>
      <c r="B89" s="147"/>
      <c r="C89" s="150"/>
      <c r="D89" s="11" t="s">
        <v>42</v>
      </c>
      <c r="E89" s="19">
        <f t="shared" si="9"/>
        <v>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</row>
    <row r="90" spans="1:10" ht="30" x14ac:dyDescent="0.25">
      <c r="A90" s="121"/>
      <c r="B90" s="147"/>
      <c r="C90" s="150"/>
      <c r="D90" s="11" t="s">
        <v>43</v>
      </c>
      <c r="E90" s="19">
        <f t="shared" si="9"/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</row>
    <row r="91" spans="1:10" x14ac:dyDescent="0.25">
      <c r="A91" s="122"/>
      <c r="B91" s="148"/>
      <c r="C91" s="151"/>
      <c r="D91" s="11" t="s">
        <v>8</v>
      </c>
      <c r="E91" s="19">
        <f t="shared" si="9"/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</row>
    <row r="92" spans="1:10" ht="15" customHeight="1" x14ac:dyDescent="0.25">
      <c r="A92" s="120" t="s">
        <v>23</v>
      </c>
      <c r="B92" s="146" t="s">
        <v>166</v>
      </c>
      <c r="C92" s="143" t="s">
        <v>187</v>
      </c>
      <c r="D92" s="13" t="s">
        <v>1</v>
      </c>
      <c r="E92" s="19">
        <f t="shared" si="9"/>
        <v>29.85</v>
      </c>
      <c r="F92" s="19">
        <f>F98+F97+F96+F95+F94+F93</f>
        <v>29.85</v>
      </c>
      <c r="G92" s="19">
        <f>G98+G97+G96+G95+G94+G93</f>
        <v>0</v>
      </c>
      <c r="H92" s="19">
        <f>H98+H97+H96+H95+H94+H93</f>
        <v>0</v>
      </c>
      <c r="I92" s="19">
        <f>I98+I97+I96+I95+I94+I93</f>
        <v>0</v>
      </c>
      <c r="J92" s="19">
        <f>J98+J97+J96+J95+J94+J93</f>
        <v>0</v>
      </c>
    </row>
    <row r="93" spans="1:10" ht="28.5" x14ac:dyDescent="0.25">
      <c r="A93" s="121"/>
      <c r="B93" s="147"/>
      <c r="C93" s="144"/>
      <c r="D93" s="13" t="s">
        <v>17</v>
      </c>
      <c r="E93" s="19">
        <f t="shared" si="9"/>
        <v>0</v>
      </c>
      <c r="F93" s="19">
        <f>F100+F107+F114+F121</f>
        <v>0</v>
      </c>
      <c r="G93" s="19">
        <f t="shared" ref="F93:J98" si="11">G100+G107+G114+G121</f>
        <v>0</v>
      </c>
      <c r="H93" s="19">
        <f>H100+H107+H114+H121</f>
        <v>0</v>
      </c>
      <c r="I93" s="19">
        <f t="shared" si="11"/>
        <v>0</v>
      </c>
      <c r="J93" s="19">
        <f t="shared" si="11"/>
        <v>0</v>
      </c>
    </row>
    <row r="94" spans="1:10" ht="42.75" x14ac:dyDescent="0.25">
      <c r="A94" s="121"/>
      <c r="B94" s="147"/>
      <c r="C94" s="144"/>
      <c r="D94" s="13" t="s">
        <v>18</v>
      </c>
      <c r="E94" s="19">
        <f t="shared" si="9"/>
        <v>0</v>
      </c>
      <c r="F94" s="19">
        <f t="shared" si="11"/>
        <v>0</v>
      </c>
      <c r="G94" s="19">
        <f t="shared" si="11"/>
        <v>0</v>
      </c>
      <c r="H94" s="19">
        <f t="shared" si="11"/>
        <v>0</v>
      </c>
      <c r="I94" s="19">
        <f t="shared" si="11"/>
        <v>0</v>
      </c>
      <c r="J94" s="19">
        <f t="shared" si="11"/>
        <v>0</v>
      </c>
    </row>
    <row r="95" spans="1:10" ht="28.5" x14ac:dyDescent="0.25">
      <c r="A95" s="121"/>
      <c r="B95" s="147"/>
      <c r="C95" s="144"/>
      <c r="D95" s="13" t="s">
        <v>5</v>
      </c>
      <c r="E95" s="19">
        <f t="shared" si="9"/>
        <v>29.85</v>
      </c>
      <c r="F95" s="19">
        <f t="shared" si="11"/>
        <v>29.85</v>
      </c>
      <c r="G95" s="19">
        <f t="shared" si="11"/>
        <v>0</v>
      </c>
      <c r="H95" s="19">
        <f t="shared" si="11"/>
        <v>0</v>
      </c>
      <c r="I95" s="19">
        <f t="shared" si="11"/>
        <v>0</v>
      </c>
      <c r="J95" s="19">
        <f t="shared" si="11"/>
        <v>0</v>
      </c>
    </row>
    <row r="96" spans="1:10" ht="59.25" customHeight="1" x14ac:dyDescent="0.25">
      <c r="A96" s="121"/>
      <c r="B96" s="147"/>
      <c r="C96" s="144"/>
      <c r="D96" s="13" t="s">
        <v>42</v>
      </c>
      <c r="E96" s="19">
        <f t="shared" si="9"/>
        <v>0</v>
      </c>
      <c r="F96" s="19">
        <f t="shared" si="11"/>
        <v>0</v>
      </c>
      <c r="G96" s="19">
        <f t="shared" si="11"/>
        <v>0</v>
      </c>
      <c r="H96" s="19">
        <f t="shared" si="11"/>
        <v>0</v>
      </c>
      <c r="I96" s="19">
        <f t="shared" si="11"/>
        <v>0</v>
      </c>
      <c r="J96" s="19">
        <f t="shared" si="11"/>
        <v>0</v>
      </c>
    </row>
    <row r="97" spans="1:10" ht="28.5" x14ac:dyDescent="0.25">
      <c r="A97" s="121"/>
      <c r="B97" s="147"/>
      <c r="C97" s="144"/>
      <c r="D97" s="13" t="s">
        <v>43</v>
      </c>
      <c r="E97" s="19">
        <f t="shared" si="9"/>
        <v>0</v>
      </c>
      <c r="F97" s="19">
        <f t="shared" si="11"/>
        <v>0</v>
      </c>
      <c r="G97" s="19">
        <f t="shared" si="11"/>
        <v>0</v>
      </c>
      <c r="H97" s="19">
        <f t="shared" si="11"/>
        <v>0</v>
      </c>
      <c r="I97" s="19">
        <f t="shared" si="11"/>
        <v>0</v>
      </c>
      <c r="J97" s="19">
        <f t="shared" si="11"/>
        <v>0</v>
      </c>
    </row>
    <row r="98" spans="1:10" ht="22.5" customHeight="1" x14ac:dyDescent="0.25">
      <c r="A98" s="121"/>
      <c r="B98" s="147"/>
      <c r="C98" s="145"/>
      <c r="D98" s="13" t="s">
        <v>8</v>
      </c>
      <c r="E98" s="19">
        <f t="shared" si="9"/>
        <v>0</v>
      </c>
      <c r="F98" s="19">
        <f t="shared" si="11"/>
        <v>0</v>
      </c>
      <c r="G98" s="19">
        <f t="shared" si="11"/>
        <v>0</v>
      </c>
      <c r="H98" s="19">
        <f t="shared" si="11"/>
        <v>0</v>
      </c>
      <c r="I98" s="19">
        <f t="shared" si="11"/>
        <v>0</v>
      </c>
      <c r="J98" s="19">
        <f t="shared" si="11"/>
        <v>0</v>
      </c>
    </row>
    <row r="99" spans="1:10" ht="15" customHeight="1" x14ac:dyDescent="0.25">
      <c r="A99" s="121"/>
      <c r="B99" s="147"/>
      <c r="C99" s="149" t="s">
        <v>60</v>
      </c>
      <c r="D99" s="11" t="s">
        <v>1</v>
      </c>
      <c r="E99" s="24">
        <f t="shared" si="9"/>
        <v>0</v>
      </c>
      <c r="F99" s="27">
        <f>F100+F101+F102+F103+F104+F105</f>
        <v>0</v>
      </c>
      <c r="G99" s="24">
        <f>G100+G101+G102+G103+G104+G105</f>
        <v>0</v>
      </c>
      <c r="H99" s="24">
        <f>H100+H101+H102+H103+H104+H105</f>
        <v>0</v>
      </c>
      <c r="I99" s="24">
        <f>I100+I101+I102+I103+I104+I105</f>
        <v>0</v>
      </c>
      <c r="J99" s="24">
        <f>J100+J101+J102+J103+J104+J105</f>
        <v>0</v>
      </c>
    </row>
    <row r="100" spans="1:10" ht="30" x14ac:dyDescent="0.25">
      <c r="A100" s="121"/>
      <c r="B100" s="147"/>
      <c r="C100" s="150"/>
      <c r="D100" s="11" t="s">
        <v>17</v>
      </c>
      <c r="E100" s="24">
        <f t="shared" si="9"/>
        <v>0</v>
      </c>
      <c r="F100" s="27">
        <v>0</v>
      </c>
      <c r="G100" s="24">
        <v>0</v>
      </c>
      <c r="H100" s="24">
        <v>0</v>
      </c>
      <c r="I100" s="24">
        <v>0</v>
      </c>
      <c r="J100" s="24">
        <v>0</v>
      </c>
    </row>
    <row r="101" spans="1:10" ht="45" x14ac:dyDescent="0.25">
      <c r="A101" s="121"/>
      <c r="B101" s="147"/>
      <c r="C101" s="150"/>
      <c r="D101" s="11" t="s">
        <v>18</v>
      </c>
      <c r="E101" s="24">
        <f t="shared" si="9"/>
        <v>0</v>
      </c>
      <c r="F101" s="27">
        <v>0</v>
      </c>
      <c r="G101" s="24">
        <v>0</v>
      </c>
      <c r="H101" s="24">
        <v>0</v>
      </c>
      <c r="I101" s="24">
        <v>0</v>
      </c>
      <c r="J101" s="24">
        <v>0</v>
      </c>
    </row>
    <row r="102" spans="1:10" ht="30" customHeight="1" x14ac:dyDescent="0.25">
      <c r="A102" s="121"/>
      <c r="B102" s="147"/>
      <c r="C102" s="150"/>
      <c r="D102" s="11" t="s">
        <v>5</v>
      </c>
      <c r="E102" s="24">
        <f t="shared" si="9"/>
        <v>0</v>
      </c>
      <c r="F102" s="27">
        <v>0</v>
      </c>
      <c r="G102" s="24">
        <v>0</v>
      </c>
      <c r="H102" s="24">
        <v>0</v>
      </c>
      <c r="I102" s="24">
        <v>0</v>
      </c>
      <c r="J102" s="24">
        <v>0</v>
      </c>
    </row>
    <row r="103" spans="1:10" ht="60" x14ac:dyDescent="0.25">
      <c r="A103" s="121"/>
      <c r="B103" s="147"/>
      <c r="C103" s="150"/>
      <c r="D103" s="11" t="s">
        <v>42</v>
      </c>
      <c r="E103" s="24">
        <f t="shared" si="9"/>
        <v>0</v>
      </c>
      <c r="F103" s="27">
        <v>0</v>
      </c>
      <c r="G103" s="24">
        <v>0</v>
      </c>
      <c r="H103" s="24">
        <v>0</v>
      </c>
      <c r="I103" s="24">
        <v>0</v>
      </c>
      <c r="J103" s="24">
        <v>0</v>
      </c>
    </row>
    <row r="104" spans="1:10" ht="30" x14ac:dyDescent="0.25">
      <c r="A104" s="121"/>
      <c r="B104" s="147"/>
      <c r="C104" s="150"/>
      <c r="D104" s="11" t="s">
        <v>43</v>
      </c>
      <c r="E104" s="24">
        <f t="shared" si="9"/>
        <v>0</v>
      </c>
      <c r="F104" s="27">
        <v>0</v>
      </c>
      <c r="G104" s="24">
        <v>0</v>
      </c>
      <c r="H104" s="24">
        <v>0</v>
      </c>
      <c r="I104" s="24">
        <v>0</v>
      </c>
      <c r="J104" s="24">
        <v>0</v>
      </c>
    </row>
    <row r="105" spans="1:10" x14ac:dyDescent="0.25">
      <c r="A105" s="121"/>
      <c r="B105" s="147"/>
      <c r="C105" s="151"/>
      <c r="D105" s="11" t="s">
        <v>8</v>
      </c>
      <c r="E105" s="24">
        <f t="shared" si="9"/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f>I105*4</f>
        <v>0</v>
      </c>
    </row>
    <row r="106" spans="1:10" ht="15" customHeight="1" x14ac:dyDescent="0.25">
      <c r="A106" s="121"/>
      <c r="B106" s="147"/>
      <c r="C106" s="149" t="s">
        <v>87</v>
      </c>
      <c r="D106" s="11" t="s">
        <v>1</v>
      </c>
      <c r="E106" s="19">
        <f t="shared" si="9"/>
        <v>0</v>
      </c>
      <c r="F106" s="19">
        <f>F112+F111+F110+F109+F108+F107</f>
        <v>0</v>
      </c>
      <c r="G106" s="19">
        <f>G112+G111+G110+G109+G108+G107</f>
        <v>0</v>
      </c>
      <c r="H106" s="19">
        <f>H112+H111+H110+H109+H108+H107</f>
        <v>0</v>
      </c>
      <c r="I106" s="19">
        <f>I112+I111+I110+I109+I108+I107</f>
        <v>0</v>
      </c>
      <c r="J106" s="19">
        <f>J112+J111+J110+J109+J108+J107</f>
        <v>0</v>
      </c>
    </row>
    <row r="107" spans="1:10" ht="30" x14ac:dyDescent="0.25">
      <c r="A107" s="121"/>
      <c r="B107" s="147"/>
      <c r="C107" s="150"/>
      <c r="D107" s="11" t="s">
        <v>17</v>
      </c>
      <c r="E107" s="19">
        <f t="shared" si="9"/>
        <v>0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</row>
    <row r="108" spans="1:10" ht="45" x14ac:dyDescent="0.25">
      <c r="A108" s="121"/>
      <c r="B108" s="147"/>
      <c r="C108" s="150"/>
      <c r="D108" s="11" t="s">
        <v>18</v>
      </c>
      <c r="E108" s="19">
        <f t="shared" si="9"/>
        <v>0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</row>
    <row r="109" spans="1:10" ht="30" customHeight="1" x14ac:dyDescent="0.25">
      <c r="A109" s="121"/>
      <c r="B109" s="147"/>
      <c r="C109" s="150"/>
      <c r="D109" s="11" t="s">
        <v>5</v>
      </c>
      <c r="E109" s="19">
        <f t="shared" si="9"/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</row>
    <row r="110" spans="1:10" ht="60" x14ac:dyDescent="0.25">
      <c r="A110" s="121"/>
      <c r="B110" s="147"/>
      <c r="C110" s="150"/>
      <c r="D110" s="11" t="s">
        <v>42</v>
      </c>
      <c r="E110" s="19">
        <f t="shared" si="9"/>
        <v>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</row>
    <row r="111" spans="1:10" ht="30" x14ac:dyDescent="0.25">
      <c r="A111" s="121"/>
      <c r="B111" s="147"/>
      <c r="C111" s="150"/>
      <c r="D111" s="11" t="s">
        <v>43</v>
      </c>
      <c r="E111" s="19">
        <f t="shared" si="9"/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</row>
    <row r="112" spans="1:10" x14ac:dyDescent="0.25">
      <c r="A112" s="121"/>
      <c r="B112" s="147"/>
      <c r="C112" s="151"/>
      <c r="D112" s="11" t="s">
        <v>8</v>
      </c>
      <c r="E112" s="19">
        <f t="shared" si="9"/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</row>
    <row r="113" spans="1:10" ht="15" customHeight="1" x14ac:dyDescent="0.25">
      <c r="A113" s="121"/>
      <c r="B113" s="147"/>
      <c r="C113" s="149" t="s">
        <v>67</v>
      </c>
      <c r="D113" s="11" t="s">
        <v>1</v>
      </c>
      <c r="E113" s="19">
        <f t="shared" si="9"/>
        <v>29.85</v>
      </c>
      <c r="F113" s="19">
        <f>F119+F118+F117+F116+F115+F114</f>
        <v>29.85</v>
      </c>
      <c r="G113" s="19">
        <f>G119+G118+G117+G116+G115+G114</f>
        <v>0</v>
      </c>
      <c r="H113" s="19">
        <f>H119+H118+H117+H116+H115+H114</f>
        <v>0</v>
      </c>
      <c r="I113" s="19">
        <f>I119+I118+I117+I116+I115+I114</f>
        <v>0</v>
      </c>
      <c r="J113" s="19">
        <f>J119+J118+J117+J116+J115+J114</f>
        <v>0</v>
      </c>
    </row>
    <row r="114" spans="1:10" ht="30" x14ac:dyDescent="0.25">
      <c r="A114" s="121"/>
      <c r="B114" s="147"/>
      <c r="C114" s="150"/>
      <c r="D114" s="11" t="s">
        <v>17</v>
      </c>
      <c r="E114" s="19">
        <f t="shared" si="9"/>
        <v>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</row>
    <row r="115" spans="1:10" ht="45" x14ac:dyDescent="0.25">
      <c r="A115" s="121"/>
      <c r="B115" s="147"/>
      <c r="C115" s="150"/>
      <c r="D115" s="11" t="s">
        <v>18</v>
      </c>
      <c r="E115" s="19">
        <f t="shared" si="9"/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</row>
    <row r="116" spans="1:10" ht="30" customHeight="1" x14ac:dyDescent="0.25">
      <c r="A116" s="121"/>
      <c r="B116" s="147"/>
      <c r="C116" s="150"/>
      <c r="D116" s="11" t="s">
        <v>5</v>
      </c>
      <c r="E116" s="19">
        <f t="shared" si="9"/>
        <v>29.85</v>
      </c>
      <c r="F116" s="20">
        <v>29.85</v>
      </c>
      <c r="G116" s="20">
        <v>0</v>
      </c>
      <c r="H116" s="20">
        <v>0</v>
      </c>
      <c r="I116" s="20">
        <v>0</v>
      </c>
      <c r="J116" s="20">
        <v>0</v>
      </c>
    </row>
    <row r="117" spans="1:10" ht="60" x14ac:dyDescent="0.25">
      <c r="A117" s="121"/>
      <c r="B117" s="147"/>
      <c r="C117" s="150"/>
      <c r="D117" s="11" t="s">
        <v>42</v>
      </c>
      <c r="E117" s="19">
        <f t="shared" si="9"/>
        <v>0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</row>
    <row r="118" spans="1:10" ht="30" x14ac:dyDescent="0.25">
      <c r="A118" s="121"/>
      <c r="B118" s="147"/>
      <c r="C118" s="150"/>
      <c r="D118" s="11" t="s">
        <v>43</v>
      </c>
      <c r="E118" s="19">
        <f t="shared" si="9"/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</row>
    <row r="119" spans="1:10" x14ac:dyDescent="0.25">
      <c r="A119" s="121"/>
      <c r="B119" s="147"/>
      <c r="C119" s="151"/>
      <c r="D119" s="11" t="s">
        <v>8</v>
      </c>
      <c r="E119" s="19">
        <f t="shared" si="9"/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</row>
    <row r="120" spans="1:10" x14ac:dyDescent="0.25">
      <c r="A120" s="121"/>
      <c r="B120" s="147"/>
      <c r="C120" s="149" t="s">
        <v>94</v>
      </c>
      <c r="D120" s="11" t="s">
        <v>1</v>
      </c>
      <c r="E120" s="19">
        <f t="shared" si="9"/>
        <v>0</v>
      </c>
      <c r="F120" s="19">
        <f>F121+F122+F123+F124+F125+F126</f>
        <v>0</v>
      </c>
      <c r="G120" s="19">
        <f>G121+G122+G123+G124+G125+G126</f>
        <v>0</v>
      </c>
      <c r="H120" s="19">
        <f>H121+H122+H123+H124+H125+H126</f>
        <v>0</v>
      </c>
      <c r="I120" s="19">
        <f>I121+I122+I123+I124+I125+I126</f>
        <v>0</v>
      </c>
      <c r="J120" s="19">
        <f>J121+J122+J123+J124+J125+J126</f>
        <v>0</v>
      </c>
    </row>
    <row r="121" spans="1:10" ht="30" x14ac:dyDescent="0.25">
      <c r="A121" s="121"/>
      <c r="B121" s="147"/>
      <c r="C121" s="150"/>
      <c r="D121" s="11" t="s">
        <v>17</v>
      </c>
      <c r="E121" s="19">
        <f t="shared" si="9"/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</row>
    <row r="122" spans="1:10" ht="45" x14ac:dyDescent="0.25">
      <c r="A122" s="121"/>
      <c r="B122" s="147"/>
      <c r="C122" s="150"/>
      <c r="D122" s="11" t="s">
        <v>18</v>
      </c>
      <c r="E122" s="19">
        <f t="shared" si="9"/>
        <v>0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</row>
    <row r="123" spans="1:10" x14ac:dyDescent="0.25">
      <c r="A123" s="121"/>
      <c r="B123" s="147"/>
      <c r="C123" s="150"/>
      <c r="D123" s="11" t="s">
        <v>5</v>
      </c>
      <c r="E123" s="19">
        <f t="shared" si="9"/>
        <v>0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</row>
    <row r="124" spans="1:10" ht="60" x14ac:dyDescent="0.25">
      <c r="A124" s="121"/>
      <c r="B124" s="147"/>
      <c r="C124" s="150"/>
      <c r="D124" s="11" t="s">
        <v>42</v>
      </c>
      <c r="E124" s="19">
        <f t="shared" si="9"/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</row>
    <row r="125" spans="1:10" ht="30" x14ac:dyDescent="0.25">
      <c r="A125" s="121"/>
      <c r="B125" s="147"/>
      <c r="C125" s="150"/>
      <c r="D125" s="11" t="s">
        <v>43</v>
      </c>
      <c r="E125" s="19">
        <f t="shared" si="9"/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</row>
    <row r="126" spans="1:10" x14ac:dyDescent="0.25">
      <c r="A126" s="122"/>
      <c r="B126" s="148"/>
      <c r="C126" s="151"/>
      <c r="D126" s="11" t="s">
        <v>8</v>
      </c>
      <c r="E126" s="19">
        <f t="shared" si="9"/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</row>
    <row r="127" spans="1:10" ht="15" customHeight="1" x14ac:dyDescent="0.25">
      <c r="A127" s="120" t="s">
        <v>25</v>
      </c>
      <c r="B127" s="146" t="s">
        <v>173</v>
      </c>
      <c r="C127" s="143" t="s">
        <v>88</v>
      </c>
      <c r="D127" s="13" t="s">
        <v>1</v>
      </c>
      <c r="E127" s="19">
        <f t="shared" si="9"/>
        <v>79.439449999999994</v>
      </c>
      <c r="F127" s="19">
        <f>F133+F132+F131+F130+F129+F128</f>
        <v>9.4494500000000006</v>
      </c>
      <c r="G127" s="19">
        <f>G133+G132+G131+G130+G129+G128</f>
        <v>9.99</v>
      </c>
      <c r="H127" s="19">
        <f>H133+H132+H131+H130+H129+H128</f>
        <v>10</v>
      </c>
      <c r="I127" s="19">
        <f>I133+I132+I131+I130+I129+I128</f>
        <v>10</v>
      </c>
      <c r="J127" s="19">
        <f>J133+J132+J131+J130+J129+J128</f>
        <v>40</v>
      </c>
    </row>
    <row r="128" spans="1:10" ht="28.5" x14ac:dyDescent="0.25">
      <c r="A128" s="121"/>
      <c r="B128" s="147"/>
      <c r="C128" s="144"/>
      <c r="D128" s="13" t="s">
        <v>17</v>
      </c>
      <c r="E128" s="19">
        <f t="shared" si="9"/>
        <v>0</v>
      </c>
      <c r="F128" s="20">
        <f t="shared" ref="F128:J133" si="12">F135+F142</f>
        <v>0</v>
      </c>
      <c r="G128" s="20">
        <f t="shared" si="12"/>
        <v>0</v>
      </c>
      <c r="H128" s="20">
        <f t="shared" si="12"/>
        <v>0</v>
      </c>
      <c r="I128" s="20">
        <f t="shared" si="12"/>
        <v>0</v>
      </c>
      <c r="J128" s="20">
        <f t="shared" si="12"/>
        <v>0</v>
      </c>
    </row>
    <row r="129" spans="1:10" ht="42.75" x14ac:dyDescent="0.25">
      <c r="A129" s="121"/>
      <c r="B129" s="147"/>
      <c r="C129" s="144"/>
      <c r="D129" s="13" t="s">
        <v>18</v>
      </c>
      <c r="E129" s="19">
        <f t="shared" si="9"/>
        <v>0</v>
      </c>
      <c r="F129" s="20">
        <f t="shared" si="12"/>
        <v>0</v>
      </c>
      <c r="G129" s="20">
        <f t="shared" si="12"/>
        <v>0</v>
      </c>
      <c r="H129" s="20">
        <f t="shared" si="12"/>
        <v>0</v>
      </c>
      <c r="I129" s="20">
        <f t="shared" si="12"/>
        <v>0</v>
      </c>
      <c r="J129" s="20">
        <f t="shared" si="12"/>
        <v>0</v>
      </c>
    </row>
    <row r="130" spans="1:10" ht="30" customHeight="1" x14ac:dyDescent="0.25">
      <c r="A130" s="121"/>
      <c r="B130" s="147"/>
      <c r="C130" s="144"/>
      <c r="D130" s="13" t="s">
        <v>5</v>
      </c>
      <c r="E130" s="19">
        <f t="shared" si="9"/>
        <v>79.439449999999994</v>
      </c>
      <c r="F130" s="20">
        <f t="shared" si="12"/>
        <v>9.4494500000000006</v>
      </c>
      <c r="G130" s="20">
        <f t="shared" si="12"/>
        <v>9.99</v>
      </c>
      <c r="H130" s="20">
        <f t="shared" si="12"/>
        <v>10</v>
      </c>
      <c r="I130" s="20">
        <f t="shared" si="12"/>
        <v>10</v>
      </c>
      <c r="J130" s="20">
        <f t="shared" si="12"/>
        <v>40</v>
      </c>
    </row>
    <row r="131" spans="1:10" ht="57" x14ac:dyDescent="0.25">
      <c r="A131" s="121"/>
      <c r="B131" s="147"/>
      <c r="C131" s="144"/>
      <c r="D131" s="13" t="s">
        <v>42</v>
      </c>
      <c r="E131" s="19">
        <f t="shared" si="9"/>
        <v>0</v>
      </c>
      <c r="F131" s="20">
        <f t="shared" si="12"/>
        <v>0</v>
      </c>
      <c r="G131" s="20">
        <f t="shared" si="12"/>
        <v>0</v>
      </c>
      <c r="H131" s="20">
        <f t="shared" si="12"/>
        <v>0</v>
      </c>
      <c r="I131" s="20">
        <f t="shared" si="12"/>
        <v>0</v>
      </c>
      <c r="J131" s="20">
        <f t="shared" si="12"/>
        <v>0</v>
      </c>
    </row>
    <row r="132" spans="1:10" ht="28.5" x14ac:dyDescent="0.25">
      <c r="A132" s="121"/>
      <c r="B132" s="147"/>
      <c r="C132" s="144"/>
      <c r="D132" s="13" t="s">
        <v>43</v>
      </c>
      <c r="E132" s="19">
        <f t="shared" si="9"/>
        <v>0</v>
      </c>
      <c r="F132" s="20">
        <f t="shared" si="12"/>
        <v>0</v>
      </c>
      <c r="G132" s="20">
        <f t="shared" si="12"/>
        <v>0</v>
      </c>
      <c r="H132" s="20">
        <f t="shared" si="12"/>
        <v>0</v>
      </c>
      <c r="I132" s="20">
        <f t="shared" si="12"/>
        <v>0</v>
      </c>
      <c r="J132" s="20">
        <f t="shared" si="12"/>
        <v>0</v>
      </c>
    </row>
    <row r="133" spans="1:10" ht="28.5" x14ac:dyDescent="0.25">
      <c r="A133" s="121"/>
      <c r="B133" s="147"/>
      <c r="C133" s="145"/>
      <c r="D133" s="13" t="s">
        <v>8</v>
      </c>
      <c r="E133" s="19">
        <f t="shared" si="9"/>
        <v>0</v>
      </c>
      <c r="F133" s="20">
        <f t="shared" si="12"/>
        <v>0</v>
      </c>
      <c r="G133" s="20">
        <f t="shared" si="12"/>
        <v>0</v>
      </c>
      <c r="H133" s="20">
        <f t="shared" si="12"/>
        <v>0</v>
      </c>
      <c r="I133" s="20">
        <f t="shared" si="12"/>
        <v>0</v>
      </c>
      <c r="J133" s="20">
        <f t="shared" si="12"/>
        <v>0</v>
      </c>
    </row>
    <row r="134" spans="1:10" ht="15" customHeight="1" x14ac:dyDescent="0.25">
      <c r="A134" s="121"/>
      <c r="B134" s="147"/>
      <c r="C134" s="149" t="s">
        <v>60</v>
      </c>
      <c r="D134" s="11" t="s">
        <v>1</v>
      </c>
      <c r="E134" s="19">
        <f t="shared" si="9"/>
        <v>79.439449999999994</v>
      </c>
      <c r="F134" s="19">
        <f>F140+F139+F138+F137+F136+F135</f>
        <v>9.4494500000000006</v>
      </c>
      <c r="G134" s="19">
        <f>G140+G139+G138+G137+G136+G135</f>
        <v>9.99</v>
      </c>
      <c r="H134" s="19">
        <f>H140+H139+H138+H137+H136+H135</f>
        <v>10</v>
      </c>
      <c r="I134" s="19">
        <f>I140+I139+I138+I137+I136+I135</f>
        <v>10</v>
      </c>
      <c r="J134" s="19">
        <f>J140+J139+J138+J137+J136+J135</f>
        <v>40</v>
      </c>
    </row>
    <row r="135" spans="1:10" ht="30" x14ac:dyDescent="0.25">
      <c r="A135" s="121"/>
      <c r="B135" s="147"/>
      <c r="C135" s="150"/>
      <c r="D135" s="11" t="s">
        <v>17</v>
      </c>
      <c r="E135" s="19">
        <f t="shared" si="9"/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</row>
    <row r="136" spans="1:10" ht="45" x14ac:dyDescent="0.25">
      <c r="A136" s="121"/>
      <c r="B136" s="147"/>
      <c r="C136" s="150"/>
      <c r="D136" s="11" t="s">
        <v>18</v>
      </c>
      <c r="E136" s="19">
        <f t="shared" ref="E136:E199" si="13">F136+G136+H136+I136+J136</f>
        <v>0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</row>
    <row r="137" spans="1:10" ht="30" customHeight="1" x14ac:dyDescent="0.25">
      <c r="A137" s="121"/>
      <c r="B137" s="147"/>
      <c r="C137" s="150"/>
      <c r="D137" s="11" t="s">
        <v>5</v>
      </c>
      <c r="E137" s="19">
        <f t="shared" si="13"/>
        <v>79.439449999999994</v>
      </c>
      <c r="F137" s="20">
        <v>9.4494500000000006</v>
      </c>
      <c r="G137" s="20">
        <f>10-0.01</f>
        <v>9.99</v>
      </c>
      <c r="H137" s="20">
        <v>10</v>
      </c>
      <c r="I137" s="20">
        <v>10</v>
      </c>
      <c r="J137" s="20">
        <f>I137*4</f>
        <v>40</v>
      </c>
    </row>
    <row r="138" spans="1:10" ht="60" x14ac:dyDescent="0.25">
      <c r="A138" s="121"/>
      <c r="B138" s="147"/>
      <c r="C138" s="150"/>
      <c r="D138" s="11" t="s">
        <v>42</v>
      </c>
      <c r="E138" s="19">
        <f t="shared" si="13"/>
        <v>0</v>
      </c>
      <c r="F138" s="20">
        <v>0</v>
      </c>
      <c r="G138" s="20">
        <v>0</v>
      </c>
      <c r="H138" s="20">
        <v>0</v>
      </c>
      <c r="I138" s="20">
        <v>0</v>
      </c>
      <c r="J138" s="20">
        <v>0</v>
      </c>
    </row>
    <row r="139" spans="1:10" ht="30" x14ac:dyDescent="0.25">
      <c r="A139" s="121"/>
      <c r="B139" s="147"/>
      <c r="C139" s="150"/>
      <c r="D139" s="11" t="s">
        <v>43</v>
      </c>
      <c r="E139" s="19">
        <f t="shared" si="13"/>
        <v>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</row>
    <row r="140" spans="1:10" x14ac:dyDescent="0.25">
      <c r="A140" s="121"/>
      <c r="B140" s="147"/>
      <c r="C140" s="151"/>
      <c r="D140" s="11" t="s">
        <v>8</v>
      </c>
      <c r="E140" s="19">
        <f t="shared" si="13"/>
        <v>0</v>
      </c>
      <c r="F140" s="20">
        <v>0</v>
      </c>
      <c r="G140" s="20">
        <v>0</v>
      </c>
      <c r="H140" s="20">
        <v>0</v>
      </c>
      <c r="I140" s="20">
        <v>0</v>
      </c>
      <c r="J140" s="20">
        <v>0</v>
      </c>
    </row>
    <row r="141" spans="1:10" ht="15" customHeight="1" x14ac:dyDescent="0.25">
      <c r="A141" s="121"/>
      <c r="B141" s="147"/>
      <c r="C141" s="149" t="s">
        <v>89</v>
      </c>
      <c r="D141" s="11" t="s">
        <v>1</v>
      </c>
      <c r="E141" s="19">
        <f t="shared" si="13"/>
        <v>0</v>
      </c>
      <c r="F141" s="19">
        <f>F147+F146+F145+F144+F143+F142</f>
        <v>0</v>
      </c>
      <c r="G141" s="19">
        <f>G147+G146+G145+G144+G143+G142</f>
        <v>0</v>
      </c>
      <c r="H141" s="19">
        <f>H147+H146+H145+H144+H143+H142</f>
        <v>0</v>
      </c>
      <c r="I141" s="19">
        <f>I147+I146+I145+I144+I143+I142</f>
        <v>0</v>
      </c>
      <c r="J141" s="19">
        <f>J147+J146+J145+J144+J143+J142</f>
        <v>0</v>
      </c>
    </row>
    <row r="142" spans="1:10" ht="30" x14ac:dyDescent="0.25">
      <c r="A142" s="121"/>
      <c r="B142" s="147"/>
      <c r="C142" s="150"/>
      <c r="D142" s="11" t="s">
        <v>17</v>
      </c>
      <c r="E142" s="19">
        <f t="shared" si="13"/>
        <v>0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</row>
    <row r="143" spans="1:10" ht="45" x14ac:dyDescent="0.25">
      <c r="A143" s="121"/>
      <c r="B143" s="147"/>
      <c r="C143" s="150"/>
      <c r="D143" s="11" t="s">
        <v>18</v>
      </c>
      <c r="E143" s="19">
        <f t="shared" si="13"/>
        <v>0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</row>
    <row r="144" spans="1:10" ht="30" customHeight="1" x14ac:dyDescent="0.25">
      <c r="A144" s="121"/>
      <c r="B144" s="147"/>
      <c r="C144" s="150"/>
      <c r="D144" s="11" t="s">
        <v>5</v>
      </c>
      <c r="E144" s="19">
        <f t="shared" si="13"/>
        <v>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</row>
    <row r="145" spans="1:10" ht="60" x14ac:dyDescent="0.25">
      <c r="A145" s="121"/>
      <c r="B145" s="147"/>
      <c r="C145" s="150"/>
      <c r="D145" s="11" t="s">
        <v>42</v>
      </c>
      <c r="E145" s="19">
        <f t="shared" si="13"/>
        <v>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</row>
    <row r="146" spans="1:10" ht="30" x14ac:dyDescent="0.25">
      <c r="A146" s="121"/>
      <c r="B146" s="147"/>
      <c r="C146" s="150"/>
      <c r="D146" s="11" t="s">
        <v>43</v>
      </c>
      <c r="E146" s="19">
        <f t="shared" si="13"/>
        <v>0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</row>
    <row r="147" spans="1:10" x14ac:dyDescent="0.25">
      <c r="A147" s="122"/>
      <c r="B147" s="148"/>
      <c r="C147" s="151"/>
      <c r="D147" s="11" t="s">
        <v>8</v>
      </c>
      <c r="E147" s="19">
        <f t="shared" si="13"/>
        <v>0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</row>
    <row r="148" spans="1:10" ht="15" customHeight="1" x14ac:dyDescent="0.25">
      <c r="A148" s="154" t="s">
        <v>26</v>
      </c>
      <c r="B148" s="157" t="s">
        <v>168</v>
      </c>
      <c r="C148" s="143" t="s">
        <v>60</v>
      </c>
      <c r="D148" s="13" t="s">
        <v>1</v>
      </c>
      <c r="E148" s="19">
        <f>F148+G148+H148+I148+J148</f>
        <v>4528.90002</v>
      </c>
      <c r="F148" s="19">
        <f>F154+F153+F152+F151+F150+F149</f>
        <v>835.90000000000009</v>
      </c>
      <c r="G148" s="19">
        <f>G154+G153+G152+G151+G150+G149</f>
        <v>695</v>
      </c>
      <c r="H148" s="19">
        <f>H154+H153+H152+H151+H150+H149</f>
        <v>499.66667000000001</v>
      </c>
      <c r="I148" s="19">
        <f>I154+I153+I152+I151+I150+I149</f>
        <v>499.66667000000001</v>
      </c>
      <c r="J148" s="19">
        <f>J154+J153+J152+J151+J150+J149</f>
        <v>1998.66668</v>
      </c>
    </row>
    <row r="149" spans="1:10" ht="28.5" x14ac:dyDescent="0.25">
      <c r="A149" s="155"/>
      <c r="B149" s="152"/>
      <c r="C149" s="144"/>
      <c r="D149" s="13" t="s">
        <v>17</v>
      </c>
      <c r="E149" s="19">
        <f t="shared" si="13"/>
        <v>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</row>
    <row r="150" spans="1:10" ht="42.75" x14ac:dyDescent="0.25">
      <c r="A150" s="155"/>
      <c r="B150" s="152"/>
      <c r="C150" s="144"/>
      <c r="D150" s="13" t="s">
        <v>18</v>
      </c>
      <c r="E150" s="19">
        <f t="shared" si="13"/>
        <v>342.29999999999995</v>
      </c>
      <c r="F150" s="20">
        <v>146.69999999999999</v>
      </c>
      <c r="G150" s="20">
        <v>195.6</v>
      </c>
      <c r="H150" s="20">
        <v>0</v>
      </c>
      <c r="I150" s="20">
        <v>0</v>
      </c>
      <c r="J150" s="20">
        <v>0</v>
      </c>
    </row>
    <row r="151" spans="1:10" ht="28.5" x14ac:dyDescent="0.25">
      <c r="A151" s="155"/>
      <c r="B151" s="152"/>
      <c r="C151" s="144"/>
      <c r="D151" s="13" t="s">
        <v>5</v>
      </c>
      <c r="E151" s="19">
        <f t="shared" si="13"/>
        <v>4186.6000199999999</v>
      </c>
      <c r="F151" s="20">
        <v>689.2</v>
      </c>
      <c r="G151" s="20">
        <f>456.4+43.26667-0.26667</f>
        <v>499.4</v>
      </c>
      <c r="H151" s="20">
        <v>499.66667000000001</v>
      </c>
      <c r="I151" s="20">
        <v>499.66667000000001</v>
      </c>
      <c r="J151" s="20">
        <f>I151*4</f>
        <v>1998.66668</v>
      </c>
    </row>
    <row r="152" spans="1:10" ht="57" x14ac:dyDescent="0.25">
      <c r="A152" s="155"/>
      <c r="B152" s="152"/>
      <c r="C152" s="144"/>
      <c r="D152" s="13" t="s">
        <v>42</v>
      </c>
      <c r="E152" s="19">
        <f t="shared" si="13"/>
        <v>0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</row>
    <row r="153" spans="1:10" ht="28.5" x14ac:dyDescent="0.25">
      <c r="A153" s="155"/>
      <c r="B153" s="152"/>
      <c r="C153" s="144"/>
      <c r="D153" s="13" t="s">
        <v>43</v>
      </c>
      <c r="E153" s="19">
        <f t="shared" si="13"/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</row>
    <row r="154" spans="1:10" ht="18" customHeight="1" x14ac:dyDescent="0.25">
      <c r="A154" s="156"/>
      <c r="B154" s="153"/>
      <c r="C154" s="145"/>
      <c r="D154" s="13" t="s">
        <v>8</v>
      </c>
      <c r="E154" s="19">
        <f t="shared" si="13"/>
        <v>0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</row>
    <row r="155" spans="1:10" ht="15" customHeight="1" x14ac:dyDescent="0.25">
      <c r="A155" s="120" t="s">
        <v>27</v>
      </c>
      <c r="B155" s="146" t="s">
        <v>169</v>
      </c>
      <c r="C155" s="143" t="s">
        <v>68</v>
      </c>
      <c r="D155" s="13" t="s">
        <v>1</v>
      </c>
      <c r="E155" s="19">
        <f t="shared" si="13"/>
        <v>648</v>
      </c>
      <c r="F155" s="19">
        <f>F161+F160+F159+F158+F157+F156</f>
        <v>81</v>
      </c>
      <c r="G155" s="19">
        <f t="shared" ref="G155:J155" si="14">G161+G160+G159+G158+G157+G156</f>
        <v>81</v>
      </c>
      <c r="H155" s="19">
        <f t="shared" si="14"/>
        <v>81</v>
      </c>
      <c r="I155" s="19">
        <f t="shared" si="14"/>
        <v>81</v>
      </c>
      <c r="J155" s="19">
        <f t="shared" si="14"/>
        <v>324</v>
      </c>
    </row>
    <row r="156" spans="1:10" ht="28.5" x14ac:dyDescent="0.25">
      <c r="A156" s="121"/>
      <c r="B156" s="147"/>
      <c r="C156" s="144"/>
      <c r="D156" s="13" t="s">
        <v>17</v>
      </c>
      <c r="E156" s="19">
        <f t="shared" si="13"/>
        <v>0</v>
      </c>
      <c r="F156" s="20">
        <f t="shared" ref="F156:J161" si="15">F163+F170</f>
        <v>0</v>
      </c>
      <c r="G156" s="20">
        <f t="shared" si="15"/>
        <v>0</v>
      </c>
      <c r="H156" s="20">
        <f t="shared" si="15"/>
        <v>0</v>
      </c>
      <c r="I156" s="20">
        <f t="shared" si="15"/>
        <v>0</v>
      </c>
      <c r="J156" s="20">
        <f t="shared" si="15"/>
        <v>0</v>
      </c>
    </row>
    <row r="157" spans="1:10" ht="42.75" x14ac:dyDescent="0.25">
      <c r="A157" s="121"/>
      <c r="B157" s="147"/>
      <c r="C157" s="144"/>
      <c r="D157" s="13" t="s">
        <v>18</v>
      </c>
      <c r="E157" s="19">
        <f t="shared" si="13"/>
        <v>0</v>
      </c>
      <c r="F157" s="20">
        <f t="shared" si="15"/>
        <v>0</v>
      </c>
      <c r="G157" s="20">
        <f t="shared" si="15"/>
        <v>0</v>
      </c>
      <c r="H157" s="20">
        <f t="shared" si="15"/>
        <v>0</v>
      </c>
      <c r="I157" s="20">
        <f t="shared" si="15"/>
        <v>0</v>
      </c>
      <c r="J157" s="20">
        <f t="shared" si="15"/>
        <v>0</v>
      </c>
    </row>
    <row r="158" spans="1:10" ht="28.5" x14ac:dyDescent="0.25">
      <c r="A158" s="121"/>
      <c r="B158" s="147"/>
      <c r="C158" s="144"/>
      <c r="D158" s="13" t="s">
        <v>5</v>
      </c>
      <c r="E158" s="19">
        <f t="shared" si="13"/>
        <v>648</v>
      </c>
      <c r="F158" s="20">
        <f t="shared" si="15"/>
        <v>81</v>
      </c>
      <c r="G158" s="20">
        <f t="shared" si="15"/>
        <v>81</v>
      </c>
      <c r="H158" s="20">
        <f t="shared" si="15"/>
        <v>81</v>
      </c>
      <c r="I158" s="20">
        <f t="shared" si="15"/>
        <v>81</v>
      </c>
      <c r="J158" s="20">
        <f t="shared" si="15"/>
        <v>324</v>
      </c>
    </row>
    <row r="159" spans="1:10" ht="57" x14ac:dyDescent="0.25">
      <c r="A159" s="121"/>
      <c r="B159" s="147"/>
      <c r="C159" s="144"/>
      <c r="D159" s="13" t="s">
        <v>42</v>
      </c>
      <c r="E159" s="19">
        <f t="shared" si="13"/>
        <v>0</v>
      </c>
      <c r="F159" s="20">
        <f t="shared" si="15"/>
        <v>0</v>
      </c>
      <c r="G159" s="20">
        <f t="shared" si="15"/>
        <v>0</v>
      </c>
      <c r="H159" s="20">
        <f t="shared" si="15"/>
        <v>0</v>
      </c>
      <c r="I159" s="20">
        <f t="shared" si="15"/>
        <v>0</v>
      </c>
      <c r="J159" s="20">
        <f t="shared" si="15"/>
        <v>0</v>
      </c>
    </row>
    <row r="160" spans="1:10" ht="28.5" x14ac:dyDescent="0.25">
      <c r="A160" s="121"/>
      <c r="B160" s="147"/>
      <c r="C160" s="144"/>
      <c r="D160" s="13" t="s">
        <v>43</v>
      </c>
      <c r="E160" s="19">
        <f t="shared" si="13"/>
        <v>0</v>
      </c>
      <c r="F160" s="20">
        <f t="shared" si="15"/>
        <v>0</v>
      </c>
      <c r="G160" s="20">
        <f t="shared" si="15"/>
        <v>0</v>
      </c>
      <c r="H160" s="20">
        <f t="shared" si="15"/>
        <v>0</v>
      </c>
      <c r="I160" s="20">
        <f t="shared" si="15"/>
        <v>0</v>
      </c>
      <c r="J160" s="20">
        <f t="shared" si="15"/>
        <v>0</v>
      </c>
    </row>
    <row r="161" spans="1:12" ht="28.5" x14ac:dyDescent="0.25">
      <c r="A161" s="121"/>
      <c r="B161" s="147"/>
      <c r="C161" s="145"/>
      <c r="D161" s="13" t="s">
        <v>8</v>
      </c>
      <c r="E161" s="19">
        <f t="shared" si="13"/>
        <v>0</v>
      </c>
      <c r="F161" s="20">
        <f t="shared" si="15"/>
        <v>0</v>
      </c>
      <c r="G161" s="20">
        <f t="shared" si="15"/>
        <v>0</v>
      </c>
      <c r="H161" s="20">
        <f t="shared" si="15"/>
        <v>0</v>
      </c>
      <c r="I161" s="20">
        <f t="shared" si="15"/>
        <v>0</v>
      </c>
      <c r="J161" s="20">
        <f t="shared" si="15"/>
        <v>0</v>
      </c>
    </row>
    <row r="162" spans="1:12" ht="15" customHeight="1" x14ac:dyDescent="0.25">
      <c r="A162" s="121"/>
      <c r="B162" s="147"/>
      <c r="C162" s="149" t="s">
        <v>60</v>
      </c>
      <c r="D162" s="11" t="s">
        <v>1</v>
      </c>
      <c r="E162" s="19">
        <f t="shared" si="13"/>
        <v>0</v>
      </c>
      <c r="F162" s="19">
        <f>F168+F167+F166+F165+F164+F163</f>
        <v>0</v>
      </c>
      <c r="G162" s="19">
        <f>G168+G167+G166+G165+G164+G163</f>
        <v>0</v>
      </c>
      <c r="H162" s="19">
        <f>H168+H167+H166+H165+H164+H163</f>
        <v>0</v>
      </c>
      <c r="I162" s="19">
        <f>I168+I167+I166+I165+I164+I163</f>
        <v>0</v>
      </c>
      <c r="J162" s="19">
        <f>J168+J167+J166+J165+J164+J163</f>
        <v>0</v>
      </c>
    </row>
    <row r="163" spans="1:12" ht="30" x14ac:dyDescent="0.25">
      <c r="A163" s="121"/>
      <c r="B163" s="147"/>
      <c r="C163" s="150"/>
      <c r="D163" s="11" t="s">
        <v>17</v>
      </c>
      <c r="E163" s="19">
        <f t="shared" si="13"/>
        <v>0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</row>
    <row r="164" spans="1:12" ht="45" x14ac:dyDescent="0.25">
      <c r="A164" s="121"/>
      <c r="B164" s="147"/>
      <c r="C164" s="150"/>
      <c r="D164" s="11" t="s">
        <v>18</v>
      </c>
      <c r="E164" s="19">
        <f t="shared" si="13"/>
        <v>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</row>
    <row r="165" spans="1:12" x14ac:dyDescent="0.25">
      <c r="A165" s="121"/>
      <c r="B165" s="147"/>
      <c r="C165" s="150"/>
      <c r="D165" s="11" t="s">
        <v>5</v>
      </c>
      <c r="E165" s="19">
        <f t="shared" si="13"/>
        <v>0</v>
      </c>
      <c r="F165" s="28">
        <v>0</v>
      </c>
      <c r="G165" s="20">
        <v>0</v>
      </c>
      <c r="H165" s="20">
        <v>0</v>
      </c>
      <c r="I165" s="20">
        <v>0</v>
      </c>
      <c r="J165" s="20">
        <v>0</v>
      </c>
    </row>
    <row r="166" spans="1:12" ht="60" x14ac:dyDescent="0.25">
      <c r="A166" s="121"/>
      <c r="B166" s="147"/>
      <c r="C166" s="150"/>
      <c r="D166" s="11" t="s">
        <v>42</v>
      </c>
      <c r="E166" s="19">
        <f t="shared" si="13"/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</row>
    <row r="167" spans="1:12" ht="30" x14ac:dyDescent="0.25">
      <c r="A167" s="121"/>
      <c r="B167" s="147"/>
      <c r="C167" s="150"/>
      <c r="D167" s="11" t="s">
        <v>43</v>
      </c>
      <c r="E167" s="19">
        <f t="shared" si="13"/>
        <v>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</row>
    <row r="168" spans="1:12" x14ac:dyDescent="0.25">
      <c r="A168" s="121"/>
      <c r="B168" s="147"/>
      <c r="C168" s="151"/>
      <c r="D168" s="11" t="s">
        <v>8</v>
      </c>
      <c r="E168" s="19">
        <f t="shared" si="13"/>
        <v>0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</row>
    <row r="169" spans="1:12" ht="15" customHeight="1" x14ac:dyDescent="0.25">
      <c r="A169" s="121"/>
      <c r="B169" s="147"/>
      <c r="C169" s="149" t="s">
        <v>64</v>
      </c>
      <c r="D169" s="11" t="s">
        <v>1</v>
      </c>
      <c r="E169" s="19">
        <f t="shared" si="13"/>
        <v>648</v>
      </c>
      <c r="F169" s="19">
        <f>F175+F174+F173+F172+F171+F170</f>
        <v>81</v>
      </c>
      <c r="G169" s="19">
        <f>G175+G174+G173+G172+G171+G170</f>
        <v>81</v>
      </c>
      <c r="H169" s="19">
        <f>H175+H174+H173+H172+H171+H170</f>
        <v>81</v>
      </c>
      <c r="I169" s="19">
        <f>I175+I174+I173+I172+I171+I170</f>
        <v>81</v>
      </c>
      <c r="J169" s="19">
        <f>J175+J174+J173+J172+J171+J170</f>
        <v>324</v>
      </c>
    </row>
    <row r="170" spans="1:12" ht="30" x14ac:dyDescent="0.25">
      <c r="A170" s="121"/>
      <c r="B170" s="147"/>
      <c r="C170" s="150"/>
      <c r="D170" s="11" t="s">
        <v>17</v>
      </c>
      <c r="E170" s="19">
        <f t="shared" si="13"/>
        <v>0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</row>
    <row r="171" spans="1:12" ht="45" x14ac:dyDescent="0.25">
      <c r="A171" s="121"/>
      <c r="B171" s="147"/>
      <c r="C171" s="150"/>
      <c r="D171" s="11" t="s">
        <v>18</v>
      </c>
      <c r="E171" s="19">
        <f t="shared" si="13"/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</row>
    <row r="172" spans="1:12" x14ac:dyDescent="0.25">
      <c r="A172" s="121"/>
      <c r="B172" s="147"/>
      <c r="C172" s="150"/>
      <c r="D172" s="11" t="s">
        <v>5</v>
      </c>
      <c r="E172" s="19">
        <f t="shared" si="13"/>
        <v>648</v>
      </c>
      <c r="F172" s="20">
        <v>81</v>
      </c>
      <c r="G172" s="20">
        <v>81</v>
      </c>
      <c r="H172" s="20">
        <v>81</v>
      </c>
      <c r="I172" s="20">
        <v>81</v>
      </c>
      <c r="J172" s="20">
        <f>I172*4</f>
        <v>324</v>
      </c>
      <c r="L172" s="34"/>
    </row>
    <row r="173" spans="1:12" ht="60" x14ac:dyDescent="0.25">
      <c r="A173" s="121"/>
      <c r="B173" s="147"/>
      <c r="C173" s="150"/>
      <c r="D173" s="11" t="s">
        <v>42</v>
      </c>
      <c r="E173" s="19">
        <f t="shared" si="13"/>
        <v>0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</row>
    <row r="174" spans="1:12" ht="30" x14ac:dyDescent="0.25">
      <c r="A174" s="121"/>
      <c r="B174" s="147"/>
      <c r="C174" s="150"/>
      <c r="D174" s="11" t="s">
        <v>43</v>
      </c>
      <c r="E174" s="19">
        <f t="shared" si="13"/>
        <v>0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</row>
    <row r="175" spans="1:12" x14ac:dyDescent="0.25">
      <c r="A175" s="122"/>
      <c r="B175" s="148"/>
      <c r="C175" s="151"/>
      <c r="D175" s="11" t="s">
        <v>8</v>
      </c>
      <c r="E175" s="19">
        <f t="shared" si="13"/>
        <v>0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</row>
    <row r="176" spans="1:12" ht="15" customHeight="1" x14ac:dyDescent="0.25">
      <c r="A176" s="120" t="s">
        <v>28</v>
      </c>
      <c r="B176" s="146" t="s">
        <v>170</v>
      </c>
      <c r="C176" s="143" t="s">
        <v>188</v>
      </c>
      <c r="D176" s="11" t="s">
        <v>1</v>
      </c>
      <c r="E176" s="19">
        <f t="shared" si="13"/>
        <v>80</v>
      </c>
      <c r="F176" s="19">
        <f>F182+F181+F180+F179+F178+F177</f>
        <v>10</v>
      </c>
      <c r="G176" s="19">
        <f>G182+G181+G180+G179+G178+G177</f>
        <v>10</v>
      </c>
      <c r="H176" s="19">
        <f>H182+H181+H180+H179+H178+H177</f>
        <v>10</v>
      </c>
      <c r="I176" s="19">
        <f>I182+I181+I180+I179+I178+I177</f>
        <v>10</v>
      </c>
      <c r="J176" s="19">
        <f>J182+J181+J180+J179+J178+J177</f>
        <v>40</v>
      </c>
    </row>
    <row r="177" spans="1:10" ht="30" x14ac:dyDescent="0.25">
      <c r="A177" s="121"/>
      <c r="B177" s="147"/>
      <c r="C177" s="144"/>
      <c r="D177" s="11" t="s">
        <v>17</v>
      </c>
      <c r="E177" s="19">
        <f t="shared" si="13"/>
        <v>0</v>
      </c>
      <c r="F177" s="20">
        <f t="shared" ref="F177:I178" si="16">F184+F191+F198</f>
        <v>0</v>
      </c>
      <c r="G177" s="20">
        <f t="shared" si="16"/>
        <v>0</v>
      </c>
      <c r="H177" s="20">
        <f t="shared" si="16"/>
        <v>0</v>
      </c>
      <c r="I177" s="20">
        <f t="shared" si="16"/>
        <v>0</v>
      </c>
      <c r="J177" s="20">
        <f t="shared" ref="J177:J181" si="17">J184+J191+J198</f>
        <v>0</v>
      </c>
    </row>
    <row r="178" spans="1:10" ht="45" x14ac:dyDescent="0.25">
      <c r="A178" s="121"/>
      <c r="B178" s="147"/>
      <c r="C178" s="144"/>
      <c r="D178" s="11" t="s">
        <v>18</v>
      </c>
      <c r="E178" s="19">
        <f t="shared" si="13"/>
        <v>0</v>
      </c>
      <c r="F178" s="20">
        <f t="shared" si="16"/>
        <v>0</v>
      </c>
      <c r="G178" s="20">
        <f t="shared" si="16"/>
        <v>0</v>
      </c>
      <c r="H178" s="20">
        <f t="shared" si="16"/>
        <v>0</v>
      </c>
      <c r="I178" s="20">
        <f>I185+I192+I199</f>
        <v>0</v>
      </c>
      <c r="J178" s="20">
        <f t="shared" si="17"/>
        <v>0</v>
      </c>
    </row>
    <row r="179" spans="1:10" x14ac:dyDescent="0.25">
      <c r="A179" s="121"/>
      <c r="B179" s="147"/>
      <c r="C179" s="144"/>
      <c r="D179" s="11" t="s">
        <v>5</v>
      </c>
      <c r="E179" s="19">
        <f t="shared" si="13"/>
        <v>80</v>
      </c>
      <c r="F179" s="20">
        <f>F186+F193+F200</f>
        <v>10</v>
      </c>
      <c r="G179" s="20">
        <f>G186+G193+G200</f>
        <v>10</v>
      </c>
      <c r="H179" s="20">
        <f>H186++H193+H200</f>
        <v>10</v>
      </c>
      <c r="I179" s="20">
        <f>I186+I193+I200</f>
        <v>10</v>
      </c>
      <c r="J179" s="20">
        <f>J186+J193+J200</f>
        <v>40</v>
      </c>
    </row>
    <row r="180" spans="1:10" ht="60" x14ac:dyDescent="0.25">
      <c r="A180" s="121"/>
      <c r="B180" s="147"/>
      <c r="C180" s="144"/>
      <c r="D180" s="11" t="s">
        <v>42</v>
      </c>
      <c r="E180" s="19">
        <f t="shared" si="13"/>
        <v>0</v>
      </c>
      <c r="F180" s="20">
        <f t="shared" ref="F180:G180" si="18">F187+F194+F201</f>
        <v>0</v>
      </c>
      <c r="G180" s="20">
        <f t="shared" si="18"/>
        <v>0</v>
      </c>
      <c r="H180" s="20">
        <f>H187+H194+H201</f>
        <v>0</v>
      </c>
      <c r="I180" s="20">
        <f>I187+I194+I201</f>
        <v>0</v>
      </c>
      <c r="J180" s="20">
        <f t="shared" si="17"/>
        <v>0</v>
      </c>
    </row>
    <row r="181" spans="1:10" ht="30" x14ac:dyDescent="0.25">
      <c r="A181" s="121"/>
      <c r="B181" s="147"/>
      <c r="C181" s="144"/>
      <c r="D181" s="11" t="s">
        <v>43</v>
      </c>
      <c r="E181" s="19">
        <f t="shared" si="13"/>
        <v>0</v>
      </c>
      <c r="F181" s="20">
        <f>F188+F195+F202</f>
        <v>0</v>
      </c>
      <c r="G181" s="20">
        <f>G188+G195+G202</f>
        <v>0</v>
      </c>
      <c r="H181" s="20">
        <f>H188+H195+H202</f>
        <v>0</v>
      </c>
      <c r="I181" s="20">
        <f>I188+I195+I202</f>
        <v>0</v>
      </c>
      <c r="J181" s="20">
        <f t="shared" si="17"/>
        <v>0</v>
      </c>
    </row>
    <row r="182" spans="1:10" ht="18" customHeight="1" x14ac:dyDescent="0.25">
      <c r="A182" s="121"/>
      <c r="B182" s="147"/>
      <c r="C182" s="145"/>
      <c r="D182" s="11" t="s">
        <v>8</v>
      </c>
      <c r="E182" s="19">
        <f t="shared" si="13"/>
        <v>0</v>
      </c>
      <c r="F182" s="20">
        <f>F189+F196+F203</f>
        <v>0</v>
      </c>
      <c r="G182" s="20">
        <f>G189+G196+G203</f>
        <v>0</v>
      </c>
      <c r="H182" s="20">
        <f>H189+H196+H203</f>
        <v>0</v>
      </c>
      <c r="I182" s="20">
        <f>I189+I196+I203</f>
        <v>0</v>
      </c>
      <c r="J182" s="20">
        <f>J189+J196+J203</f>
        <v>0</v>
      </c>
    </row>
    <row r="183" spans="1:10" ht="15" customHeight="1" x14ac:dyDescent="0.25">
      <c r="A183" s="121"/>
      <c r="B183" s="147"/>
      <c r="C183" s="149" t="s">
        <v>189</v>
      </c>
      <c r="D183" s="11" t="s">
        <v>1</v>
      </c>
      <c r="E183" s="19">
        <f t="shared" si="13"/>
        <v>0</v>
      </c>
      <c r="F183" s="19">
        <f>F184+F185+F186+F187+F188+F189</f>
        <v>0</v>
      </c>
      <c r="G183" s="19">
        <f>G184+G185+G186+G187+G188+G189</f>
        <v>0</v>
      </c>
      <c r="H183" s="19">
        <f>H184+H185+H186+H187+H188+H189</f>
        <v>0</v>
      </c>
      <c r="I183" s="19">
        <f>I184+I185+I186+I187+I188+I189</f>
        <v>0</v>
      </c>
      <c r="J183" s="19">
        <f>J184+J185+J186+J187+J188+J189</f>
        <v>0</v>
      </c>
    </row>
    <row r="184" spans="1:10" ht="30" x14ac:dyDescent="0.25">
      <c r="A184" s="121"/>
      <c r="B184" s="147"/>
      <c r="C184" s="150"/>
      <c r="D184" s="11" t="s">
        <v>17</v>
      </c>
      <c r="E184" s="19">
        <f t="shared" si="13"/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</row>
    <row r="185" spans="1:10" ht="45" x14ac:dyDescent="0.25">
      <c r="A185" s="121"/>
      <c r="B185" s="147"/>
      <c r="C185" s="150"/>
      <c r="D185" s="11" t="s">
        <v>18</v>
      </c>
      <c r="E185" s="19">
        <f t="shared" si="13"/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</row>
    <row r="186" spans="1:10" x14ac:dyDescent="0.25">
      <c r="A186" s="121"/>
      <c r="B186" s="147"/>
      <c r="C186" s="150"/>
      <c r="D186" s="11" t="s">
        <v>5</v>
      </c>
      <c r="E186" s="19">
        <f t="shared" si="13"/>
        <v>0</v>
      </c>
      <c r="F186" s="19">
        <v>0</v>
      </c>
      <c r="G186" s="19">
        <v>0</v>
      </c>
      <c r="H186" s="19">
        <v>0</v>
      </c>
      <c r="I186" s="19">
        <v>0</v>
      </c>
      <c r="J186" s="19">
        <v>0</v>
      </c>
    </row>
    <row r="187" spans="1:10" ht="60" x14ac:dyDescent="0.25">
      <c r="A187" s="121"/>
      <c r="B187" s="147"/>
      <c r="C187" s="150"/>
      <c r="D187" s="11" t="s">
        <v>42</v>
      </c>
      <c r="E187" s="19">
        <f t="shared" si="13"/>
        <v>0</v>
      </c>
      <c r="F187" s="19">
        <v>0</v>
      </c>
      <c r="G187" s="19">
        <v>0</v>
      </c>
      <c r="H187" s="19">
        <v>0</v>
      </c>
      <c r="I187" s="19">
        <v>0</v>
      </c>
      <c r="J187" s="19">
        <v>0</v>
      </c>
    </row>
    <row r="188" spans="1:10" ht="30" x14ac:dyDescent="0.25">
      <c r="A188" s="121"/>
      <c r="B188" s="147"/>
      <c r="C188" s="150"/>
      <c r="D188" s="11" t="s">
        <v>43</v>
      </c>
      <c r="E188" s="19">
        <f t="shared" si="13"/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</row>
    <row r="189" spans="1:10" x14ac:dyDescent="0.25">
      <c r="A189" s="121"/>
      <c r="B189" s="147"/>
      <c r="C189" s="151"/>
      <c r="D189" s="11" t="s">
        <v>8</v>
      </c>
      <c r="E189" s="19">
        <f t="shared" si="13"/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</row>
    <row r="190" spans="1:10" x14ac:dyDescent="0.25">
      <c r="A190" s="121"/>
      <c r="B190" s="147"/>
      <c r="C190" s="149" t="s">
        <v>64</v>
      </c>
      <c r="D190" s="11" t="s">
        <v>1</v>
      </c>
      <c r="E190" s="19">
        <f t="shared" si="13"/>
        <v>80</v>
      </c>
      <c r="F190" s="20">
        <f>F196+F195+F194+F193+F192+F191</f>
        <v>10</v>
      </c>
      <c r="G190" s="20">
        <f>G196+G195+G194+G193+G192+G191</f>
        <v>10</v>
      </c>
      <c r="H190" s="20">
        <f>H196+H195+H194+H193+H192+H191</f>
        <v>10</v>
      </c>
      <c r="I190" s="20">
        <f>I196+I195+I194+I193+I192+I191</f>
        <v>10</v>
      </c>
      <c r="J190" s="20">
        <f>J196+J195+J194+J193+J192+J191</f>
        <v>40</v>
      </c>
    </row>
    <row r="191" spans="1:10" ht="30" x14ac:dyDescent="0.25">
      <c r="A191" s="121"/>
      <c r="B191" s="147"/>
      <c r="C191" s="150"/>
      <c r="D191" s="11" t="s">
        <v>17</v>
      </c>
      <c r="E191" s="19">
        <f t="shared" si="13"/>
        <v>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</row>
    <row r="192" spans="1:10" ht="45" x14ac:dyDescent="0.25">
      <c r="A192" s="121"/>
      <c r="B192" s="147"/>
      <c r="C192" s="150"/>
      <c r="D192" s="11" t="s">
        <v>18</v>
      </c>
      <c r="E192" s="19">
        <f t="shared" si="13"/>
        <v>0</v>
      </c>
      <c r="F192" s="20">
        <v>0</v>
      </c>
      <c r="G192" s="20">
        <v>0</v>
      </c>
      <c r="H192" s="20">
        <v>0</v>
      </c>
      <c r="I192" s="20">
        <v>0</v>
      </c>
      <c r="J192" s="20">
        <v>0</v>
      </c>
    </row>
    <row r="193" spans="1:12" x14ac:dyDescent="0.25">
      <c r="A193" s="121"/>
      <c r="B193" s="147"/>
      <c r="C193" s="150"/>
      <c r="D193" s="11" t="s">
        <v>5</v>
      </c>
      <c r="E193" s="19">
        <f t="shared" si="13"/>
        <v>80</v>
      </c>
      <c r="F193" s="20">
        <v>10</v>
      </c>
      <c r="G193" s="20">
        <v>10</v>
      </c>
      <c r="H193" s="20">
        <v>10</v>
      </c>
      <c r="I193" s="20">
        <v>10</v>
      </c>
      <c r="J193" s="20">
        <f>I193*4</f>
        <v>40</v>
      </c>
    </row>
    <row r="194" spans="1:12" ht="60" x14ac:dyDescent="0.25">
      <c r="A194" s="121"/>
      <c r="B194" s="147"/>
      <c r="C194" s="150"/>
      <c r="D194" s="11" t="s">
        <v>42</v>
      </c>
      <c r="E194" s="19">
        <f t="shared" si="13"/>
        <v>0</v>
      </c>
      <c r="F194" s="20">
        <v>0</v>
      </c>
      <c r="G194" s="20">
        <v>0</v>
      </c>
      <c r="H194" s="20">
        <v>0</v>
      </c>
      <c r="I194" s="20">
        <v>0</v>
      </c>
      <c r="J194" s="20">
        <v>0</v>
      </c>
    </row>
    <row r="195" spans="1:12" ht="30" x14ac:dyDescent="0.25">
      <c r="A195" s="121"/>
      <c r="B195" s="147"/>
      <c r="C195" s="150"/>
      <c r="D195" s="11" t="s">
        <v>43</v>
      </c>
      <c r="E195" s="19">
        <f t="shared" si="13"/>
        <v>0</v>
      </c>
      <c r="F195" s="20">
        <v>0</v>
      </c>
      <c r="G195" s="20">
        <v>0</v>
      </c>
      <c r="H195" s="20">
        <v>0</v>
      </c>
      <c r="I195" s="20">
        <v>0</v>
      </c>
      <c r="J195" s="20">
        <v>0</v>
      </c>
    </row>
    <row r="196" spans="1:12" x14ac:dyDescent="0.25">
      <c r="A196" s="121"/>
      <c r="B196" s="147"/>
      <c r="C196" s="151"/>
      <c r="D196" s="11" t="s">
        <v>8</v>
      </c>
      <c r="E196" s="19">
        <f t="shared" si="13"/>
        <v>0</v>
      </c>
      <c r="F196" s="20">
        <v>0</v>
      </c>
      <c r="G196" s="20">
        <v>0</v>
      </c>
      <c r="H196" s="20">
        <v>0</v>
      </c>
      <c r="I196" s="20">
        <v>0</v>
      </c>
      <c r="J196" s="20">
        <v>0</v>
      </c>
    </row>
    <row r="197" spans="1:12" x14ac:dyDescent="0.25">
      <c r="A197" s="121"/>
      <c r="B197" s="147"/>
      <c r="C197" s="149" t="s">
        <v>89</v>
      </c>
      <c r="D197" s="11" t="s">
        <v>1</v>
      </c>
      <c r="E197" s="19">
        <f t="shared" si="13"/>
        <v>0</v>
      </c>
      <c r="F197" s="19">
        <f>F198+F199+F200+F201+F202+F203</f>
        <v>0</v>
      </c>
      <c r="G197" s="19">
        <f>G198+G199+G200+G201+G202+G203</f>
        <v>0</v>
      </c>
      <c r="H197" s="19">
        <f>H198+H199+H200+H201+H202+H203</f>
        <v>0</v>
      </c>
      <c r="I197" s="19">
        <f>I198+I199+I200+I201+I202+I203</f>
        <v>0</v>
      </c>
      <c r="J197" s="19">
        <f>J198+J199+J200+J201+J202+J203</f>
        <v>0</v>
      </c>
    </row>
    <row r="198" spans="1:12" ht="30" x14ac:dyDescent="0.25">
      <c r="A198" s="121"/>
      <c r="B198" s="147"/>
      <c r="C198" s="150"/>
      <c r="D198" s="11" t="s">
        <v>17</v>
      </c>
      <c r="E198" s="19">
        <f t="shared" si="13"/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</row>
    <row r="199" spans="1:12" ht="45" x14ac:dyDescent="0.25">
      <c r="A199" s="121"/>
      <c r="B199" s="147"/>
      <c r="C199" s="150"/>
      <c r="D199" s="11" t="s">
        <v>18</v>
      </c>
      <c r="E199" s="19">
        <f t="shared" si="13"/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</row>
    <row r="200" spans="1:12" x14ac:dyDescent="0.25">
      <c r="A200" s="121"/>
      <c r="B200" s="147"/>
      <c r="C200" s="150"/>
      <c r="D200" s="11" t="s">
        <v>5</v>
      </c>
      <c r="E200" s="19">
        <f t="shared" ref="E200:E245" si="19">F200+G200+H200+I200+J200</f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</row>
    <row r="201" spans="1:12" ht="60" x14ac:dyDescent="0.25">
      <c r="A201" s="121"/>
      <c r="B201" s="147"/>
      <c r="C201" s="150"/>
      <c r="D201" s="11" t="s">
        <v>42</v>
      </c>
      <c r="E201" s="19">
        <f t="shared" si="19"/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</row>
    <row r="202" spans="1:12" ht="30" x14ac:dyDescent="0.25">
      <c r="A202" s="121"/>
      <c r="B202" s="147"/>
      <c r="C202" s="150"/>
      <c r="D202" s="11" t="s">
        <v>43</v>
      </c>
      <c r="E202" s="19">
        <f t="shared" si="19"/>
        <v>0</v>
      </c>
      <c r="F202" s="19">
        <v>0</v>
      </c>
      <c r="G202" s="19">
        <v>0</v>
      </c>
      <c r="H202" s="19">
        <v>0</v>
      </c>
      <c r="I202" s="19">
        <v>0</v>
      </c>
      <c r="J202" s="19">
        <v>0</v>
      </c>
    </row>
    <row r="203" spans="1:12" x14ac:dyDescent="0.25">
      <c r="A203" s="122"/>
      <c r="B203" s="148"/>
      <c r="C203" s="151"/>
      <c r="D203" s="11" t="s">
        <v>8</v>
      </c>
      <c r="E203" s="19">
        <f t="shared" si="19"/>
        <v>0</v>
      </c>
      <c r="F203" s="20">
        <v>0</v>
      </c>
      <c r="G203" s="20">
        <v>0</v>
      </c>
      <c r="H203" s="20">
        <v>0</v>
      </c>
      <c r="I203" s="20">
        <v>0</v>
      </c>
      <c r="J203" s="20">
        <v>0</v>
      </c>
    </row>
    <row r="204" spans="1:12" ht="15" customHeight="1" x14ac:dyDescent="0.25">
      <c r="A204" s="120" t="s">
        <v>32</v>
      </c>
      <c r="B204" s="146" t="s">
        <v>174</v>
      </c>
      <c r="C204" s="143" t="s">
        <v>97</v>
      </c>
      <c r="D204" s="11" t="s">
        <v>1</v>
      </c>
      <c r="E204" s="19">
        <f t="shared" si="19"/>
        <v>0</v>
      </c>
      <c r="F204" s="19">
        <f>F210+F209+F208+F207+F206+F205</f>
        <v>0</v>
      </c>
      <c r="G204" s="19">
        <f t="shared" ref="G204:J204" si="20">G210+G209+G208+G207+G206+G205</f>
        <v>0</v>
      </c>
      <c r="H204" s="19">
        <f t="shared" si="20"/>
        <v>0</v>
      </c>
      <c r="I204" s="19">
        <f t="shared" si="20"/>
        <v>0</v>
      </c>
      <c r="J204" s="19">
        <f t="shared" si="20"/>
        <v>0</v>
      </c>
      <c r="L204" s="92"/>
    </row>
    <row r="205" spans="1:12" ht="30" x14ac:dyDescent="0.25">
      <c r="A205" s="121"/>
      <c r="B205" s="147"/>
      <c r="C205" s="144"/>
      <c r="D205" s="11" t="s">
        <v>17</v>
      </c>
      <c r="E205" s="19">
        <f t="shared" si="19"/>
        <v>0</v>
      </c>
      <c r="F205" s="20">
        <f t="shared" ref="F205:J210" si="21">F212+F219</f>
        <v>0</v>
      </c>
      <c r="G205" s="20">
        <f t="shared" si="21"/>
        <v>0</v>
      </c>
      <c r="H205" s="20">
        <f t="shared" si="21"/>
        <v>0</v>
      </c>
      <c r="I205" s="20">
        <f t="shared" si="21"/>
        <v>0</v>
      </c>
      <c r="J205" s="20">
        <f t="shared" si="21"/>
        <v>0</v>
      </c>
      <c r="L205" s="92"/>
    </row>
    <row r="206" spans="1:12" ht="45" x14ac:dyDescent="0.25">
      <c r="A206" s="121"/>
      <c r="B206" s="147"/>
      <c r="C206" s="144"/>
      <c r="D206" s="11" t="s">
        <v>18</v>
      </c>
      <c r="E206" s="19">
        <f t="shared" si="19"/>
        <v>0</v>
      </c>
      <c r="F206" s="20">
        <f t="shared" si="21"/>
        <v>0</v>
      </c>
      <c r="G206" s="20">
        <f t="shared" si="21"/>
        <v>0</v>
      </c>
      <c r="H206" s="20">
        <f t="shared" si="21"/>
        <v>0</v>
      </c>
      <c r="I206" s="20">
        <f t="shared" si="21"/>
        <v>0</v>
      </c>
      <c r="J206" s="20">
        <f t="shared" si="21"/>
        <v>0</v>
      </c>
      <c r="L206" s="93"/>
    </row>
    <row r="207" spans="1:12" x14ac:dyDescent="0.25">
      <c r="A207" s="121"/>
      <c r="B207" s="147"/>
      <c r="C207" s="144"/>
      <c r="D207" s="11" t="s">
        <v>5</v>
      </c>
      <c r="E207" s="19">
        <f t="shared" si="19"/>
        <v>0</v>
      </c>
      <c r="F207" s="20">
        <f t="shared" si="21"/>
        <v>0</v>
      </c>
      <c r="G207" s="20">
        <f t="shared" si="21"/>
        <v>0</v>
      </c>
      <c r="H207" s="20">
        <f t="shared" si="21"/>
        <v>0</v>
      </c>
      <c r="I207" s="20">
        <f t="shared" si="21"/>
        <v>0</v>
      </c>
      <c r="J207" s="20">
        <f t="shared" si="21"/>
        <v>0</v>
      </c>
      <c r="L207" s="92"/>
    </row>
    <row r="208" spans="1:12" ht="60" x14ac:dyDescent="0.25">
      <c r="A208" s="121"/>
      <c r="B208" s="147"/>
      <c r="C208" s="144"/>
      <c r="D208" s="11" t="s">
        <v>42</v>
      </c>
      <c r="E208" s="19">
        <f t="shared" si="19"/>
        <v>0</v>
      </c>
      <c r="F208" s="20">
        <f t="shared" si="21"/>
        <v>0</v>
      </c>
      <c r="G208" s="20">
        <f t="shared" si="21"/>
        <v>0</v>
      </c>
      <c r="H208" s="20">
        <f t="shared" si="21"/>
        <v>0</v>
      </c>
      <c r="I208" s="20">
        <f t="shared" si="21"/>
        <v>0</v>
      </c>
      <c r="J208" s="20">
        <f t="shared" si="21"/>
        <v>0</v>
      </c>
    </row>
    <row r="209" spans="1:10" ht="30" x14ac:dyDescent="0.25">
      <c r="A209" s="121"/>
      <c r="B209" s="147"/>
      <c r="C209" s="144"/>
      <c r="D209" s="11" t="s">
        <v>43</v>
      </c>
      <c r="E209" s="19">
        <f t="shared" si="19"/>
        <v>0</v>
      </c>
      <c r="F209" s="20">
        <f t="shared" si="21"/>
        <v>0</v>
      </c>
      <c r="G209" s="20">
        <f t="shared" si="21"/>
        <v>0</v>
      </c>
      <c r="H209" s="20">
        <f t="shared" si="21"/>
        <v>0</v>
      </c>
      <c r="I209" s="20">
        <f t="shared" si="21"/>
        <v>0</v>
      </c>
      <c r="J209" s="20">
        <f t="shared" si="21"/>
        <v>0</v>
      </c>
    </row>
    <row r="210" spans="1:10" x14ac:dyDescent="0.25">
      <c r="A210" s="121"/>
      <c r="B210" s="147"/>
      <c r="C210" s="145"/>
      <c r="D210" s="11" t="s">
        <v>8</v>
      </c>
      <c r="E210" s="19">
        <f t="shared" si="19"/>
        <v>0</v>
      </c>
      <c r="F210" s="20">
        <f t="shared" si="21"/>
        <v>0</v>
      </c>
      <c r="G210" s="20">
        <f t="shared" si="21"/>
        <v>0</v>
      </c>
      <c r="H210" s="20">
        <f t="shared" si="21"/>
        <v>0</v>
      </c>
      <c r="I210" s="20">
        <f t="shared" si="21"/>
        <v>0</v>
      </c>
      <c r="J210" s="20">
        <f t="shared" si="21"/>
        <v>0</v>
      </c>
    </row>
    <row r="211" spans="1:10" ht="15" customHeight="1" x14ac:dyDescent="0.25">
      <c r="A211" s="121"/>
      <c r="B211" s="147"/>
      <c r="C211" s="149" t="s">
        <v>89</v>
      </c>
      <c r="D211" s="11" t="s">
        <v>1</v>
      </c>
      <c r="E211" s="19">
        <f t="shared" si="19"/>
        <v>0</v>
      </c>
      <c r="F211" s="19">
        <f>F217+F216+F215+F214+F213+F212</f>
        <v>0</v>
      </c>
      <c r="G211" s="19">
        <f>G217+G216+G215+G214+G213+G212</f>
        <v>0</v>
      </c>
      <c r="H211" s="19">
        <f>H217+H216+H215+H214+H213+H212</f>
        <v>0</v>
      </c>
      <c r="I211" s="19">
        <f>I217+I216+I215+I214+I213+I212</f>
        <v>0</v>
      </c>
      <c r="J211" s="19">
        <f>J217+J216+J215+J214+J213+J212</f>
        <v>0</v>
      </c>
    </row>
    <row r="212" spans="1:10" ht="30" x14ac:dyDescent="0.25">
      <c r="A212" s="121"/>
      <c r="B212" s="147"/>
      <c r="C212" s="150"/>
      <c r="D212" s="11" t="s">
        <v>17</v>
      </c>
      <c r="E212" s="19">
        <f t="shared" si="19"/>
        <v>0</v>
      </c>
      <c r="F212" s="20">
        <v>0</v>
      </c>
      <c r="G212" s="20">
        <v>0</v>
      </c>
      <c r="H212" s="20">
        <v>0</v>
      </c>
      <c r="I212" s="20">
        <v>0</v>
      </c>
      <c r="J212" s="20">
        <v>0</v>
      </c>
    </row>
    <row r="213" spans="1:10" ht="45" x14ac:dyDescent="0.25">
      <c r="A213" s="121"/>
      <c r="B213" s="147"/>
      <c r="C213" s="150"/>
      <c r="D213" s="11" t="s">
        <v>18</v>
      </c>
      <c r="E213" s="19">
        <f t="shared" si="19"/>
        <v>0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</row>
    <row r="214" spans="1:10" x14ac:dyDescent="0.25">
      <c r="A214" s="121"/>
      <c r="B214" s="147"/>
      <c r="C214" s="150"/>
      <c r="D214" s="11" t="s">
        <v>5</v>
      </c>
      <c r="E214" s="19">
        <f t="shared" si="19"/>
        <v>0</v>
      </c>
      <c r="F214" s="20">
        <v>0</v>
      </c>
      <c r="G214" s="20">
        <v>0</v>
      </c>
      <c r="H214" s="20">
        <v>0</v>
      </c>
      <c r="I214" s="20">
        <v>0</v>
      </c>
      <c r="J214" s="20">
        <v>0</v>
      </c>
    </row>
    <row r="215" spans="1:10" ht="60" x14ac:dyDescent="0.25">
      <c r="A215" s="121"/>
      <c r="B215" s="147"/>
      <c r="C215" s="150"/>
      <c r="D215" s="11" t="s">
        <v>42</v>
      </c>
      <c r="E215" s="19">
        <f t="shared" si="19"/>
        <v>0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</row>
    <row r="216" spans="1:10" ht="30" x14ac:dyDescent="0.25">
      <c r="A216" s="121"/>
      <c r="B216" s="147"/>
      <c r="C216" s="150"/>
      <c r="D216" s="11" t="s">
        <v>43</v>
      </c>
      <c r="E216" s="19">
        <f t="shared" si="19"/>
        <v>0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</row>
    <row r="217" spans="1:10" x14ac:dyDescent="0.25">
      <c r="A217" s="121"/>
      <c r="B217" s="147"/>
      <c r="C217" s="151"/>
      <c r="D217" s="11" t="s">
        <v>8</v>
      </c>
      <c r="E217" s="19">
        <f t="shared" si="19"/>
        <v>0</v>
      </c>
      <c r="F217" s="20">
        <v>0</v>
      </c>
      <c r="G217" s="20">
        <v>0</v>
      </c>
      <c r="H217" s="20">
        <v>0</v>
      </c>
      <c r="I217" s="20">
        <v>0</v>
      </c>
      <c r="J217" s="20">
        <v>0</v>
      </c>
    </row>
    <row r="218" spans="1:10" ht="15" customHeight="1" x14ac:dyDescent="0.25">
      <c r="A218" s="121"/>
      <c r="B218" s="147"/>
      <c r="C218" s="149" t="s">
        <v>64</v>
      </c>
      <c r="D218" s="11" t="s">
        <v>1</v>
      </c>
      <c r="E218" s="19">
        <f t="shared" si="19"/>
        <v>0</v>
      </c>
      <c r="F218" s="19">
        <f>F224+F223+F222+F221+F220+F219</f>
        <v>0</v>
      </c>
      <c r="G218" s="19">
        <f>G224+G223+G222+G221+G220+G219</f>
        <v>0</v>
      </c>
      <c r="H218" s="19">
        <f>H224+H223+H222+H221+H220+H219</f>
        <v>0</v>
      </c>
      <c r="I218" s="19">
        <f>I224+I223+I222+I221+I220+I219</f>
        <v>0</v>
      </c>
      <c r="J218" s="19">
        <f>J224+J223+J222+J221+J220+J219</f>
        <v>0</v>
      </c>
    </row>
    <row r="219" spans="1:10" ht="30" x14ac:dyDescent="0.25">
      <c r="A219" s="121"/>
      <c r="B219" s="147"/>
      <c r="C219" s="150"/>
      <c r="D219" s="11" t="s">
        <v>17</v>
      </c>
      <c r="E219" s="19">
        <f t="shared" si="19"/>
        <v>0</v>
      </c>
      <c r="F219" s="20">
        <v>0</v>
      </c>
      <c r="G219" s="20">
        <v>0</v>
      </c>
      <c r="H219" s="20">
        <v>0</v>
      </c>
      <c r="I219" s="20">
        <v>0</v>
      </c>
      <c r="J219" s="20">
        <v>0</v>
      </c>
    </row>
    <row r="220" spans="1:10" ht="45" x14ac:dyDescent="0.25">
      <c r="A220" s="121"/>
      <c r="B220" s="147"/>
      <c r="C220" s="150"/>
      <c r="D220" s="11" t="s">
        <v>18</v>
      </c>
      <c r="E220" s="19">
        <f t="shared" si="19"/>
        <v>0</v>
      </c>
      <c r="F220" s="20">
        <v>0</v>
      </c>
      <c r="G220" s="20">
        <v>0</v>
      </c>
      <c r="H220" s="20">
        <v>0</v>
      </c>
      <c r="I220" s="20">
        <v>0</v>
      </c>
      <c r="J220" s="20">
        <v>0</v>
      </c>
    </row>
    <row r="221" spans="1:10" x14ac:dyDescent="0.25">
      <c r="A221" s="121"/>
      <c r="B221" s="147"/>
      <c r="C221" s="150"/>
      <c r="D221" s="11" t="s">
        <v>5</v>
      </c>
      <c r="E221" s="19">
        <f t="shared" si="19"/>
        <v>0</v>
      </c>
      <c r="F221" s="20">
        <v>0</v>
      </c>
      <c r="G221" s="20">
        <v>0</v>
      </c>
      <c r="H221" s="20">
        <v>0</v>
      </c>
      <c r="I221" s="20">
        <v>0</v>
      </c>
      <c r="J221" s="20">
        <v>0</v>
      </c>
    </row>
    <row r="222" spans="1:10" ht="60" x14ac:dyDescent="0.25">
      <c r="A222" s="121"/>
      <c r="B222" s="147"/>
      <c r="C222" s="150"/>
      <c r="D222" s="11" t="s">
        <v>42</v>
      </c>
      <c r="E222" s="19">
        <f t="shared" si="19"/>
        <v>0</v>
      </c>
      <c r="F222" s="20">
        <v>0</v>
      </c>
      <c r="G222" s="20">
        <v>0</v>
      </c>
      <c r="H222" s="20">
        <v>0</v>
      </c>
      <c r="I222" s="20">
        <v>0</v>
      </c>
      <c r="J222" s="20">
        <v>0</v>
      </c>
    </row>
    <row r="223" spans="1:10" ht="30" x14ac:dyDescent="0.25">
      <c r="A223" s="121"/>
      <c r="B223" s="147"/>
      <c r="C223" s="150"/>
      <c r="D223" s="11" t="s">
        <v>43</v>
      </c>
      <c r="E223" s="19">
        <f t="shared" si="19"/>
        <v>0</v>
      </c>
      <c r="F223" s="20">
        <v>0</v>
      </c>
      <c r="G223" s="20">
        <v>0</v>
      </c>
      <c r="H223" s="20">
        <v>0</v>
      </c>
      <c r="I223" s="20">
        <v>0</v>
      </c>
      <c r="J223" s="20">
        <v>0</v>
      </c>
    </row>
    <row r="224" spans="1:10" ht="16.5" customHeight="1" x14ac:dyDescent="0.25">
      <c r="A224" s="122"/>
      <c r="B224" s="148"/>
      <c r="C224" s="151"/>
      <c r="D224" s="11" t="s">
        <v>8</v>
      </c>
      <c r="E224" s="19">
        <f t="shared" si="19"/>
        <v>0</v>
      </c>
      <c r="F224" s="20">
        <v>0</v>
      </c>
      <c r="G224" s="20">
        <v>0</v>
      </c>
      <c r="H224" s="20">
        <v>0</v>
      </c>
      <c r="I224" s="20">
        <v>0</v>
      </c>
      <c r="J224" s="20">
        <v>0</v>
      </c>
    </row>
    <row r="225" spans="1:10" ht="15" customHeight="1" x14ac:dyDescent="0.25">
      <c r="A225" s="121" t="s">
        <v>38</v>
      </c>
      <c r="B225" s="152" t="s">
        <v>175</v>
      </c>
      <c r="C225" s="143" t="s">
        <v>64</v>
      </c>
      <c r="D225" s="13" t="s">
        <v>1</v>
      </c>
      <c r="E225" s="32">
        <f t="shared" si="19"/>
        <v>848.34</v>
      </c>
      <c r="F225" s="32">
        <f>F231+F230+F229+F228+F227+F226</f>
        <v>98.5</v>
      </c>
      <c r="G225" s="19">
        <f>G231+G230+G229+G228+G227+G226</f>
        <v>116.48</v>
      </c>
      <c r="H225" s="19">
        <f>H231+H230+H229+H228+H227+H226</f>
        <v>105.56</v>
      </c>
      <c r="I225" s="19">
        <f>I231+I230+I229+I228+I227+I226</f>
        <v>105.56</v>
      </c>
      <c r="J225" s="19">
        <f>J231+J230+J229+J228+J227+J226</f>
        <v>422.24</v>
      </c>
    </row>
    <row r="226" spans="1:10" ht="28.5" x14ac:dyDescent="0.25">
      <c r="A226" s="121"/>
      <c r="B226" s="152"/>
      <c r="C226" s="144"/>
      <c r="D226" s="13" t="s">
        <v>17</v>
      </c>
      <c r="E226" s="32">
        <f t="shared" si="19"/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</row>
    <row r="227" spans="1:10" ht="42.75" x14ac:dyDescent="0.25">
      <c r="A227" s="121"/>
      <c r="B227" s="152"/>
      <c r="C227" s="144"/>
      <c r="D227" s="13" t="s">
        <v>18</v>
      </c>
      <c r="E227" s="32">
        <f t="shared" si="19"/>
        <v>0</v>
      </c>
      <c r="F227" s="33">
        <v>0</v>
      </c>
      <c r="G227" s="20">
        <v>0</v>
      </c>
      <c r="H227" s="20">
        <v>0</v>
      </c>
      <c r="I227" s="20">
        <v>0</v>
      </c>
      <c r="J227" s="20">
        <v>0</v>
      </c>
    </row>
    <row r="228" spans="1:10" ht="28.5" x14ac:dyDescent="0.25">
      <c r="A228" s="121"/>
      <c r="B228" s="152"/>
      <c r="C228" s="144"/>
      <c r="D228" s="13" t="s">
        <v>5</v>
      </c>
      <c r="E228" s="32">
        <f t="shared" si="19"/>
        <v>848.34</v>
      </c>
      <c r="F228" s="33">
        <f>105.56-7.06</f>
        <v>98.5</v>
      </c>
      <c r="G228" s="257">
        <f>105.56+10.92</f>
        <v>116.48</v>
      </c>
      <c r="H228" s="20">
        <v>105.56</v>
      </c>
      <c r="I228" s="20">
        <v>105.56</v>
      </c>
      <c r="J228" s="20">
        <f>I228*4</f>
        <v>422.24</v>
      </c>
    </row>
    <row r="229" spans="1:10" ht="57" x14ac:dyDescent="0.25">
      <c r="A229" s="121"/>
      <c r="B229" s="152"/>
      <c r="C229" s="144"/>
      <c r="D229" s="13" t="s">
        <v>42</v>
      </c>
      <c r="E229" s="19">
        <f t="shared" si="19"/>
        <v>0</v>
      </c>
      <c r="F229" s="20">
        <v>0</v>
      </c>
      <c r="G229" s="20">
        <v>0</v>
      </c>
      <c r="H229" s="20">
        <v>0</v>
      </c>
      <c r="I229" s="20">
        <v>0</v>
      </c>
      <c r="J229" s="20">
        <v>0</v>
      </c>
    </row>
    <row r="230" spans="1:10" ht="28.5" x14ac:dyDescent="0.25">
      <c r="A230" s="121"/>
      <c r="B230" s="152"/>
      <c r="C230" s="144"/>
      <c r="D230" s="13" t="s">
        <v>43</v>
      </c>
      <c r="E230" s="19">
        <f t="shared" si="19"/>
        <v>0</v>
      </c>
      <c r="F230" s="20">
        <v>0</v>
      </c>
      <c r="G230" s="20">
        <v>0</v>
      </c>
      <c r="H230" s="20">
        <v>0</v>
      </c>
      <c r="I230" s="20">
        <v>0</v>
      </c>
      <c r="J230" s="20">
        <v>0</v>
      </c>
    </row>
    <row r="231" spans="1:10" ht="28.5" x14ac:dyDescent="0.25">
      <c r="A231" s="122"/>
      <c r="B231" s="153"/>
      <c r="C231" s="145"/>
      <c r="D231" s="13" t="s">
        <v>8</v>
      </c>
      <c r="E231" s="19">
        <f t="shared" si="19"/>
        <v>0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</row>
    <row r="232" spans="1:10" ht="15" customHeight="1" x14ac:dyDescent="0.25">
      <c r="A232" s="120" t="s">
        <v>39</v>
      </c>
      <c r="B232" s="146" t="s">
        <v>176</v>
      </c>
      <c r="C232" s="143" t="s">
        <v>98</v>
      </c>
      <c r="D232" s="13" t="s">
        <v>1</v>
      </c>
      <c r="E232" s="19">
        <f t="shared" si="19"/>
        <v>0</v>
      </c>
      <c r="F232" s="19">
        <f>F233+F234+F235+F236+F237+F238</f>
        <v>0</v>
      </c>
      <c r="G232" s="19">
        <f>G233+G234+G235+G236+G237+G238</f>
        <v>0</v>
      </c>
      <c r="H232" s="19">
        <f>H233+H234+H235+H236+H237+H238</f>
        <v>0</v>
      </c>
      <c r="I232" s="19">
        <f>I233+I234+I235+I236+I237+I238</f>
        <v>0</v>
      </c>
      <c r="J232" s="19">
        <f>J233+J234+J235+J236+J237+J238</f>
        <v>0</v>
      </c>
    </row>
    <row r="233" spans="1:10" ht="28.5" x14ac:dyDescent="0.25">
      <c r="A233" s="121"/>
      <c r="B233" s="147"/>
      <c r="C233" s="144"/>
      <c r="D233" s="13" t="s">
        <v>17</v>
      </c>
      <c r="E233" s="19">
        <f t="shared" si="19"/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</row>
    <row r="234" spans="1:10" ht="42.75" x14ac:dyDescent="0.25">
      <c r="A234" s="121"/>
      <c r="B234" s="147"/>
      <c r="C234" s="144"/>
      <c r="D234" s="13" t="s">
        <v>18</v>
      </c>
      <c r="E234" s="19">
        <f t="shared" si="19"/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</row>
    <row r="235" spans="1:10" ht="28.5" x14ac:dyDescent="0.25">
      <c r="A235" s="121"/>
      <c r="B235" s="147"/>
      <c r="C235" s="144"/>
      <c r="D235" s="13" t="s">
        <v>5</v>
      </c>
      <c r="E235" s="19">
        <f t="shared" si="19"/>
        <v>0</v>
      </c>
      <c r="F235" s="19">
        <v>0</v>
      </c>
      <c r="G235" s="19">
        <v>0</v>
      </c>
      <c r="H235" s="19">
        <v>0</v>
      </c>
      <c r="I235" s="19">
        <v>0</v>
      </c>
      <c r="J235" s="19">
        <v>0</v>
      </c>
    </row>
    <row r="236" spans="1:10" ht="57" x14ac:dyDescent="0.25">
      <c r="A236" s="121"/>
      <c r="B236" s="147"/>
      <c r="C236" s="144"/>
      <c r="D236" s="13" t="s">
        <v>42</v>
      </c>
      <c r="E236" s="19">
        <f t="shared" si="19"/>
        <v>0</v>
      </c>
      <c r="F236" s="20">
        <v>0</v>
      </c>
      <c r="G236" s="20">
        <v>0</v>
      </c>
      <c r="H236" s="20">
        <v>0</v>
      </c>
      <c r="I236" s="20">
        <v>0</v>
      </c>
      <c r="J236" s="20">
        <v>0</v>
      </c>
    </row>
    <row r="237" spans="1:10" ht="28.5" x14ac:dyDescent="0.25">
      <c r="A237" s="121"/>
      <c r="B237" s="147"/>
      <c r="C237" s="144"/>
      <c r="D237" s="13" t="s">
        <v>43</v>
      </c>
      <c r="E237" s="19">
        <f t="shared" si="19"/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0</v>
      </c>
    </row>
    <row r="238" spans="1:10" ht="28.5" x14ac:dyDescent="0.25">
      <c r="A238" s="121"/>
      <c r="B238" s="147"/>
      <c r="C238" s="145"/>
      <c r="D238" s="13" t="s">
        <v>8</v>
      </c>
      <c r="E238" s="19">
        <f t="shared" si="19"/>
        <v>0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</row>
    <row r="239" spans="1:10" ht="15" customHeight="1" x14ac:dyDescent="0.25">
      <c r="A239" s="102" t="s">
        <v>33</v>
      </c>
      <c r="B239" s="103"/>
      <c r="C239" s="104"/>
      <c r="D239" s="11" t="s">
        <v>1</v>
      </c>
      <c r="E239" s="19">
        <f t="shared" si="19"/>
        <v>11079.56933</v>
      </c>
      <c r="F239" s="19">
        <f>F240+F241+F242+F243+F244+F245</f>
        <v>1957.15931</v>
      </c>
      <c r="G239" s="19">
        <f>G240+G241+G242+G243+G244+G245</f>
        <v>1822.0499999999997</v>
      </c>
      <c r="H239" s="19">
        <f>H240+H241+H242+H243+H244+H245</f>
        <v>1216.72667</v>
      </c>
      <c r="I239" s="19">
        <f>I240+I241+I242+I243+I244+I245</f>
        <v>1216.72667</v>
      </c>
      <c r="J239" s="19">
        <f>J240+J241+J242+J243+J244+J245</f>
        <v>4866.9066800000001</v>
      </c>
    </row>
    <row r="240" spans="1:10" ht="30" x14ac:dyDescent="0.25">
      <c r="A240" s="105"/>
      <c r="B240" s="106"/>
      <c r="C240" s="107"/>
      <c r="D240" s="11" t="s">
        <v>17</v>
      </c>
      <c r="E240" s="19">
        <f t="shared" si="19"/>
        <v>0</v>
      </c>
      <c r="F240" s="20">
        <f>F9+F30+F37+F72+F93+F128+F149+F156+F177+F205+F226+F233</f>
        <v>0</v>
      </c>
      <c r="G240" s="6">
        <f t="shared" ref="F240:J245" si="22">G9+G30+G37+G72+G93+G128+G149+G156+G177+G205+G226+G233</f>
        <v>0</v>
      </c>
      <c r="H240" s="6">
        <f t="shared" si="22"/>
        <v>0</v>
      </c>
      <c r="I240" s="6">
        <f t="shared" si="22"/>
        <v>0</v>
      </c>
      <c r="J240" s="20">
        <f t="shared" si="22"/>
        <v>0</v>
      </c>
    </row>
    <row r="241" spans="1:10" ht="45" x14ac:dyDescent="0.25">
      <c r="A241" s="105"/>
      <c r="B241" s="106"/>
      <c r="C241" s="107"/>
      <c r="D241" s="11" t="s">
        <v>18</v>
      </c>
      <c r="E241" s="20">
        <f t="shared" si="19"/>
        <v>342.29999999999995</v>
      </c>
      <c r="F241" s="20">
        <f t="shared" si="22"/>
        <v>146.69999999999999</v>
      </c>
      <c r="G241" s="20">
        <f t="shared" si="22"/>
        <v>195.6</v>
      </c>
      <c r="H241" s="6">
        <f t="shared" si="22"/>
        <v>0</v>
      </c>
      <c r="I241" s="6">
        <f t="shared" si="22"/>
        <v>0</v>
      </c>
      <c r="J241" s="20">
        <f t="shared" si="22"/>
        <v>0</v>
      </c>
    </row>
    <row r="242" spans="1:10" x14ac:dyDescent="0.25">
      <c r="A242" s="105"/>
      <c r="B242" s="106"/>
      <c r="C242" s="107"/>
      <c r="D242" s="11" t="s">
        <v>5</v>
      </c>
      <c r="E242" s="20">
        <f t="shared" si="19"/>
        <v>10737.269329999999</v>
      </c>
      <c r="F242" s="20">
        <f t="shared" si="22"/>
        <v>1810.45931</v>
      </c>
      <c r="G242" s="20">
        <f t="shared" si="22"/>
        <v>1626.4499999999998</v>
      </c>
      <c r="H242" s="20">
        <f t="shared" si="22"/>
        <v>1216.72667</v>
      </c>
      <c r="I242" s="20">
        <f t="shared" si="22"/>
        <v>1216.72667</v>
      </c>
      <c r="J242" s="20">
        <f t="shared" si="22"/>
        <v>4866.9066800000001</v>
      </c>
    </row>
    <row r="243" spans="1:10" ht="60" x14ac:dyDescent="0.25">
      <c r="A243" s="105"/>
      <c r="B243" s="106"/>
      <c r="C243" s="107"/>
      <c r="D243" s="11" t="s">
        <v>42</v>
      </c>
      <c r="E243" s="19">
        <f t="shared" si="19"/>
        <v>0</v>
      </c>
      <c r="F243" s="20">
        <f t="shared" si="22"/>
        <v>0</v>
      </c>
      <c r="G243" s="20">
        <f t="shared" si="22"/>
        <v>0</v>
      </c>
      <c r="H243" s="20">
        <f t="shared" si="22"/>
        <v>0</v>
      </c>
      <c r="I243" s="20">
        <f t="shared" si="22"/>
        <v>0</v>
      </c>
      <c r="J243" s="20">
        <f t="shared" si="22"/>
        <v>0</v>
      </c>
    </row>
    <row r="244" spans="1:10" ht="30" x14ac:dyDescent="0.25">
      <c r="A244" s="105"/>
      <c r="B244" s="106"/>
      <c r="C244" s="107"/>
      <c r="D244" s="11" t="s">
        <v>43</v>
      </c>
      <c r="E244" s="19">
        <f t="shared" si="19"/>
        <v>0</v>
      </c>
      <c r="F244" s="20">
        <f t="shared" si="22"/>
        <v>0</v>
      </c>
      <c r="G244" s="6">
        <f t="shared" si="22"/>
        <v>0</v>
      </c>
      <c r="H244" s="20">
        <f t="shared" si="22"/>
        <v>0</v>
      </c>
      <c r="I244" s="20">
        <f t="shared" si="22"/>
        <v>0</v>
      </c>
      <c r="J244" s="20">
        <f t="shared" si="22"/>
        <v>0</v>
      </c>
    </row>
    <row r="245" spans="1:10" x14ac:dyDescent="0.25">
      <c r="A245" s="108"/>
      <c r="B245" s="109"/>
      <c r="C245" s="110"/>
      <c r="D245" s="11" t="s">
        <v>8</v>
      </c>
      <c r="E245" s="20">
        <f t="shared" si="19"/>
        <v>0</v>
      </c>
      <c r="F245" s="20">
        <f t="shared" si="22"/>
        <v>0</v>
      </c>
      <c r="G245" s="20">
        <f t="shared" si="22"/>
        <v>0</v>
      </c>
      <c r="H245" s="20">
        <f t="shared" si="22"/>
        <v>0</v>
      </c>
      <c r="I245" s="20">
        <f t="shared" si="22"/>
        <v>0</v>
      </c>
      <c r="J245" s="20">
        <f t="shared" si="22"/>
        <v>0</v>
      </c>
    </row>
    <row r="246" spans="1:10" ht="20.25" customHeight="1" x14ac:dyDescent="0.25">
      <c r="A246" s="161" t="s">
        <v>35</v>
      </c>
      <c r="B246" s="162"/>
      <c r="C246" s="162"/>
      <c r="D246" s="162"/>
      <c r="E246" s="162"/>
      <c r="F246" s="162"/>
      <c r="G246" s="162"/>
      <c r="H246" s="162"/>
      <c r="I246" s="162"/>
      <c r="J246" s="163"/>
    </row>
    <row r="247" spans="1:10" ht="15" customHeight="1" x14ac:dyDescent="0.25">
      <c r="A247" s="154" t="s">
        <v>24</v>
      </c>
      <c r="B247" s="157" t="s">
        <v>177</v>
      </c>
      <c r="C247" s="143" t="s">
        <v>60</v>
      </c>
      <c r="D247" s="13" t="s">
        <v>1</v>
      </c>
      <c r="E247" s="19">
        <f>F247+G247+H247+I247+J247</f>
        <v>0</v>
      </c>
      <c r="F247" s="8">
        <f>F253+F252+F251+F250+F249+F248</f>
        <v>0</v>
      </c>
      <c r="G247" s="19">
        <f>G253+G252+G251+G250+G249+G248</f>
        <v>0</v>
      </c>
      <c r="H247" s="19">
        <f>H253+H252+H251+H250+H249+H248</f>
        <v>0</v>
      </c>
      <c r="I247" s="19">
        <f>I253+I252+I251+I250+I249+I248</f>
        <v>0</v>
      </c>
      <c r="J247" s="19">
        <f>J253+J252+J251+J250+J249+J248</f>
        <v>0</v>
      </c>
    </row>
    <row r="248" spans="1:10" ht="28.5" x14ac:dyDescent="0.25">
      <c r="A248" s="155"/>
      <c r="B248" s="152"/>
      <c r="C248" s="144"/>
      <c r="D248" s="13" t="s">
        <v>17</v>
      </c>
      <c r="E248" s="19">
        <f>F248+G248+H248+I248+J248</f>
        <v>0</v>
      </c>
      <c r="F248" s="7">
        <v>0</v>
      </c>
      <c r="G248" s="20">
        <v>0</v>
      </c>
      <c r="H248" s="20">
        <v>0</v>
      </c>
      <c r="I248" s="20">
        <v>0</v>
      </c>
      <c r="J248" s="20">
        <v>0</v>
      </c>
    </row>
    <row r="249" spans="1:10" ht="42.75" x14ac:dyDescent="0.25">
      <c r="A249" s="155"/>
      <c r="B249" s="152"/>
      <c r="C249" s="144"/>
      <c r="D249" s="13" t="s">
        <v>18</v>
      </c>
      <c r="E249" s="19">
        <f>F249+G249+H249+I249+J249</f>
        <v>0</v>
      </c>
      <c r="F249" s="7">
        <v>0</v>
      </c>
      <c r="G249" s="20">
        <v>0</v>
      </c>
      <c r="H249" s="20">
        <v>0</v>
      </c>
      <c r="I249" s="20">
        <v>0</v>
      </c>
      <c r="J249" s="20">
        <v>0</v>
      </c>
    </row>
    <row r="250" spans="1:10" ht="28.5" x14ac:dyDescent="0.25">
      <c r="A250" s="155"/>
      <c r="B250" s="152"/>
      <c r="C250" s="144"/>
      <c r="D250" s="13" t="s">
        <v>5</v>
      </c>
      <c r="E250" s="19">
        <f t="shared" ref="E250:E260" si="23">F250+G250+H250+I250+J250</f>
        <v>0</v>
      </c>
      <c r="F250" s="7">
        <v>0</v>
      </c>
      <c r="G250" s="20">
        <v>0</v>
      </c>
      <c r="H250" s="20">
        <v>0</v>
      </c>
      <c r="I250" s="20">
        <v>0</v>
      </c>
      <c r="J250" s="20">
        <v>0</v>
      </c>
    </row>
    <row r="251" spans="1:10" ht="57" x14ac:dyDescent="0.25">
      <c r="A251" s="155"/>
      <c r="B251" s="152"/>
      <c r="C251" s="144"/>
      <c r="D251" s="13" t="s">
        <v>42</v>
      </c>
      <c r="E251" s="19">
        <f t="shared" si="23"/>
        <v>0</v>
      </c>
      <c r="F251" s="7">
        <v>0</v>
      </c>
      <c r="G251" s="20">
        <v>0</v>
      </c>
      <c r="H251" s="20">
        <v>0</v>
      </c>
      <c r="I251" s="20">
        <v>0</v>
      </c>
      <c r="J251" s="20">
        <v>0</v>
      </c>
    </row>
    <row r="252" spans="1:10" ht="28.5" x14ac:dyDescent="0.25">
      <c r="A252" s="155"/>
      <c r="B252" s="152"/>
      <c r="C252" s="144"/>
      <c r="D252" s="13" t="s">
        <v>43</v>
      </c>
      <c r="E252" s="19">
        <f t="shared" si="23"/>
        <v>0</v>
      </c>
      <c r="F252" s="7">
        <v>0</v>
      </c>
      <c r="G252" s="20">
        <v>0</v>
      </c>
      <c r="H252" s="20">
        <v>0</v>
      </c>
      <c r="I252" s="20">
        <v>0</v>
      </c>
      <c r="J252" s="20">
        <v>0</v>
      </c>
    </row>
    <row r="253" spans="1:10" ht="18.75" customHeight="1" x14ac:dyDescent="0.25">
      <c r="A253" s="156"/>
      <c r="B253" s="153"/>
      <c r="C253" s="145"/>
      <c r="D253" s="13" t="s">
        <v>8</v>
      </c>
      <c r="E253" s="19">
        <f t="shared" si="23"/>
        <v>0</v>
      </c>
      <c r="F253" s="6">
        <v>0</v>
      </c>
      <c r="G253" s="20">
        <v>0</v>
      </c>
      <c r="H253" s="20">
        <v>0</v>
      </c>
      <c r="I253" s="20">
        <v>0</v>
      </c>
      <c r="J253" s="20">
        <v>0</v>
      </c>
    </row>
    <row r="254" spans="1:10" ht="15" customHeight="1" x14ac:dyDescent="0.25">
      <c r="A254" s="120" t="s">
        <v>29</v>
      </c>
      <c r="B254" s="146" t="s">
        <v>178</v>
      </c>
      <c r="C254" s="143" t="s">
        <v>90</v>
      </c>
      <c r="D254" s="13" t="s">
        <v>1</v>
      </c>
      <c r="E254" s="19">
        <f>F254+G254+H254+I254+J254</f>
        <v>0</v>
      </c>
      <c r="F254" s="8">
        <f>F260+F259+F258+F257+F256+F255</f>
        <v>0</v>
      </c>
      <c r="G254" s="19">
        <f>G260+G259+G258+G257+G256+G255</f>
        <v>0</v>
      </c>
      <c r="H254" s="19">
        <f>H260+H259+H258+H257+H256+H255</f>
        <v>0</v>
      </c>
      <c r="I254" s="19">
        <f>I260+I259+I258+I257+I256+I255</f>
        <v>0</v>
      </c>
      <c r="J254" s="19">
        <f>J260+J259+J258+J257+J256+J255</f>
        <v>0</v>
      </c>
    </row>
    <row r="255" spans="1:10" ht="28.5" x14ac:dyDescent="0.25">
      <c r="A255" s="121"/>
      <c r="B255" s="147"/>
      <c r="C255" s="144"/>
      <c r="D255" s="13" t="s">
        <v>17</v>
      </c>
      <c r="E255" s="19">
        <f>F255+G255+H255+I255+J255</f>
        <v>0</v>
      </c>
      <c r="F255" s="7">
        <f t="shared" ref="F255:J260" si="24">F262+F269</f>
        <v>0</v>
      </c>
      <c r="G255" s="20">
        <f t="shared" si="24"/>
        <v>0</v>
      </c>
      <c r="H255" s="20">
        <f t="shared" si="24"/>
        <v>0</v>
      </c>
      <c r="I255" s="20">
        <f t="shared" si="24"/>
        <v>0</v>
      </c>
      <c r="J255" s="7">
        <f t="shared" si="24"/>
        <v>0</v>
      </c>
    </row>
    <row r="256" spans="1:10" ht="42.75" x14ac:dyDescent="0.25">
      <c r="A256" s="121"/>
      <c r="B256" s="147"/>
      <c r="C256" s="144"/>
      <c r="D256" s="13" t="s">
        <v>18</v>
      </c>
      <c r="E256" s="19">
        <f>F256+G256+H256+I256+J256</f>
        <v>0</v>
      </c>
      <c r="F256" s="7">
        <f t="shared" si="24"/>
        <v>0</v>
      </c>
      <c r="G256" s="20">
        <f t="shared" si="24"/>
        <v>0</v>
      </c>
      <c r="H256" s="20">
        <f t="shared" si="24"/>
        <v>0</v>
      </c>
      <c r="I256" s="20">
        <f t="shared" si="24"/>
        <v>0</v>
      </c>
      <c r="J256" s="20">
        <f t="shared" si="24"/>
        <v>0</v>
      </c>
    </row>
    <row r="257" spans="1:10" ht="28.5" x14ac:dyDescent="0.25">
      <c r="A257" s="121"/>
      <c r="B257" s="147"/>
      <c r="C257" s="144"/>
      <c r="D257" s="13" t="s">
        <v>5</v>
      </c>
      <c r="E257" s="19">
        <f t="shared" si="23"/>
        <v>0</v>
      </c>
      <c r="F257" s="7">
        <f t="shared" si="24"/>
        <v>0</v>
      </c>
      <c r="G257" s="20">
        <f t="shared" si="24"/>
        <v>0</v>
      </c>
      <c r="H257" s="20">
        <f t="shared" si="24"/>
        <v>0</v>
      </c>
      <c r="I257" s="20">
        <f t="shared" si="24"/>
        <v>0</v>
      </c>
      <c r="J257" s="20">
        <f t="shared" si="24"/>
        <v>0</v>
      </c>
    </row>
    <row r="258" spans="1:10" ht="57" x14ac:dyDescent="0.25">
      <c r="A258" s="121"/>
      <c r="B258" s="147"/>
      <c r="C258" s="144"/>
      <c r="D258" s="13" t="s">
        <v>42</v>
      </c>
      <c r="E258" s="19">
        <f t="shared" si="23"/>
        <v>0</v>
      </c>
      <c r="F258" s="7">
        <f t="shared" si="24"/>
        <v>0</v>
      </c>
      <c r="G258" s="20">
        <f t="shared" si="24"/>
        <v>0</v>
      </c>
      <c r="H258" s="20">
        <f t="shared" si="24"/>
        <v>0</v>
      </c>
      <c r="I258" s="20">
        <f t="shared" si="24"/>
        <v>0</v>
      </c>
      <c r="J258" s="20">
        <f t="shared" si="24"/>
        <v>0</v>
      </c>
    </row>
    <row r="259" spans="1:10" ht="28.5" x14ac:dyDescent="0.25">
      <c r="A259" s="121"/>
      <c r="B259" s="147"/>
      <c r="C259" s="144"/>
      <c r="D259" s="13" t="s">
        <v>43</v>
      </c>
      <c r="E259" s="19">
        <f t="shared" si="23"/>
        <v>0</v>
      </c>
      <c r="F259" s="7">
        <f t="shared" si="24"/>
        <v>0</v>
      </c>
      <c r="G259" s="20">
        <f t="shared" si="24"/>
        <v>0</v>
      </c>
      <c r="H259" s="20">
        <f t="shared" si="24"/>
        <v>0</v>
      </c>
      <c r="I259" s="20">
        <f t="shared" si="24"/>
        <v>0</v>
      </c>
      <c r="J259" s="20">
        <f t="shared" si="24"/>
        <v>0</v>
      </c>
    </row>
    <row r="260" spans="1:10" ht="28.5" x14ac:dyDescent="0.25">
      <c r="A260" s="121"/>
      <c r="B260" s="147"/>
      <c r="C260" s="145"/>
      <c r="D260" s="13" t="s">
        <v>8</v>
      </c>
      <c r="E260" s="19">
        <f t="shared" si="23"/>
        <v>0</v>
      </c>
      <c r="F260" s="7">
        <f t="shared" si="24"/>
        <v>0</v>
      </c>
      <c r="G260" s="20">
        <f t="shared" si="24"/>
        <v>0</v>
      </c>
      <c r="H260" s="20">
        <f t="shared" si="24"/>
        <v>0</v>
      </c>
      <c r="I260" s="20">
        <f>I267+I274</f>
        <v>0</v>
      </c>
      <c r="J260" s="7">
        <f t="shared" si="24"/>
        <v>0</v>
      </c>
    </row>
    <row r="261" spans="1:10" ht="15" customHeight="1" x14ac:dyDescent="0.25">
      <c r="A261" s="121"/>
      <c r="B261" s="147"/>
      <c r="C261" s="149" t="s">
        <v>60</v>
      </c>
      <c r="D261" s="11" t="s">
        <v>1</v>
      </c>
      <c r="E261" s="25">
        <f>F261+G261+H261+I261+J261</f>
        <v>0</v>
      </c>
      <c r="F261" s="25">
        <f>F262+F263+F264+F265+F266+F267</f>
        <v>0</v>
      </c>
      <c r="G261" s="25">
        <f>G262+G263+G264+G265+G266+G267</f>
        <v>0</v>
      </c>
      <c r="H261" s="25">
        <f>H262+H263+H264+H265+H266+H267</f>
        <v>0</v>
      </c>
      <c r="I261" s="25">
        <f>I262+I263+I264+I265+I266+I267</f>
        <v>0</v>
      </c>
      <c r="J261" s="25">
        <f>J262+J263+J264+J265+J266+J267</f>
        <v>0</v>
      </c>
    </row>
    <row r="262" spans="1:10" ht="30" x14ac:dyDescent="0.25">
      <c r="A262" s="121"/>
      <c r="B262" s="147"/>
      <c r="C262" s="150"/>
      <c r="D262" s="11" t="s">
        <v>17</v>
      </c>
      <c r="E262" s="25">
        <f t="shared" ref="E262:E267" si="25">F262+G262+H262+I262+J262</f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</row>
    <row r="263" spans="1:10" ht="45" x14ac:dyDescent="0.25">
      <c r="A263" s="121"/>
      <c r="B263" s="147"/>
      <c r="C263" s="150"/>
      <c r="D263" s="11" t="s">
        <v>18</v>
      </c>
      <c r="E263" s="25">
        <f t="shared" si="25"/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</row>
    <row r="264" spans="1:10" x14ac:dyDescent="0.25">
      <c r="A264" s="121"/>
      <c r="B264" s="147"/>
      <c r="C264" s="150"/>
      <c r="D264" s="11" t="s">
        <v>5</v>
      </c>
      <c r="E264" s="25">
        <f t="shared" si="25"/>
        <v>0</v>
      </c>
      <c r="F264" s="25">
        <v>0</v>
      </c>
      <c r="G264" s="25">
        <v>0</v>
      </c>
      <c r="H264" s="25">
        <v>0</v>
      </c>
      <c r="I264" s="25">
        <v>0</v>
      </c>
      <c r="J264" s="25">
        <v>0</v>
      </c>
    </row>
    <row r="265" spans="1:10" ht="60" x14ac:dyDescent="0.25">
      <c r="A265" s="121"/>
      <c r="B265" s="147"/>
      <c r="C265" s="150"/>
      <c r="D265" s="11" t="s">
        <v>42</v>
      </c>
      <c r="E265" s="25">
        <f t="shared" si="25"/>
        <v>0</v>
      </c>
      <c r="F265" s="25">
        <v>0</v>
      </c>
      <c r="G265" s="25">
        <v>0</v>
      </c>
      <c r="H265" s="25">
        <v>0</v>
      </c>
      <c r="I265" s="25">
        <v>0</v>
      </c>
      <c r="J265" s="25">
        <v>0</v>
      </c>
    </row>
    <row r="266" spans="1:10" ht="30" x14ac:dyDescent="0.25">
      <c r="A266" s="121"/>
      <c r="B266" s="147"/>
      <c r="C266" s="150"/>
      <c r="D266" s="11" t="s">
        <v>43</v>
      </c>
      <c r="E266" s="25">
        <f t="shared" si="25"/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</row>
    <row r="267" spans="1:10" x14ac:dyDescent="0.25">
      <c r="A267" s="121"/>
      <c r="B267" s="147"/>
      <c r="C267" s="151"/>
      <c r="D267" s="11" t="s">
        <v>8</v>
      </c>
      <c r="E267" s="25">
        <f t="shared" si="25"/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</row>
    <row r="268" spans="1:10" ht="15" customHeight="1" x14ac:dyDescent="0.25">
      <c r="A268" s="121"/>
      <c r="B268" s="147"/>
      <c r="C268" s="149" t="s">
        <v>91</v>
      </c>
      <c r="D268" s="11" t="s">
        <v>1</v>
      </c>
      <c r="E268" s="25">
        <f>F268+G268+H268+I268+J268</f>
        <v>0</v>
      </c>
      <c r="F268" s="25">
        <f>F269+F270+F271+F272+F273+F274</f>
        <v>0</v>
      </c>
      <c r="G268" s="25">
        <f>G269+G270+G271+G272+G273+G274</f>
        <v>0</v>
      </c>
      <c r="H268" s="25">
        <f>H269+H270+H271+H272+H273+H274</f>
        <v>0</v>
      </c>
      <c r="I268" s="25">
        <f>I269+I270+I271+I272+I273+I274</f>
        <v>0</v>
      </c>
      <c r="J268" s="25">
        <f>J269+J270+J271+J272+J273+J274</f>
        <v>0</v>
      </c>
    </row>
    <row r="269" spans="1:10" ht="30" x14ac:dyDescent="0.25">
      <c r="A269" s="121"/>
      <c r="B269" s="147"/>
      <c r="C269" s="150"/>
      <c r="D269" s="11" t="s">
        <v>17</v>
      </c>
      <c r="E269" s="25">
        <f t="shared" ref="E269:E299" si="26">F269+G269+H269+I269+J269</f>
        <v>0</v>
      </c>
      <c r="F269" s="25">
        <v>0</v>
      </c>
      <c r="G269" s="25">
        <v>0</v>
      </c>
      <c r="H269" s="25">
        <v>0</v>
      </c>
      <c r="I269" s="25">
        <v>0</v>
      </c>
      <c r="J269" s="25">
        <v>0</v>
      </c>
    </row>
    <row r="270" spans="1:10" ht="45" x14ac:dyDescent="0.25">
      <c r="A270" s="121"/>
      <c r="B270" s="147"/>
      <c r="C270" s="150"/>
      <c r="D270" s="11" t="s">
        <v>18</v>
      </c>
      <c r="E270" s="25">
        <f t="shared" si="26"/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</row>
    <row r="271" spans="1:10" x14ac:dyDescent="0.25">
      <c r="A271" s="121"/>
      <c r="B271" s="147"/>
      <c r="C271" s="150"/>
      <c r="D271" s="11" t="s">
        <v>5</v>
      </c>
      <c r="E271" s="25">
        <f t="shared" si="26"/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</row>
    <row r="272" spans="1:10" ht="60" x14ac:dyDescent="0.25">
      <c r="A272" s="121"/>
      <c r="B272" s="147"/>
      <c r="C272" s="150"/>
      <c r="D272" s="11" t="s">
        <v>42</v>
      </c>
      <c r="E272" s="25">
        <f t="shared" si="26"/>
        <v>0</v>
      </c>
      <c r="F272" s="25">
        <v>0</v>
      </c>
      <c r="G272" s="25">
        <v>0</v>
      </c>
      <c r="H272" s="25">
        <v>0</v>
      </c>
      <c r="I272" s="25">
        <v>0</v>
      </c>
      <c r="J272" s="25">
        <v>0</v>
      </c>
    </row>
    <row r="273" spans="1:10" ht="30" x14ac:dyDescent="0.25">
      <c r="A273" s="121"/>
      <c r="B273" s="147"/>
      <c r="C273" s="150"/>
      <c r="D273" s="11" t="s">
        <v>43</v>
      </c>
      <c r="E273" s="25">
        <f t="shared" si="26"/>
        <v>0</v>
      </c>
      <c r="F273" s="25">
        <v>0</v>
      </c>
      <c r="G273" s="25">
        <v>0</v>
      </c>
      <c r="H273" s="25">
        <v>0</v>
      </c>
      <c r="I273" s="25">
        <v>0</v>
      </c>
      <c r="J273" s="25">
        <v>0</v>
      </c>
    </row>
    <row r="274" spans="1:10" x14ac:dyDescent="0.25">
      <c r="A274" s="122"/>
      <c r="B274" s="148"/>
      <c r="C274" s="151"/>
      <c r="D274" s="11" t="s">
        <v>8</v>
      </c>
      <c r="E274" s="25">
        <f t="shared" si="26"/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</row>
    <row r="275" spans="1:10" ht="15" customHeight="1" x14ac:dyDescent="0.25">
      <c r="A275" s="120" t="s">
        <v>30</v>
      </c>
      <c r="B275" s="158" t="s">
        <v>179</v>
      </c>
      <c r="C275" s="143" t="s">
        <v>93</v>
      </c>
      <c r="D275" s="13" t="s">
        <v>1</v>
      </c>
      <c r="E275" s="19">
        <f>F275+G275+H275+I275+J275</f>
        <v>0</v>
      </c>
      <c r="F275" s="8">
        <f>F281+F280+F279+F278+F277+F276</f>
        <v>0</v>
      </c>
      <c r="G275" s="19">
        <f>G281+G280+G279+G278+G277+G276</f>
        <v>0</v>
      </c>
      <c r="H275" s="19">
        <f>H281+H280+H279+H278+H277+H276</f>
        <v>0</v>
      </c>
      <c r="I275" s="19">
        <f>I281+I280+I279+I278+I277+I276</f>
        <v>0</v>
      </c>
      <c r="J275" s="19">
        <f>J281+J280+J279+J278+J277+J276</f>
        <v>0</v>
      </c>
    </row>
    <row r="276" spans="1:10" ht="28.5" x14ac:dyDescent="0.25">
      <c r="A276" s="121"/>
      <c r="B276" s="159"/>
      <c r="C276" s="144"/>
      <c r="D276" s="13" t="s">
        <v>17</v>
      </c>
      <c r="E276" s="19">
        <f>F276+G276+H276+I276+J276</f>
        <v>0</v>
      </c>
      <c r="F276" s="7">
        <f>F283+F290+F297</f>
        <v>0</v>
      </c>
      <c r="G276" s="20">
        <f>G283+G290+G297</f>
        <v>0</v>
      </c>
      <c r="H276" s="20">
        <f t="shared" ref="F276:J281" si="27">H283+H290+H297</f>
        <v>0</v>
      </c>
      <c r="I276" s="20">
        <f t="shared" si="27"/>
        <v>0</v>
      </c>
      <c r="J276" s="7">
        <f t="shared" si="27"/>
        <v>0</v>
      </c>
    </row>
    <row r="277" spans="1:10" ht="42.75" x14ac:dyDescent="0.25">
      <c r="A277" s="121"/>
      <c r="B277" s="159"/>
      <c r="C277" s="144"/>
      <c r="D277" s="13" t="s">
        <v>18</v>
      </c>
      <c r="E277" s="19">
        <f t="shared" si="26"/>
        <v>0</v>
      </c>
      <c r="F277" s="7">
        <f t="shared" si="27"/>
        <v>0</v>
      </c>
      <c r="G277" s="20">
        <f t="shared" si="27"/>
        <v>0</v>
      </c>
      <c r="H277" s="20">
        <f t="shared" si="27"/>
        <v>0</v>
      </c>
      <c r="I277" s="20">
        <f t="shared" si="27"/>
        <v>0</v>
      </c>
      <c r="J277" s="7">
        <f t="shared" si="27"/>
        <v>0</v>
      </c>
    </row>
    <row r="278" spans="1:10" ht="28.5" x14ac:dyDescent="0.25">
      <c r="A278" s="121"/>
      <c r="B278" s="159"/>
      <c r="C278" s="144"/>
      <c r="D278" s="13" t="s">
        <v>5</v>
      </c>
      <c r="E278" s="19">
        <f t="shared" si="26"/>
        <v>0</v>
      </c>
      <c r="F278" s="7">
        <f t="shared" si="27"/>
        <v>0</v>
      </c>
      <c r="G278" s="20">
        <f t="shared" si="27"/>
        <v>0</v>
      </c>
      <c r="H278" s="20">
        <f t="shared" si="27"/>
        <v>0</v>
      </c>
      <c r="I278" s="20">
        <f t="shared" si="27"/>
        <v>0</v>
      </c>
      <c r="J278" s="20">
        <f t="shared" si="27"/>
        <v>0</v>
      </c>
    </row>
    <row r="279" spans="1:10" ht="57" x14ac:dyDescent="0.25">
      <c r="A279" s="121"/>
      <c r="B279" s="159"/>
      <c r="C279" s="144"/>
      <c r="D279" s="13" t="s">
        <v>42</v>
      </c>
      <c r="E279" s="19">
        <f t="shared" si="26"/>
        <v>0</v>
      </c>
      <c r="F279" s="7">
        <f t="shared" si="27"/>
        <v>0</v>
      </c>
      <c r="G279" s="20">
        <f t="shared" si="27"/>
        <v>0</v>
      </c>
      <c r="H279" s="20">
        <f t="shared" si="27"/>
        <v>0</v>
      </c>
      <c r="I279" s="20">
        <f t="shared" si="27"/>
        <v>0</v>
      </c>
      <c r="J279" s="20">
        <f t="shared" si="27"/>
        <v>0</v>
      </c>
    </row>
    <row r="280" spans="1:10" ht="28.5" x14ac:dyDescent="0.25">
      <c r="A280" s="121"/>
      <c r="B280" s="159"/>
      <c r="C280" s="144"/>
      <c r="D280" s="13" t="s">
        <v>43</v>
      </c>
      <c r="E280" s="19">
        <f t="shared" si="26"/>
        <v>0</v>
      </c>
      <c r="F280" s="7">
        <f t="shared" si="27"/>
        <v>0</v>
      </c>
      <c r="G280" s="20">
        <f t="shared" si="27"/>
        <v>0</v>
      </c>
      <c r="H280" s="20">
        <f t="shared" si="27"/>
        <v>0</v>
      </c>
      <c r="I280" s="20">
        <f t="shared" si="27"/>
        <v>0</v>
      </c>
      <c r="J280" s="20">
        <f t="shared" si="27"/>
        <v>0</v>
      </c>
    </row>
    <row r="281" spans="1:10" ht="28.5" x14ac:dyDescent="0.25">
      <c r="A281" s="121"/>
      <c r="B281" s="159"/>
      <c r="C281" s="145"/>
      <c r="D281" s="13" t="s">
        <v>8</v>
      </c>
      <c r="E281" s="19">
        <f t="shared" si="26"/>
        <v>0</v>
      </c>
      <c r="F281" s="7">
        <f t="shared" si="27"/>
        <v>0</v>
      </c>
      <c r="G281" s="20">
        <f t="shared" si="27"/>
        <v>0</v>
      </c>
      <c r="H281" s="20">
        <f t="shared" si="27"/>
        <v>0</v>
      </c>
      <c r="I281" s="20">
        <f t="shared" si="27"/>
        <v>0</v>
      </c>
      <c r="J281" s="20">
        <f t="shared" si="27"/>
        <v>0</v>
      </c>
    </row>
    <row r="282" spans="1:10" ht="15" customHeight="1" x14ac:dyDescent="0.25">
      <c r="A282" s="121"/>
      <c r="B282" s="159"/>
      <c r="C282" s="149" t="s">
        <v>60</v>
      </c>
      <c r="D282" s="11" t="s">
        <v>1</v>
      </c>
      <c r="E282" s="25">
        <f t="shared" si="26"/>
        <v>0</v>
      </c>
      <c r="F282" s="25">
        <f>F283+F284+F285+F286+F287+F288</f>
        <v>0</v>
      </c>
      <c r="G282" s="25">
        <f>G283+G284+G285+G286+G287+G288</f>
        <v>0</v>
      </c>
      <c r="H282" s="25">
        <f>H283+H284+H285+H286+H287+H288</f>
        <v>0</v>
      </c>
      <c r="I282" s="25">
        <f>I283+I284+I285+I286+I287+I288</f>
        <v>0</v>
      </c>
      <c r="J282" s="25">
        <f>J283+J284+J285+J286+J287+J288</f>
        <v>0</v>
      </c>
    </row>
    <row r="283" spans="1:10" ht="30" x14ac:dyDescent="0.25">
      <c r="A283" s="121"/>
      <c r="B283" s="159"/>
      <c r="C283" s="150"/>
      <c r="D283" s="11" t="s">
        <v>17</v>
      </c>
      <c r="E283" s="25">
        <f t="shared" si="26"/>
        <v>0</v>
      </c>
      <c r="F283" s="25">
        <v>0</v>
      </c>
      <c r="G283" s="25">
        <v>0</v>
      </c>
      <c r="H283" s="25">
        <v>0</v>
      </c>
      <c r="I283" s="25">
        <v>0</v>
      </c>
      <c r="J283" s="25">
        <v>0</v>
      </c>
    </row>
    <row r="284" spans="1:10" ht="45" x14ac:dyDescent="0.25">
      <c r="A284" s="121"/>
      <c r="B284" s="159"/>
      <c r="C284" s="150"/>
      <c r="D284" s="11" t="s">
        <v>18</v>
      </c>
      <c r="E284" s="25">
        <f t="shared" si="26"/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</row>
    <row r="285" spans="1:10" x14ac:dyDescent="0.25">
      <c r="A285" s="121"/>
      <c r="B285" s="159"/>
      <c r="C285" s="150"/>
      <c r="D285" s="11" t="s">
        <v>5</v>
      </c>
      <c r="E285" s="25">
        <f t="shared" si="26"/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</row>
    <row r="286" spans="1:10" ht="60" x14ac:dyDescent="0.25">
      <c r="A286" s="121"/>
      <c r="B286" s="159"/>
      <c r="C286" s="150"/>
      <c r="D286" s="11" t="s">
        <v>42</v>
      </c>
      <c r="E286" s="25">
        <f t="shared" si="26"/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</row>
    <row r="287" spans="1:10" ht="30" x14ac:dyDescent="0.25">
      <c r="A287" s="121"/>
      <c r="B287" s="159"/>
      <c r="C287" s="150"/>
      <c r="D287" s="11" t="s">
        <v>43</v>
      </c>
      <c r="E287" s="25">
        <f t="shared" si="26"/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</row>
    <row r="288" spans="1:10" x14ac:dyDescent="0.25">
      <c r="A288" s="121"/>
      <c r="B288" s="159"/>
      <c r="C288" s="151"/>
      <c r="D288" s="11" t="s">
        <v>8</v>
      </c>
      <c r="E288" s="25">
        <f t="shared" si="26"/>
        <v>0</v>
      </c>
      <c r="F288" s="25">
        <v>0</v>
      </c>
      <c r="G288" s="25">
        <v>0</v>
      </c>
      <c r="H288" s="25">
        <v>0</v>
      </c>
      <c r="I288" s="25">
        <v>0</v>
      </c>
      <c r="J288" s="25">
        <v>0</v>
      </c>
    </row>
    <row r="289" spans="1:10" ht="15" customHeight="1" x14ac:dyDescent="0.25">
      <c r="A289" s="121"/>
      <c r="B289" s="159"/>
      <c r="C289" s="149" t="s">
        <v>92</v>
      </c>
      <c r="D289" s="11" t="s">
        <v>1</v>
      </c>
      <c r="E289" s="25">
        <f t="shared" si="26"/>
        <v>0</v>
      </c>
      <c r="F289" s="25">
        <f>F290+F291+F292+F293+F294+F295</f>
        <v>0</v>
      </c>
      <c r="G289" s="25">
        <f>G290+G291+G292+G293+G294+G295</f>
        <v>0</v>
      </c>
      <c r="H289" s="25">
        <f>H290+H291+H292+H293+H294+H295</f>
        <v>0</v>
      </c>
      <c r="I289" s="25">
        <f>I290+I291+I292+I293+I294+I295</f>
        <v>0</v>
      </c>
      <c r="J289" s="25">
        <f>J290+J291+J292+J293+J294+J295</f>
        <v>0</v>
      </c>
    </row>
    <row r="290" spans="1:10" ht="30" x14ac:dyDescent="0.25">
      <c r="A290" s="121"/>
      <c r="B290" s="159"/>
      <c r="C290" s="150"/>
      <c r="D290" s="11" t="s">
        <v>17</v>
      </c>
      <c r="E290" s="25">
        <f t="shared" si="26"/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</row>
    <row r="291" spans="1:10" ht="45" x14ac:dyDescent="0.25">
      <c r="A291" s="121"/>
      <c r="B291" s="159"/>
      <c r="C291" s="150"/>
      <c r="D291" s="11" t="s">
        <v>18</v>
      </c>
      <c r="E291" s="25">
        <f t="shared" si="26"/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</row>
    <row r="292" spans="1:10" x14ac:dyDescent="0.25">
      <c r="A292" s="121"/>
      <c r="B292" s="159"/>
      <c r="C292" s="150"/>
      <c r="D292" s="11" t="s">
        <v>5</v>
      </c>
      <c r="E292" s="25">
        <f t="shared" si="26"/>
        <v>0</v>
      </c>
      <c r="F292" s="25">
        <v>0</v>
      </c>
      <c r="G292" s="25">
        <v>0</v>
      </c>
      <c r="H292" s="25">
        <v>0</v>
      </c>
      <c r="I292" s="25">
        <v>0</v>
      </c>
      <c r="J292" s="25">
        <v>0</v>
      </c>
    </row>
    <row r="293" spans="1:10" ht="60" x14ac:dyDescent="0.25">
      <c r="A293" s="121"/>
      <c r="B293" s="159"/>
      <c r="C293" s="150"/>
      <c r="D293" s="11" t="s">
        <v>42</v>
      </c>
      <c r="E293" s="25">
        <f t="shared" si="26"/>
        <v>0</v>
      </c>
      <c r="F293" s="25">
        <v>0</v>
      </c>
      <c r="G293" s="25">
        <v>0</v>
      </c>
      <c r="H293" s="25">
        <v>0</v>
      </c>
      <c r="I293" s="25">
        <v>0</v>
      </c>
      <c r="J293" s="25">
        <v>0</v>
      </c>
    </row>
    <row r="294" spans="1:10" ht="30" x14ac:dyDescent="0.25">
      <c r="A294" s="121"/>
      <c r="B294" s="159"/>
      <c r="C294" s="150"/>
      <c r="D294" s="11" t="s">
        <v>43</v>
      </c>
      <c r="E294" s="25">
        <f t="shared" si="26"/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</row>
    <row r="295" spans="1:10" x14ac:dyDescent="0.25">
      <c r="A295" s="121"/>
      <c r="B295" s="159"/>
      <c r="C295" s="151"/>
      <c r="D295" s="11" t="s">
        <v>8</v>
      </c>
      <c r="E295" s="25">
        <f t="shared" si="26"/>
        <v>0</v>
      </c>
      <c r="F295" s="25">
        <v>0</v>
      </c>
      <c r="G295" s="25">
        <v>0</v>
      </c>
      <c r="H295" s="25">
        <v>0</v>
      </c>
      <c r="I295" s="25">
        <v>0</v>
      </c>
      <c r="J295" s="25">
        <v>0</v>
      </c>
    </row>
    <row r="296" spans="1:10" ht="15" customHeight="1" x14ac:dyDescent="0.25">
      <c r="A296" s="121"/>
      <c r="B296" s="159"/>
      <c r="C296" s="149" t="s">
        <v>94</v>
      </c>
      <c r="D296" s="11" t="s">
        <v>1</v>
      </c>
      <c r="E296" s="25">
        <f t="shared" si="26"/>
        <v>0</v>
      </c>
      <c r="F296" s="25">
        <f>F297+F298+F299+F300+F301+F302</f>
        <v>0</v>
      </c>
      <c r="G296" s="25">
        <f>G297+G298+G299+G300+G301+G302</f>
        <v>0</v>
      </c>
      <c r="H296" s="25">
        <f>H297+H298+H299+H300+H301+H302</f>
        <v>0</v>
      </c>
      <c r="I296" s="25">
        <f>I297+I298+I299+I300+I301+I302</f>
        <v>0</v>
      </c>
      <c r="J296" s="25">
        <f>J297+J298+J299+J300+J301+J302</f>
        <v>0</v>
      </c>
    </row>
    <row r="297" spans="1:10" ht="30" x14ac:dyDescent="0.25">
      <c r="A297" s="121"/>
      <c r="B297" s="159"/>
      <c r="C297" s="150"/>
      <c r="D297" s="11" t="s">
        <v>17</v>
      </c>
      <c r="E297" s="25">
        <f t="shared" si="26"/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</row>
    <row r="298" spans="1:10" ht="45" x14ac:dyDescent="0.25">
      <c r="A298" s="121"/>
      <c r="B298" s="159"/>
      <c r="C298" s="150"/>
      <c r="D298" s="11" t="s">
        <v>18</v>
      </c>
      <c r="E298" s="25">
        <f t="shared" si="26"/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</row>
    <row r="299" spans="1:10" x14ac:dyDescent="0.25">
      <c r="A299" s="121"/>
      <c r="B299" s="159"/>
      <c r="C299" s="150"/>
      <c r="D299" s="11" t="s">
        <v>5</v>
      </c>
      <c r="E299" s="25">
        <f t="shared" si="26"/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</row>
    <row r="300" spans="1:10" ht="60" x14ac:dyDescent="0.25">
      <c r="A300" s="121"/>
      <c r="B300" s="159"/>
      <c r="C300" s="150"/>
      <c r="D300" s="11" t="s">
        <v>42</v>
      </c>
      <c r="E300" s="25">
        <f t="shared" ref="E300:E316" si="28">F300+G300+H300+I300+J300</f>
        <v>0</v>
      </c>
      <c r="F300" s="25">
        <v>0</v>
      </c>
      <c r="G300" s="25">
        <v>0</v>
      </c>
      <c r="H300" s="25">
        <v>0</v>
      </c>
      <c r="I300" s="25">
        <v>0</v>
      </c>
      <c r="J300" s="25">
        <v>0</v>
      </c>
    </row>
    <row r="301" spans="1:10" ht="30" x14ac:dyDescent="0.25">
      <c r="A301" s="121"/>
      <c r="B301" s="159"/>
      <c r="C301" s="150"/>
      <c r="D301" s="11" t="s">
        <v>43</v>
      </c>
      <c r="E301" s="25">
        <f t="shared" si="28"/>
        <v>0</v>
      </c>
      <c r="F301" s="25">
        <v>0</v>
      </c>
      <c r="G301" s="25">
        <v>0</v>
      </c>
      <c r="H301" s="25">
        <v>0</v>
      </c>
      <c r="I301" s="25">
        <v>0</v>
      </c>
      <c r="J301" s="25">
        <v>0</v>
      </c>
    </row>
    <row r="302" spans="1:10" x14ac:dyDescent="0.25">
      <c r="A302" s="122"/>
      <c r="B302" s="160"/>
      <c r="C302" s="151"/>
      <c r="D302" s="11" t="s">
        <v>8</v>
      </c>
      <c r="E302" s="25">
        <f t="shared" si="28"/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</row>
    <row r="303" spans="1:10" ht="15" customHeight="1" x14ac:dyDescent="0.25">
      <c r="A303" s="102" t="s">
        <v>36</v>
      </c>
      <c r="B303" s="103"/>
      <c r="C303" s="104"/>
      <c r="D303" s="13" t="s">
        <v>1</v>
      </c>
      <c r="E303" s="19">
        <f t="shared" si="28"/>
        <v>0</v>
      </c>
      <c r="F303" s="8">
        <f>F304+F305+F306+F307+F308+F309</f>
        <v>0</v>
      </c>
      <c r="G303" s="19">
        <f>G304+G305+G306+G307+G308+G309</f>
        <v>0</v>
      </c>
      <c r="H303" s="19">
        <f>H304+H305+H306+H307+H308+H309</f>
        <v>0</v>
      </c>
      <c r="I303" s="19">
        <f>I304+I305+I306+I307+I308+I309</f>
        <v>0</v>
      </c>
      <c r="J303" s="8">
        <f>J304+J305+J306+J307+J308+J309</f>
        <v>0</v>
      </c>
    </row>
    <row r="304" spans="1:10" ht="28.5" x14ac:dyDescent="0.25">
      <c r="A304" s="105"/>
      <c r="B304" s="106"/>
      <c r="C304" s="107"/>
      <c r="D304" s="13" t="s">
        <v>17</v>
      </c>
      <c r="E304" s="19">
        <f t="shared" si="28"/>
        <v>0</v>
      </c>
      <c r="F304" s="7">
        <f t="shared" ref="F304:J309" si="29">F248+F255+F276</f>
        <v>0</v>
      </c>
      <c r="G304" s="20">
        <f t="shared" si="29"/>
        <v>0</v>
      </c>
      <c r="H304" s="20">
        <f t="shared" si="29"/>
        <v>0</v>
      </c>
      <c r="I304" s="20">
        <f t="shared" si="29"/>
        <v>0</v>
      </c>
      <c r="J304" s="20">
        <f t="shared" si="29"/>
        <v>0</v>
      </c>
    </row>
    <row r="305" spans="1:10" ht="42.75" x14ac:dyDescent="0.25">
      <c r="A305" s="105"/>
      <c r="B305" s="106"/>
      <c r="C305" s="107"/>
      <c r="D305" s="13" t="s">
        <v>18</v>
      </c>
      <c r="E305" s="20">
        <f t="shared" si="28"/>
        <v>0</v>
      </c>
      <c r="F305" s="7">
        <f t="shared" si="29"/>
        <v>0</v>
      </c>
      <c r="G305" s="20">
        <f t="shared" si="29"/>
        <v>0</v>
      </c>
      <c r="H305" s="20">
        <f t="shared" si="29"/>
        <v>0</v>
      </c>
      <c r="I305" s="20">
        <f t="shared" si="29"/>
        <v>0</v>
      </c>
      <c r="J305" s="20">
        <f t="shared" si="29"/>
        <v>0</v>
      </c>
    </row>
    <row r="306" spans="1:10" ht="28.5" x14ac:dyDescent="0.25">
      <c r="A306" s="105"/>
      <c r="B306" s="106"/>
      <c r="C306" s="107"/>
      <c r="D306" s="13" t="s">
        <v>5</v>
      </c>
      <c r="E306" s="20">
        <f t="shared" si="28"/>
        <v>0</v>
      </c>
      <c r="F306" s="7">
        <f t="shared" si="29"/>
        <v>0</v>
      </c>
      <c r="G306" s="20">
        <f t="shared" si="29"/>
        <v>0</v>
      </c>
      <c r="H306" s="20">
        <f t="shared" si="29"/>
        <v>0</v>
      </c>
      <c r="I306" s="20">
        <f t="shared" si="29"/>
        <v>0</v>
      </c>
      <c r="J306" s="20">
        <f t="shared" si="29"/>
        <v>0</v>
      </c>
    </row>
    <row r="307" spans="1:10" ht="57" x14ac:dyDescent="0.25">
      <c r="A307" s="105"/>
      <c r="B307" s="106"/>
      <c r="C307" s="107"/>
      <c r="D307" s="13" t="s">
        <v>42</v>
      </c>
      <c r="E307" s="20">
        <f t="shared" si="28"/>
        <v>0</v>
      </c>
      <c r="F307" s="7">
        <f t="shared" si="29"/>
        <v>0</v>
      </c>
      <c r="G307" s="20">
        <f t="shared" si="29"/>
        <v>0</v>
      </c>
      <c r="H307" s="20">
        <f t="shared" si="29"/>
        <v>0</v>
      </c>
      <c r="I307" s="20">
        <f t="shared" si="29"/>
        <v>0</v>
      </c>
      <c r="J307" s="20">
        <f t="shared" si="29"/>
        <v>0</v>
      </c>
    </row>
    <row r="308" spans="1:10" ht="28.5" x14ac:dyDescent="0.25">
      <c r="A308" s="105"/>
      <c r="B308" s="106"/>
      <c r="C308" s="107"/>
      <c r="D308" s="13" t="s">
        <v>43</v>
      </c>
      <c r="E308" s="20">
        <f t="shared" si="28"/>
        <v>0</v>
      </c>
      <c r="F308" s="7">
        <f t="shared" si="29"/>
        <v>0</v>
      </c>
      <c r="G308" s="20">
        <f t="shared" si="29"/>
        <v>0</v>
      </c>
      <c r="H308" s="20">
        <f t="shared" si="29"/>
        <v>0</v>
      </c>
      <c r="I308" s="20">
        <f t="shared" si="29"/>
        <v>0</v>
      </c>
      <c r="J308" s="20">
        <f t="shared" si="29"/>
        <v>0</v>
      </c>
    </row>
    <row r="309" spans="1:10" ht="28.5" x14ac:dyDescent="0.25">
      <c r="A309" s="108"/>
      <c r="B309" s="109"/>
      <c r="C309" s="110"/>
      <c r="D309" s="13" t="s">
        <v>8</v>
      </c>
      <c r="E309" s="19">
        <f t="shared" si="28"/>
        <v>0</v>
      </c>
      <c r="F309" s="7">
        <f t="shared" si="29"/>
        <v>0</v>
      </c>
      <c r="G309" s="20">
        <f>G253+G260+G281</f>
        <v>0</v>
      </c>
      <c r="H309" s="20">
        <f t="shared" si="29"/>
        <v>0</v>
      </c>
      <c r="I309" s="20">
        <f t="shared" si="29"/>
        <v>0</v>
      </c>
      <c r="J309" s="20">
        <f t="shared" si="29"/>
        <v>0</v>
      </c>
    </row>
    <row r="310" spans="1:10" ht="15" customHeight="1" x14ac:dyDescent="0.25">
      <c r="A310" s="102" t="s">
        <v>4</v>
      </c>
      <c r="B310" s="103"/>
      <c r="C310" s="104"/>
      <c r="D310" s="13" t="s">
        <v>1</v>
      </c>
      <c r="E310" s="19">
        <f t="shared" si="28"/>
        <v>11079.56933</v>
      </c>
      <c r="F310" s="19">
        <f>F311+F312+F313+F314+F315+F316</f>
        <v>1957.15931</v>
      </c>
      <c r="G310" s="19">
        <f>G311+G312+G313+G314+G315+G316</f>
        <v>1822.0499999999997</v>
      </c>
      <c r="H310" s="19">
        <f>H311+H312+H313+H314+H315+H316</f>
        <v>1216.72667</v>
      </c>
      <c r="I310" s="19">
        <f>I311+I312+I313+I314+I315+I316</f>
        <v>1216.72667</v>
      </c>
      <c r="J310" s="19">
        <f>J311+J312+J313+J314+J315+J316</f>
        <v>4866.9066800000001</v>
      </c>
    </row>
    <row r="311" spans="1:10" ht="28.5" x14ac:dyDescent="0.25">
      <c r="A311" s="105"/>
      <c r="B311" s="106"/>
      <c r="C311" s="107"/>
      <c r="D311" s="13" t="s">
        <v>17</v>
      </c>
      <c r="E311" s="19">
        <f t="shared" si="28"/>
        <v>0</v>
      </c>
      <c r="F311" s="19">
        <f t="shared" ref="F311:J316" si="30">F240+F304</f>
        <v>0</v>
      </c>
      <c r="G311" s="19">
        <f t="shared" si="30"/>
        <v>0</v>
      </c>
      <c r="H311" s="19">
        <f t="shared" si="30"/>
        <v>0</v>
      </c>
      <c r="I311" s="19">
        <f t="shared" si="30"/>
        <v>0</v>
      </c>
      <c r="J311" s="19">
        <f t="shared" si="30"/>
        <v>0</v>
      </c>
    </row>
    <row r="312" spans="1:10" ht="42.75" x14ac:dyDescent="0.25">
      <c r="A312" s="105"/>
      <c r="B312" s="106"/>
      <c r="C312" s="107"/>
      <c r="D312" s="13" t="s">
        <v>18</v>
      </c>
      <c r="E312" s="19">
        <f t="shared" si="28"/>
        <v>342.29999999999995</v>
      </c>
      <c r="F312" s="19">
        <f t="shared" si="30"/>
        <v>146.69999999999999</v>
      </c>
      <c r="G312" s="19">
        <f t="shared" si="30"/>
        <v>195.6</v>
      </c>
      <c r="H312" s="19">
        <f t="shared" si="30"/>
        <v>0</v>
      </c>
      <c r="I312" s="19">
        <f t="shared" si="30"/>
        <v>0</v>
      </c>
      <c r="J312" s="19">
        <f t="shared" si="30"/>
        <v>0</v>
      </c>
    </row>
    <row r="313" spans="1:10" ht="28.5" x14ac:dyDescent="0.25">
      <c r="A313" s="105"/>
      <c r="B313" s="106"/>
      <c r="C313" s="107"/>
      <c r="D313" s="13" t="s">
        <v>5</v>
      </c>
      <c r="E313" s="19">
        <f t="shared" si="28"/>
        <v>10737.269329999999</v>
      </c>
      <c r="F313" s="19">
        <f>F242+F306</f>
        <v>1810.45931</v>
      </c>
      <c r="G313" s="19">
        <f>G242+G306</f>
        <v>1626.4499999999998</v>
      </c>
      <c r="H313" s="19">
        <f t="shared" si="30"/>
        <v>1216.72667</v>
      </c>
      <c r="I313" s="19">
        <f t="shared" si="30"/>
        <v>1216.72667</v>
      </c>
      <c r="J313" s="19">
        <f>J242+J306</f>
        <v>4866.9066800000001</v>
      </c>
    </row>
    <row r="314" spans="1:10" ht="57" x14ac:dyDescent="0.25">
      <c r="A314" s="105"/>
      <c r="B314" s="106"/>
      <c r="C314" s="107"/>
      <c r="D314" s="13" t="s">
        <v>42</v>
      </c>
      <c r="E314" s="19">
        <f t="shared" si="28"/>
        <v>0</v>
      </c>
      <c r="F314" s="19">
        <f>F243+F307</f>
        <v>0</v>
      </c>
      <c r="G314" s="19">
        <f>G243+G307</f>
        <v>0</v>
      </c>
      <c r="H314" s="19">
        <f>H243+H307</f>
        <v>0</v>
      </c>
      <c r="I314" s="19">
        <f>I243+I307</f>
        <v>0</v>
      </c>
      <c r="J314" s="19">
        <f>J243+J307</f>
        <v>0</v>
      </c>
    </row>
    <row r="315" spans="1:10" ht="28.5" x14ac:dyDescent="0.25">
      <c r="A315" s="105"/>
      <c r="B315" s="106"/>
      <c r="C315" s="107"/>
      <c r="D315" s="13" t="s">
        <v>43</v>
      </c>
      <c r="E315" s="19">
        <f t="shared" si="28"/>
        <v>0</v>
      </c>
      <c r="F315" s="19">
        <f>F244+F308</f>
        <v>0</v>
      </c>
      <c r="G315" s="19">
        <f t="shared" si="30"/>
        <v>0</v>
      </c>
      <c r="H315" s="19">
        <f t="shared" si="30"/>
        <v>0</v>
      </c>
      <c r="I315" s="19">
        <f t="shared" si="30"/>
        <v>0</v>
      </c>
      <c r="J315" s="19">
        <f t="shared" si="30"/>
        <v>0</v>
      </c>
    </row>
    <row r="316" spans="1:10" ht="28.5" x14ac:dyDescent="0.25">
      <c r="A316" s="108"/>
      <c r="B316" s="109"/>
      <c r="C316" s="110"/>
      <c r="D316" s="13" t="s">
        <v>8</v>
      </c>
      <c r="E316" s="19">
        <f t="shared" si="28"/>
        <v>0</v>
      </c>
      <c r="F316" s="19">
        <f t="shared" si="30"/>
        <v>0</v>
      </c>
      <c r="G316" s="19">
        <f t="shared" si="30"/>
        <v>0</v>
      </c>
      <c r="H316" s="19">
        <f t="shared" si="30"/>
        <v>0</v>
      </c>
      <c r="I316" s="19">
        <f t="shared" si="30"/>
        <v>0</v>
      </c>
      <c r="J316" s="19">
        <f t="shared" si="30"/>
        <v>0</v>
      </c>
    </row>
    <row r="317" spans="1:10" x14ac:dyDescent="0.25">
      <c r="A317" s="132" t="s">
        <v>6</v>
      </c>
      <c r="B317" s="133"/>
      <c r="C317" s="133"/>
      <c r="D317" s="133"/>
      <c r="E317" s="133"/>
      <c r="F317" s="133"/>
      <c r="G317" s="133"/>
      <c r="H317" s="133"/>
      <c r="I317" s="133"/>
      <c r="J317" s="133"/>
    </row>
    <row r="318" spans="1:10" ht="15" customHeight="1" x14ac:dyDescent="0.25">
      <c r="A318" s="111" t="s">
        <v>46</v>
      </c>
      <c r="B318" s="112"/>
      <c r="C318" s="113"/>
      <c r="D318" s="11" t="s">
        <v>1</v>
      </c>
      <c r="E318" s="9">
        <f>F318+G318+H318+I318+J318</f>
        <v>0</v>
      </c>
      <c r="F318" s="9">
        <f>F319+F320+F321+F322+F323+F324</f>
        <v>0</v>
      </c>
      <c r="G318" s="9">
        <f>G319+G320+G321+G322+G323+G324</f>
        <v>0</v>
      </c>
      <c r="H318" s="9">
        <f>H319+H320+H321+H322+H323+H324</f>
        <v>0</v>
      </c>
      <c r="I318" s="9">
        <f>I319+I320+I321+I322+I323+I324</f>
        <v>0</v>
      </c>
      <c r="J318" s="9">
        <f>J319+J320+J321+J322+J323+J324</f>
        <v>0</v>
      </c>
    </row>
    <row r="319" spans="1:10" ht="30" x14ac:dyDescent="0.25">
      <c r="A319" s="114"/>
      <c r="B319" s="115"/>
      <c r="C319" s="116"/>
      <c r="D319" s="11" t="s">
        <v>17</v>
      </c>
      <c r="E319" s="9">
        <f t="shared" ref="E319:E331" si="31">F319+G319+H319+I319+J319</f>
        <v>0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</row>
    <row r="320" spans="1:10" ht="45" x14ac:dyDescent="0.25">
      <c r="A320" s="114"/>
      <c r="B320" s="115"/>
      <c r="C320" s="116"/>
      <c r="D320" s="11" t="s">
        <v>18</v>
      </c>
      <c r="E320" s="9">
        <f t="shared" si="31"/>
        <v>0</v>
      </c>
      <c r="F320" s="7">
        <v>0</v>
      </c>
      <c r="G320" s="7">
        <v>0</v>
      </c>
      <c r="H320" s="7">
        <v>0</v>
      </c>
      <c r="I320" s="7">
        <v>0</v>
      </c>
      <c r="J320" s="7">
        <v>0</v>
      </c>
    </row>
    <row r="321" spans="1:10" x14ac:dyDescent="0.25">
      <c r="A321" s="114"/>
      <c r="B321" s="115"/>
      <c r="C321" s="116"/>
      <c r="D321" s="11" t="s">
        <v>5</v>
      </c>
      <c r="E321" s="9">
        <f t="shared" si="31"/>
        <v>0</v>
      </c>
      <c r="F321" s="7">
        <v>0</v>
      </c>
      <c r="G321" s="7">
        <v>0</v>
      </c>
      <c r="H321" s="7">
        <v>0</v>
      </c>
      <c r="I321" s="7">
        <v>0</v>
      </c>
      <c r="J321" s="7">
        <v>0</v>
      </c>
    </row>
    <row r="322" spans="1:10" ht="60" x14ac:dyDescent="0.25">
      <c r="A322" s="114"/>
      <c r="B322" s="115"/>
      <c r="C322" s="116"/>
      <c r="D322" s="11" t="s">
        <v>42</v>
      </c>
      <c r="E322" s="9">
        <f t="shared" si="31"/>
        <v>0</v>
      </c>
      <c r="F322" s="7">
        <v>0</v>
      </c>
      <c r="G322" s="7">
        <v>0</v>
      </c>
      <c r="H322" s="7">
        <v>0</v>
      </c>
      <c r="I322" s="7">
        <v>0</v>
      </c>
      <c r="J322" s="7">
        <v>0</v>
      </c>
    </row>
    <row r="323" spans="1:10" ht="30" x14ac:dyDescent="0.25">
      <c r="A323" s="114"/>
      <c r="B323" s="115"/>
      <c r="C323" s="116"/>
      <c r="D323" s="11" t="s">
        <v>43</v>
      </c>
      <c r="E323" s="9">
        <f t="shared" si="31"/>
        <v>0</v>
      </c>
      <c r="F323" s="7">
        <v>0</v>
      </c>
      <c r="G323" s="7">
        <v>0</v>
      </c>
      <c r="H323" s="7">
        <v>0</v>
      </c>
      <c r="I323" s="7">
        <v>0</v>
      </c>
      <c r="J323" s="7">
        <v>0</v>
      </c>
    </row>
    <row r="324" spans="1:10" x14ac:dyDescent="0.25">
      <c r="A324" s="117"/>
      <c r="B324" s="118"/>
      <c r="C324" s="119"/>
      <c r="D324" s="11" t="s">
        <v>8</v>
      </c>
      <c r="E324" s="9">
        <f t="shared" si="31"/>
        <v>0</v>
      </c>
      <c r="F324" s="7">
        <v>0</v>
      </c>
      <c r="G324" s="7">
        <v>0</v>
      </c>
      <c r="H324" s="7">
        <v>0</v>
      </c>
      <c r="I324" s="7">
        <v>0</v>
      </c>
      <c r="J324" s="7">
        <v>0</v>
      </c>
    </row>
    <row r="325" spans="1:10" ht="15" customHeight="1" x14ac:dyDescent="0.25">
      <c r="A325" s="111" t="s">
        <v>47</v>
      </c>
      <c r="B325" s="112"/>
      <c r="C325" s="113"/>
      <c r="D325" s="11" t="s">
        <v>1</v>
      </c>
      <c r="E325" s="94">
        <f t="shared" si="31"/>
        <v>11079.56933</v>
      </c>
      <c r="F325" s="94">
        <f>F326+F327+F328+F329+F330+F331</f>
        <v>1957.15931</v>
      </c>
      <c r="G325" s="94">
        <f>G326+G327+G328+G329+G330+G331</f>
        <v>1822.0499999999997</v>
      </c>
      <c r="H325" s="94">
        <f>H326+H327+H328+H329+H330+H331</f>
        <v>1216.72667</v>
      </c>
      <c r="I325" s="94">
        <f>I326+I327+I328+I329+I330+I331</f>
        <v>1216.72667</v>
      </c>
      <c r="J325" s="94">
        <f>J326+J327+J328+J329+J330+J331</f>
        <v>4866.9066800000001</v>
      </c>
    </row>
    <row r="326" spans="1:10" ht="30" x14ac:dyDescent="0.25">
      <c r="A326" s="114"/>
      <c r="B326" s="115"/>
      <c r="C326" s="116"/>
      <c r="D326" s="11" t="s">
        <v>17</v>
      </c>
      <c r="E326" s="94">
        <f t="shared" si="31"/>
        <v>0</v>
      </c>
      <c r="F326" s="95">
        <f t="shared" ref="F326:J329" si="32">F311</f>
        <v>0</v>
      </c>
      <c r="G326" s="95">
        <f t="shared" si="32"/>
        <v>0</v>
      </c>
      <c r="H326" s="95">
        <f t="shared" si="32"/>
        <v>0</v>
      </c>
      <c r="I326" s="95">
        <f t="shared" si="32"/>
        <v>0</v>
      </c>
      <c r="J326" s="95">
        <f t="shared" si="32"/>
        <v>0</v>
      </c>
    </row>
    <row r="327" spans="1:10" ht="45" x14ac:dyDescent="0.25">
      <c r="A327" s="114"/>
      <c r="B327" s="115"/>
      <c r="C327" s="116"/>
      <c r="D327" s="11" t="s">
        <v>18</v>
      </c>
      <c r="E327" s="94">
        <f t="shared" si="31"/>
        <v>342.29999999999995</v>
      </c>
      <c r="F327" s="95">
        <f t="shared" si="32"/>
        <v>146.69999999999999</v>
      </c>
      <c r="G327" s="95">
        <f t="shared" si="32"/>
        <v>195.6</v>
      </c>
      <c r="H327" s="95">
        <f t="shared" si="32"/>
        <v>0</v>
      </c>
      <c r="I327" s="95">
        <f t="shared" si="32"/>
        <v>0</v>
      </c>
      <c r="J327" s="95">
        <f t="shared" si="32"/>
        <v>0</v>
      </c>
    </row>
    <row r="328" spans="1:10" x14ac:dyDescent="0.25">
      <c r="A328" s="114"/>
      <c r="B328" s="115"/>
      <c r="C328" s="116"/>
      <c r="D328" s="11" t="s">
        <v>5</v>
      </c>
      <c r="E328" s="94">
        <f t="shared" si="31"/>
        <v>10737.269329999999</v>
      </c>
      <c r="F328" s="95">
        <f t="shared" si="32"/>
        <v>1810.45931</v>
      </c>
      <c r="G328" s="95">
        <f t="shared" si="32"/>
        <v>1626.4499999999998</v>
      </c>
      <c r="H328" s="95">
        <f t="shared" si="32"/>
        <v>1216.72667</v>
      </c>
      <c r="I328" s="95">
        <f t="shared" si="32"/>
        <v>1216.72667</v>
      </c>
      <c r="J328" s="95">
        <f t="shared" si="32"/>
        <v>4866.9066800000001</v>
      </c>
    </row>
    <row r="329" spans="1:10" ht="60" x14ac:dyDescent="0.25">
      <c r="A329" s="114"/>
      <c r="B329" s="115"/>
      <c r="C329" s="116"/>
      <c r="D329" s="11" t="s">
        <v>42</v>
      </c>
      <c r="E329" s="94">
        <f t="shared" si="31"/>
        <v>0</v>
      </c>
      <c r="F329" s="95">
        <f t="shared" si="32"/>
        <v>0</v>
      </c>
      <c r="G329" s="95">
        <f t="shared" si="32"/>
        <v>0</v>
      </c>
      <c r="H329" s="95">
        <f t="shared" si="32"/>
        <v>0</v>
      </c>
      <c r="I329" s="95">
        <f t="shared" si="32"/>
        <v>0</v>
      </c>
      <c r="J329" s="95">
        <f t="shared" si="32"/>
        <v>0</v>
      </c>
    </row>
    <row r="330" spans="1:10" ht="30" x14ac:dyDescent="0.25">
      <c r="A330" s="114"/>
      <c r="B330" s="115"/>
      <c r="C330" s="116"/>
      <c r="D330" s="11" t="s">
        <v>43</v>
      </c>
      <c r="E330" s="94">
        <f t="shared" si="31"/>
        <v>0</v>
      </c>
      <c r="F330" s="96">
        <f>F315</f>
        <v>0</v>
      </c>
      <c r="G330" s="95">
        <f>G315</f>
        <v>0</v>
      </c>
      <c r="H330" s="95">
        <f t="shared" ref="H330:J331" si="33">H315</f>
        <v>0</v>
      </c>
      <c r="I330" s="95">
        <f>I315</f>
        <v>0</v>
      </c>
      <c r="J330" s="95">
        <f>J315</f>
        <v>0</v>
      </c>
    </row>
    <row r="331" spans="1:10" x14ac:dyDescent="0.25">
      <c r="A331" s="117"/>
      <c r="B331" s="118"/>
      <c r="C331" s="119"/>
      <c r="D331" s="11" t="s">
        <v>8</v>
      </c>
      <c r="E331" s="94">
        <f t="shared" si="31"/>
        <v>0</v>
      </c>
      <c r="F331" s="95">
        <f>F316</f>
        <v>0</v>
      </c>
      <c r="G331" s="95">
        <f>G316</f>
        <v>0</v>
      </c>
      <c r="H331" s="95">
        <f t="shared" si="33"/>
        <v>0</v>
      </c>
      <c r="I331" s="95">
        <f t="shared" si="33"/>
        <v>0</v>
      </c>
      <c r="J331" s="95">
        <f t="shared" si="33"/>
        <v>0</v>
      </c>
    </row>
    <row r="332" spans="1:10" x14ac:dyDescent="0.25">
      <c r="A332" s="132" t="s">
        <v>6</v>
      </c>
      <c r="B332" s="133"/>
      <c r="C332" s="133"/>
      <c r="D332" s="133"/>
      <c r="E332" s="133"/>
      <c r="F332" s="133"/>
      <c r="G332" s="133"/>
      <c r="H332" s="133"/>
      <c r="I332" s="133"/>
      <c r="J332" s="133"/>
    </row>
    <row r="333" spans="1:10" ht="15" customHeight="1" x14ac:dyDescent="0.25">
      <c r="A333" s="111" t="s">
        <v>19</v>
      </c>
      <c r="B333" s="112"/>
      <c r="C333" s="113"/>
      <c r="D333" s="11" t="s">
        <v>1</v>
      </c>
      <c r="E333" s="9">
        <f t="shared" ref="E333:E346" si="34">F333+G333+H333+I333+J333</f>
        <v>0</v>
      </c>
      <c r="F333" s="9">
        <f>F334+F335+F336+F337+F338+F339</f>
        <v>0</v>
      </c>
      <c r="G333" s="9">
        <f>G334+G335+G336+G337+G338+G339</f>
        <v>0</v>
      </c>
      <c r="H333" s="9">
        <f>H334+H335+H336+H337+H338+H339</f>
        <v>0</v>
      </c>
      <c r="I333" s="9">
        <f>I334+I335+I336+I337+I338+I339</f>
        <v>0</v>
      </c>
      <c r="J333" s="9">
        <f>J334+J335+J336+J337+J338+J339</f>
        <v>0</v>
      </c>
    </row>
    <row r="334" spans="1:10" ht="30" x14ac:dyDescent="0.25">
      <c r="A334" s="114"/>
      <c r="B334" s="115"/>
      <c r="C334" s="116"/>
      <c r="D334" s="11" t="s">
        <v>17</v>
      </c>
      <c r="E334" s="9">
        <f t="shared" si="34"/>
        <v>0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</row>
    <row r="335" spans="1:10" ht="45" x14ac:dyDescent="0.25">
      <c r="A335" s="114"/>
      <c r="B335" s="115"/>
      <c r="C335" s="116"/>
      <c r="D335" s="11" t="s">
        <v>18</v>
      </c>
      <c r="E335" s="9">
        <f t="shared" si="34"/>
        <v>0</v>
      </c>
      <c r="F335" s="7">
        <v>0</v>
      </c>
      <c r="G335" s="7">
        <v>0</v>
      </c>
      <c r="H335" s="7">
        <v>0</v>
      </c>
      <c r="I335" s="7">
        <v>0</v>
      </c>
      <c r="J335" s="7">
        <v>0</v>
      </c>
    </row>
    <row r="336" spans="1:10" x14ac:dyDescent="0.25">
      <c r="A336" s="114"/>
      <c r="B336" s="115"/>
      <c r="C336" s="116"/>
      <c r="D336" s="11" t="s">
        <v>5</v>
      </c>
      <c r="E336" s="9">
        <f t="shared" si="34"/>
        <v>0</v>
      </c>
      <c r="F336" s="7">
        <v>0</v>
      </c>
      <c r="G336" s="7">
        <v>0</v>
      </c>
      <c r="H336" s="7">
        <v>0</v>
      </c>
      <c r="I336" s="7">
        <v>0</v>
      </c>
      <c r="J336" s="7">
        <v>0</v>
      </c>
    </row>
    <row r="337" spans="1:10" ht="60" x14ac:dyDescent="0.25">
      <c r="A337" s="114"/>
      <c r="B337" s="115"/>
      <c r="C337" s="116"/>
      <c r="D337" s="11" t="s">
        <v>42</v>
      </c>
      <c r="E337" s="9">
        <f t="shared" si="34"/>
        <v>0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</row>
    <row r="338" spans="1:10" ht="30" x14ac:dyDescent="0.25">
      <c r="A338" s="114"/>
      <c r="B338" s="115"/>
      <c r="C338" s="116"/>
      <c r="D338" s="11" t="s">
        <v>43</v>
      </c>
      <c r="E338" s="9">
        <f t="shared" si="34"/>
        <v>0</v>
      </c>
      <c r="F338" s="7">
        <v>0</v>
      </c>
      <c r="G338" s="7">
        <v>0</v>
      </c>
      <c r="H338" s="7">
        <v>0</v>
      </c>
      <c r="I338" s="7">
        <v>0</v>
      </c>
      <c r="J338" s="7">
        <v>0</v>
      </c>
    </row>
    <row r="339" spans="1:10" x14ac:dyDescent="0.25">
      <c r="A339" s="117"/>
      <c r="B339" s="118"/>
      <c r="C339" s="119"/>
      <c r="D339" s="11" t="s">
        <v>8</v>
      </c>
      <c r="E339" s="9">
        <f t="shared" si="34"/>
        <v>0</v>
      </c>
      <c r="F339" s="7">
        <v>0</v>
      </c>
      <c r="G339" s="7">
        <v>0</v>
      </c>
      <c r="H339" s="7">
        <v>0</v>
      </c>
      <c r="I339" s="7">
        <v>0</v>
      </c>
      <c r="J339" s="7">
        <v>0</v>
      </c>
    </row>
    <row r="340" spans="1:10" x14ac:dyDescent="0.25">
      <c r="A340" s="134" t="s">
        <v>7</v>
      </c>
      <c r="B340" s="135"/>
      <c r="C340" s="136"/>
      <c r="D340" s="11" t="s">
        <v>1</v>
      </c>
      <c r="E340" s="19">
        <f t="shared" si="34"/>
        <v>11079.56933</v>
      </c>
      <c r="F340" s="19">
        <f>F341+F342+F343+F344+F345+F346</f>
        <v>1957.15931</v>
      </c>
      <c r="G340" s="19">
        <f>G341+G342+G343+G344+G345+G346</f>
        <v>1822.0499999999997</v>
      </c>
      <c r="H340" s="19">
        <f>H341+H342+H343+H344+H345+H346</f>
        <v>1216.72667</v>
      </c>
      <c r="I340" s="19">
        <f>I341+I342+I343+I344+I345+I346</f>
        <v>1216.72667</v>
      </c>
      <c r="J340" s="19">
        <f>J341+J342+J343+J344+J345+J346</f>
        <v>4866.9066800000001</v>
      </c>
    </row>
    <row r="341" spans="1:10" ht="30" x14ac:dyDescent="0.25">
      <c r="A341" s="137"/>
      <c r="B341" s="138"/>
      <c r="C341" s="139"/>
      <c r="D341" s="11" t="s">
        <v>17</v>
      </c>
      <c r="E341" s="20">
        <f t="shared" si="34"/>
        <v>0</v>
      </c>
      <c r="F341" s="97">
        <f t="shared" ref="F341:J345" si="35">F326</f>
        <v>0</v>
      </c>
      <c r="G341" s="97">
        <f t="shared" si="35"/>
        <v>0</v>
      </c>
      <c r="H341" s="97">
        <f t="shared" si="35"/>
        <v>0</v>
      </c>
      <c r="I341" s="97">
        <f t="shared" si="35"/>
        <v>0</v>
      </c>
      <c r="J341" s="97">
        <f t="shared" si="35"/>
        <v>0</v>
      </c>
    </row>
    <row r="342" spans="1:10" ht="45" x14ac:dyDescent="0.25">
      <c r="A342" s="137"/>
      <c r="B342" s="138"/>
      <c r="C342" s="139"/>
      <c r="D342" s="11" t="s">
        <v>18</v>
      </c>
      <c r="E342" s="20">
        <f t="shared" si="34"/>
        <v>342.29999999999995</v>
      </c>
      <c r="F342" s="20">
        <f t="shared" si="35"/>
        <v>146.69999999999999</v>
      </c>
      <c r="G342" s="97">
        <f t="shared" si="35"/>
        <v>195.6</v>
      </c>
      <c r="H342" s="97">
        <f t="shared" si="35"/>
        <v>0</v>
      </c>
      <c r="I342" s="97">
        <f t="shared" si="35"/>
        <v>0</v>
      </c>
      <c r="J342" s="20">
        <f t="shared" si="35"/>
        <v>0</v>
      </c>
    </row>
    <row r="343" spans="1:10" x14ac:dyDescent="0.25">
      <c r="A343" s="137"/>
      <c r="B343" s="138"/>
      <c r="C343" s="139"/>
      <c r="D343" s="11" t="s">
        <v>5</v>
      </c>
      <c r="E343" s="20">
        <f t="shared" si="34"/>
        <v>10737.269329999999</v>
      </c>
      <c r="F343" s="20">
        <f t="shared" si="35"/>
        <v>1810.45931</v>
      </c>
      <c r="G343" s="97">
        <f t="shared" si="35"/>
        <v>1626.4499999999998</v>
      </c>
      <c r="H343" s="97">
        <f t="shared" si="35"/>
        <v>1216.72667</v>
      </c>
      <c r="I343" s="97">
        <f t="shared" si="35"/>
        <v>1216.72667</v>
      </c>
      <c r="J343" s="97">
        <f t="shared" si="35"/>
        <v>4866.9066800000001</v>
      </c>
    </row>
    <row r="344" spans="1:10" ht="60" x14ac:dyDescent="0.25">
      <c r="A344" s="137"/>
      <c r="B344" s="138"/>
      <c r="C344" s="139"/>
      <c r="D344" s="11" t="s">
        <v>42</v>
      </c>
      <c r="E344" s="20">
        <f t="shared" si="34"/>
        <v>0</v>
      </c>
      <c r="F344" s="98">
        <f t="shared" si="35"/>
        <v>0</v>
      </c>
      <c r="G344" s="97">
        <f t="shared" si="35"/>
        <v>0</v>
      </c>
      <c r="H344" s="97">
        <f t="shared" si="35"/>
        <v>0</v>
      </c>
      <c r="I344" s="97">
        <f t="shared" si="35"/>
        <v>0</v>
      </c>
      <c r="J344" s="98">
        <f t="shared" si="35"/>
        <v>0</v>
      </c>
    </row>
    <row r="345" spans="1:10" ht="30" x14ac:dyDescent="0.25">
      <c r="A345" s="137"/>
      <c r="B345" s="138"/>
      <c r="C345" s="139"/>
      <c r="D345" s="11" t="s">
        <v>43</v>
      </c>
      <c r="E345" s="20">
        <f t="shared" si="34"/>
        <v>0</v>
      </c>
      <c r="F345" s="20">
        <f t="shared" si="35"/>
        <v>0</v>
      </c>
      <c r="G345" s="97">
        <f t="shared" si="35"/>
        <v>0</v>
      </c>
      <c r="H345" s="97">
        <f t="shared" si="35"/>
        <v>0</v>
      </c>
      <c r="I345" s="97">
        <f t="shared" si="35"/>
        <v>0</v>
      </c>
      <c r="J345" s="20">
        <f t="shared" si="35"/>
        <v>0</v>
      </c>
    </row>
    <row r="346" spans="1:10" x14ac:dyDescent="0.25">
      <c r="A346" s="140"/>
      <c r="B346" s="141"/>
      <c r="C346" s="142"/>
      <c r="D346" s="11" t="s">
        <v>8</v>
      </c>
      <c r="E346" s="19">
        <f t="shared" si="34"/>
        <v>0</v>
      </c>
      <c r="F346" s="20">
        <f>F331</f>
        <v>0</v>
      </c>
      <c r="G346" s="97">
        <f>G331</f>
        <v>0</v>
      </c>
      <c r="H346" s="97">
        <f>H316</f>
        <v>0</v>
      </c>
      <c r="I346" s="97">
        <f>I316</f>
        <v>0</v>
      </c>
      <c r="J346" s="97">
        <f>J316</f>
        <v>0</v>
      </c>
    </row>
    <row r="347" spans="1:10" x14ac:dyDescent="0.25">
      <c r="A347" s="132" t="s">
        <v>6</v>
      </c>
      <c r="B347" s="133"/>
      <c r="C347" s="133"/>
      <c r="D347" s="133"/>
      <c r="E347" s="133"/>
      <c r="F347" s="133"/>
      <c r="G347" s="133"/>
      <c r="H347" s="133"/>
      <c r="I347" s="133"/>
      <c r="J347" s="133"/>
    </row>
    <row r="348" spans="1:10" ht="15" customHeight="1" x14ac:dyDescent="0.25">
      <c r="A348" s="111" t="s">
        <v>61</v>
      </c>
      <c r="B348" s="112"/>
      <c r="C348" s="113"/>
      <c r="D348" s="11" t="s">
        <v>1</v>
      </c>
      <c r="E348" s="99">
        <f t="shared" ref="E348:E375" si="36">F348+G348+H348+I348+J348</f>
        <v>4673.2394700000004</v>
      </c>
      <c r="F348" s="19">
        <f>F349+F350+F351+F352+F353+F354</f>
        <v>910.24945000000002</v>
      </c>
      <c r="G348" s="99">
        <f>G349+G350+G351+G352+G353+G354</f>
        <v>704.99</v>
      </c>
      <c r="H348" s="99">
        <f>H349+H350+H351+H352+H353+H354</f>
        <v>509.66667000000001</v>
      </c>
      <c r="I348" s="99">
        <f>I349+I350+I351+I352+I353+I354</f>
        <v>509.66667000000001</v>
      </c>
      <c r="J348" s="19">
        <f>J349+J350+J351+J352+J353+J354</f>
        <v>2038.66668</v>
      </c>
    </row>
    <row r="349" spans="1:10" ht="30" x14ac:dyDescent="0.25">
      <c r="A349" s="114"/>
      <c r="B349" s="115"/>
      <c r="C349" s="116"/>
      <c r="D349" s="11" t="s">
        <v>17</v>
      </c>
      <c r="E349" s="100">
        <f t="shared" si="36"/>
        <v>0</v>
      </c>
      <c r="F349" s="19">
        <f t="shared" ref="F349:J354" si="37">F16+F44+F100+F135+F149+F163+F184+F248+F262+F283</f>
        <v>0</v>
      </c>
      <c r="G349" s="100">
        <f t="shared" si="37"/>
        <v>0</v>
      </c>
      <c r="H349" s="100">
        <f t="shared" si="37"/>
        <v>0</v>
      </c>
      <c r="I349" s="100">
        <f t="shared" si="37"/>
        <v>0</v>
      </c>
      <c r="J349" s="19">
        <f t="shared" si="37"/>
        <v>0</v>
      </c>
    </row>
    <row r="350" spans="1:10" ht="45" x14ac:dyDescent="0.25">
      <c r="A350" s="114"/>
      <c r="B350" s="115"/>
      <c r="C350" s="116"/>
      <c r="D350" s="11" t="s">
        <v>18</v>
      </c>
      <c r="E350" s="99">
        <f t="shared" si="36"/>
        <v>342.29999999999995</v>
      </c>
      <c r="F350" s="19">
        <f t="shared" si="37"/>
        <v>146.69999999999999</v>
      </c>
      <c r="G350" s="99">
        <f t="shared" si="37"/>
        <v>195.6</v>
      </c>
      <c r="H350" s="99">
        <f t="shared" si="37"/>
        <v>0</v>
      </c>
      <c r="I350" s="99">
        <f t="shared" si="37"/>
        <v>0</v>
      </c>
      <c r="J350" s="19">
        <f t="shared" si="37"/>
        <v>0</v>
      </c>
    </row>
    <row r="351" spans="1:10" x14ac:dyDescent="0.25">
      <c r="A351" s="114"/>
      <c r="B351" s="115"/>
      <c r="C351" s="116"/>
      <c r="D351" s="11" t="s">
        <v>5</v>
      </c>
      <c r="E351" s="99">
        <f t="shared" si="36"/>
        <v>4330.9394700000003</v>
      </c>
      <c r="F351" s="19">
        <f t="shared" si="37"/>
        <v>763.54945000000009</v>
      </c>
      <c r="G351" s="19">
        <f t="shared" si="37"/>
        <v>509.39</v>
      </c>
      <c r="H351" s="19">
        <f t="shared" si="37"/>
        <v>509.66667000000001</v>
      </c>
      <c r="I351" s="99">
        <f t="shared" si="37"/>
        <v>509.66667000000001</v>
      </c>
      <c r="J351" s="19">
        <f t="shared" si="37"/>
        <v>2038.66668</v>
      </c>
    </row>
    <row r="352" spans="1:10" ht="60" x14ac:dyDescent="0.25">
      <c r="A352" s="114"/>
      <c r="B352" s="115"/>
      <c r="C352" s="116"/>
      <c r="D352" s="11" t="s">
        <v>42</v>
      </c>
      <c r="E352" s="100">
        <f t="shared" si="36"/>
        <v>0</v>
      </c>
      <c r="F352" s="19">
        <f t="shared" si="37"/>
        <v>0</v>
      </c>
      <c r="G352" s="100">
        <f t="shared" si="37"/>
        <v>0</v>
      </c>
      <c r="H352" s="100">
        <f t="shared" si="37"/>
        <v>0</v>
      </c>
      <c r="I352" s="100">
        <f t="shared" si="37"/>
        <v>0</v>
      </c>
      <c r="J352" s="19">
        <f t="shared" si="37"/>
        <v>0</v>
      </c>
    </row>
    <row r="353" spans="1:10" ht="30" x14ac:dyDescent="0.25">
      <c r="A353" s="114"/>
      <c r="B353" s="115"/>
      <c r="C353" s="116"/>
      <c r="D353" s="11" t="s">
        <v>43</v>
      </c>
      <c r="E353" s="100">
        <f t="shared" si="36"/>
        <v>0</v>
      </c>
      <c r="F353" s="19">
        <f t="shared" si="37"/>
        <v>0</v>
      </c>
      <c r="G353" s="100">
        <f t="shared" si="37"/>
        <v>0</v>
      </c>
      <c r="H353" s="100">
        <f t="shared" si="37"/>
        <v>0</v>
      </c>
      <c r="I353" s="100">
        <f t="shared" si="37"/>
        <v>0</v>
      </c>
      <c r="J353" s="19">
        <f t="shared" si="37"/>
        <v>0</v>
      </c>
    </row>
    <row r="354" spans="1:10" x14ac:dyDescent="0.25">
      <c r="A354" s="117"/>
      <c r="B354" s="118"/>
      <c r="C354" s="119"/>
      <c r="D354" s="11" t="s">
        <v>8</v>
      </c>
      <c r="E354" s="100">
        <f t="shared" si="36"/>
        <v>0</v>
      </c>
      <c r="F354" s="19">
        <f t="shared" si="37"/>
        <v>0</v>
      </c>
      <c r="G354" s="19">
        <f t="shared" si="37"/>
        <v>0</v>
      </c>
      <c r="H354" s="19">
        <f t="shared" si="37"/>
        <v>0</v>
      </c>
      <c r="I354" s="19">
        <f t="shared" si="37"/>
        <v>0</v>
      </c>
      <c r="J354" s="19">
        <f t="shared" si="37"/>
        <v>0</v>
      </c>
    </row>
    <row r="355" spans="1:10" ht="15" customHeight="1" x14ac:dyDescent="0.25">
      <c r="A355" s="111" t="s">
        <v>95</v>
      </c>
      <c r="B355" s="112"/>
      <c r="C355" s="113"/>
      <c r="D355" s="11" t="s">
        <v>1</v>
      </c>
      <c r="E355" s="19">
        <f t="shared" si="36"/>
        <v>1550</v>
      </c>
      <c r="F355" s="19">
        <f>F356+F357+F358+F359+F360+F361</f>
        <v>150</v>
      </c>
      <c r="G355" s="19">
        <f>G356+G357+G358+G359+G360+G361</f>
        <v>200</v>
      </c>
      <c r="H355" s="19">
        <f>H356+H357+H358+H359+H360+H361</f>
        <v>200</v>
      </c>
      <c r="I355" s="19">
        <f>I356+I357+I358+I359+I360+I361</f>
        <v>200</v>
      </c>
      <c r="J355" s="19">
        <f>J356+J357+J358+J359+J360+J361</f>
        <v>800</v>
      </c>
    </row>
    <row r="356" spans="1:10" ht="30" x14ac:dyDescent="0.25">
      <c r="A356" s="114"/>
      <c r="B356" s="115"/>
      <c r="C356" s="116"/>
      <c r="D356" s="11" t="s">
        <v>17</v>
      </c>
      <c r="E356" s="19">
        <f t="shared" si="36"/>
        <v>0</v>
      </c>
      <c r="F356" s="19">
        <f t="shared" ref="F356:J361" si="38">F51+F121+F142+F198+F212+F233+F297</f>
        <v>0</v>
      </c>
      <c r="G356" s="100">
        <f t="shared" si="38"/>
        <v>0</v>
      </c>
      <c r="H356" s="100">
        <f t="shared" si="38"/>
        <v>0</v>
      </c>
      <c r="I356" s="100">
        <f t="shared" si="38"/>
        <v>0</v>
      </c>
      <c r="J356" s="19">
        <f t="shared" si="38"/>
        <v>0</v>
      </c>
    </row>
    <row r="357" spans="1:10" ht="45" x14ac:dyDescent="0.25">
      <c r="A357" s="114"/>
      <c r="B357" s="115"/>
      <c r="C357" s="116"/>
      <c r="D357" s="11" t="s">
        <v>18</v>
      </c>
      <c r="E357" s="19">
        <f t="shared" si="36"/>
        <v>0</v>
      </c>
      <c r="F357" s="19">
        <f t="shared" si="38"/>
        <v>0</v>
      </c>
      <c r="G357" s="100">
        <f t="shared" si="38"/>
        <v>0</v>
      </c>
      <c r="H357" s="100">
        <f t="shared" si="38"/>
        <v>0</v>
      </c>
      <c r="I357" s="100">
        <f t="shared" si="38"/>
        <v>0</v>
      </c>
      <c r="J357" s="19">
        <f t="shared" si="38"/>
        <v>0</v>
      </c>
    </row>
    <row r="358" spans="1:10" x14ac:dyDescent="0.25">
      <c r="A358" s="114"/>
      <c r="B358" s="115"/>
      <c r="C358" s="116"/>
      <c r="D358" s="11" t="s">
        <v>5</v>
      </c>
      <c r="E358" s="19">
        <f t="shared" si="36"/>
        <v>1550</v>
      </c>
      <c r="F358" s="19">
        <f t="shared" si="38"/>
        <v>150</v>
      </c>
      <c r="G358" s="99">
        <f t="shared" si="38"/>
        <v>200</v>
      </c>
      <c r="H358" s="99">
        <f t="shared" si="38"/>
        <v>200</v>
      </c>
      <c r="I358" s="99">
        <f t="shared" si="38"/>
        <v>200</v>
      </c>
      <c r="J358" s="19">
        <f t="shared" si="38"/>
        <v>800</v>
      </c>
    </row>
    <row r="359" spans="1:10" ht="60" x14ac:dyDescent="0.25">
      <c r="A359" s="114"/>
      <c r="B359" s="115"/>
      <c r="C359" s="116"/>
      <c r="D359" s="11" t="s">
        <v>42</v>
      </c>
      <c r="E359" s="19">
        <f t="shared" si="36"/>
        <v>0</v>
      </c>
      <c r="F359" s="19">
        <f t="shared" si="38"/>
        <v>0</v>
      </c>
      <c r="G359" s="100">
        <f t="shared" si="38"/>
        <v>0</v>
      </c>
      <c r="H359" s="100">
        <f t="shared" si="38"/>
        <v>0</v>
      </c>
      <c r="I359" s="100">
        <f t="shared" si="38"/>
        <v>0</v>
      </c>
      <c r="J359" s="19">
        <f t="shared" si="38"/>
        <v>0</v>
      </c>
    </row>
    <row r="360" spans="1:10" ht="30" x14ac:dyDescent="0.25">
      <c r="A360" s="114"/>
      <c r="B360" s="115"/>
      <c r="C360" s="116"/>
      <c r="D360" s="11" t="s">
        <v>43</v>
      </c>
      <c r="E360" s="19">
        <f t="shared" si="36"/>
        <v>0</v>
      </c>
      <c r="F360" s="19">
        <f t="shared" si="38"/>
        <v>0</v>
      </c>
      <c r="G360" s="100">
        <f t="shared" si="38"/>
        <v>0</v>
      </c>
      <c r="H360" s="100">
        <f t="shared" si="38"/>
        <v>0</v>
      </c>
      <c r="I360" s="100">
        <f t="shared" si="38"/>
        <v>0</v>
      </c>
      <c r="J360" s="19">
        <f t="shared" si="38"/>
        <v>0</v>
      </c>
    </row>
    <row r="361" spans="1:10" x14ac:dyDescent="0.25">
      <c r="A361" s="117"/>
      <c r="B361" s="118"/>
      <c r="C361" s="119"/>
      <c r="D361" s="11" t="s">
        <v>8</v>
      </c>
      <c r="E361" s="19">
        <f t="shared" si="36"/>
        <v>0</v>
      </c>
      <c r="F361" s="19">
        <f t="shared" si="38"/>
        <v>0</v>
      </c>
      <c r="G361" s="100">
        <f t="shared" si="38"/>
        <v>0</v>
      </c>
      <c r="H361" s="100">
        <f t="shared" si="38"/>
        <v>0</v>
      </c>
      <c r="I361" s="100">
        <f t="shared" si="38"/>
        <v>0</v>
      </c>
      <c r="J361" s="19">
        <f t="shared" si="38"/>
        <v>0</v>
      </c>
    </row>
    <row r="362" spans="1:10" ht="15" customHeight="1" x14ac:dyDescent="0.25">
      <c r="A362" s="123" t="s">
        <v>62</v>
      </c>
      <c r="B362" s="124"/>
      <c r="C362" s="125"/>
      <c r="D362" s="11" t="s">
        <v>1</v>
      </c>
      <c r="E362" s="19">
        <f t="shared" si="36"/>
        <v>4086.3298599999998</v>
      </c>
      <c r="F362" s="19">
        <f>F363+F364+F365+F366+F367+F368</f>
        <v>536.90985999999998</v>
      </c>
      <c r="G362" s="19">
        <f>G363+G364+G365+G366+G367+G368</f>
        <v>507.06</v>
      </c>
      <c r="H362" s="19">
        <f>H363+H364+H365+H366+H367+H368</f>
        <v>507.06</v>
      </c>
      <c r="I362" s="19">
        <f>I363+I364+I365+I366+I367+I368</f>
        <v>507.06</v>
      </c>
      <c r="J362" s="19">
        <f>J363+J364+J365+J366+J367+J368</f>
        <v>2028.24</v>
      </c>
    </row>
    <row r="363" spans="1:10" ht="30" x14ac:dyDescent="0.25">
      <c r="A363" s="126"/>
      <c r="B363" s="127"/>
      <c r="C363" s="128"/>
      <c r="D363" s="11" t="s">
        <v>17</v>
      </c>
      <c r="E363" s="19">
        <f t="shared" si="36"/>
        <v>0</v>
      </c>
      <c r="F363" s="101">
        <f t="shared" ref="F363:J368" si="39">F23+F30+F86+F114+F170+F191+F219+F226</f>
        <v>0</v>
      </c>
      <c r="G363" s="100">
        <f t="shared" si="39"/>
        <v>0</v>
      </c>
      <c r="H363" s="100">
        <f t="shared" si="39"/>
        <v>0</v>
      </c>
      <c r="I363" s="100">
        <f t="shared" si="39"/>
        <v>0</v>
      </c>
      <c r="J363" s="101">
        <f t="shared" si="39"/>
        <v>0</v>
      </c>
    </row>
    <row r="364" spans="1:10" ht="45" x14ac:dyDescent="0.25">
      <c r="A364" s="126"/>
      <c r="B364" s="127"/>
      <c r="C364" s="128"/>
      <c r="D364" s="11" t="s">
        <v>18</v>
      </c>
      <c r="E364" s="19">
        <f t="shared" si="36"/>
        <v>0</v>
      </c>
      <c r="F364" s="101">
        <f t="shared" si="39"/>
        <v>0</v>
      </c>
      <c r="G364" s="100">
        <f t="shared" si="39"/>
        <v>0</v>
      </c>
      <c r="H364" s="100">
        <f t="shared" si="39"/>
        <v>0</v>
      </c>
      <c r="I364" s="100">
        <f t="shared" si="39"/>
        <v>0</v>
      </c>
      <c r="J364" s="101">
        <f t="shared" si="39"/>
        <v>0</v>
      </c>
    </row>
    <row r="365" spans="1:10" x14ac:dyDescent="0.25">
      <c r="A365" s="126"/>
      <c r="B365" s="127"/>
      <c r="C365" s="128"/>
      <c r="D365" s="11" t="s">
        <v>5</v>
      </c>
      <c r="E365" s="19">
        <f t="shared" si="36"/>
        <v>4086.3298599999998</v>
      </c>
      <c r="F365" s="19">
        <f t="shared" si="39"/>
        <v>536.90985999999998</v>
      </c>
      <c r="G365" s="99">
        <f t="shared" si="39"/>
        <v>507.06</v>
      </c>
      <c r="H365" s="99">
        <f t="shared" si="39"/>
        <v>507.06</v>
      </c>
      <c r="I365" s="19">
        <f t="shared" si="39"/>
        <v>507.06</v>
      </c>
      <c r="J365" s="99">
        <f t="shared" si="39"/>
        <v>2028.24</v>
      </c>
    </row>
    <row r="366" spans="1:10" ht="60" x14ac:dyDescent="0.25">
      <c r="A366" s="126"/>
      <c r="B366" s="127"/>
      <c r="C366" s="128"/>
      <c r="D366" s="11" t="s">
        <v>42</v>
      </c>
      <c r="E366" s="19">
        <f t="shared" si="36"/>
        <v>0</v>
      </c>
      <c r="F366" s="101">
        <f t="shared" si="39"/>
        <v>0</v>
      </c>
      <c r="G366" s="100">
        <f t="shared" si="39"/>
        <v>0</v>
      </c>
      <c r="H366" s="100">
        <f t="shared" si="39"/>
        <v>0</v>
      </c>
      <c r="I366" s="100">
        <f t="shared" si="39"/>
        <v>0</v>
      </c>
      <c r="J366" s="101">
        <f t="shared" si="39"/>
        <v>0</v>
      </c>
    </row>
    <row r="367" spans="1:10" ht="30" x14ac:dyDescent="0.25">
      <c r="A367" s="126"/>
      <c r="B367" s="127"/>
      <c r="C367" s="128"/>
      <c r="D367" s="11" t="s">
        <v>43</v>
      </c>
      <c r="E367" s="19">
        <f t="shared" si="36"/>
        <v>0</v>
      </c>
      <c r="F367" s="101">
        <f t="shared" si="39"/>
        <v>0</v>
      </c>
      <c r="G367" s="100">
        <f t="shared" si="39"/>
        <v>0</v>
      </c>
      <c r="H367" s="100">
        <f t="shared" si="39"/>
        <v>0</v>
      </c>
      <c r="I367" s="100">
        <f t="shared" si="39"/>
        <v>0</v>
      </c>
      <c r="J367" s="101">
        <f t="shared" si="39"/>
        <v>0</v>
      </c>
    </row>
    <row r="368" spans="1:10" x14ac:dyDescent="0.25">
      <c r="A368" s="129"/>
      <c r="B368" s="130"/>
      <c r="C368" s="131"/>
      <c r="D368" s="11" t="s">
        <v>8</v>
      </c>
      <c r="E368" s="19">
        <f t="shared" si="36"/>
        <v>0</v>
      </c>
      <c r="F368" s="101">
        <f t="shared" si="39"/>
        <v>0</v>
      </c>
      <c r="G368" s="19">
        <f t="shared" si="39"/>
        <v>0</v>
      </c>
      <c r="H368" s="19">
        <f t="shared" si="39"/>
        <v>0</v>
      </c>
      <c r="I368" s="19">
        <f t="shared" si="39"/>
        <v>0</v>
      </c>
      <c r="J368" s="101">
        <f t="shared" si="39"/>
        <v>0</v>
      </c>
    </row>
    <row r="369" spans="1:10" ht="15" customHeight="1" x14ac:dyDescent="0.25">
      <c r="A369" s="123" t="s">
        <v>96</v>
      </c>
      <c r="B369" s="124"/>
      <c r="C369" s="125"/>
      <c r="D369" s="11" t="s">
        <v>1</v>
      </c>
      <c r="E369" s="19">
        <f t="shared" si="36"/>
        <v>770</v>
      </c>
      <c r="F369" s="19">
        <f>F370+F371+F372+F373+F374+F375</f>
        <v>360</v>
      </c>
      <c r="G369" s="19">
        <f>G370+G371+G372+G373+G374+G375</f>
        <v>410</v>
      </c>
      <c r="H369" s="19">
        <f>H370+H371+H372+H373+H374+H375</f>
        <v>0</v>
      </c>
      <c r="I369" s="19">
        <f>I370+I371+I372+I373+I374+I375</f>
        <v>0</v>
      </c>
      <c r="J369" s="19">
        <f>J370+J371+J372+J373+J374+J375</f>
        <v>0</v>
      </c>
    </row>
    <row r="370" spans="1:10" ht="30" x14ac:dyDescent="0.25">
      <c r="A370" s="126"/>
      <c r="B370" s="127"/>
      <c r="C370" s="128"/>
      <c r="D370" s="11" t="s">
        <v>17</v>
      </c>
      <c r="E370" s="19">
        <f t="shared" si="36"/>
        <v>0</v>
      </c>
      <c r="F370" s="101">
        <f t="shared" ref="F370:J375" si="40">F58+F79+F107+F269+F290</f>
        <v>0</v>
      </c>
      <c r="G370" s="100">
        <f t="shared" si="40"/>
        <v>0</v>
      </c>
      <c r="H370" s="100">
        <f t="shared" si="40"/>
        <v>0</v>
      </c>
      <c r="I370" s="100">
        <f t="shared" si="40"/>
        <v>0</v>
      </c>
      <c r="J370" s="101">
        <f t="shared" si="40"/>
        <v>0</v>
      </c>
    </row>
    <row r="371" spans="1:10" ht="45" x14ac:dyDescent="0.25">
      <c r="A371" s="126"/>
      <c r="B371" s="127"/>
      <c r="C371" s="128"/>
      <c r="D371" s="11" t="s">
        <v>18</v>
      </c>
      <c r="E371" s="19">
        <f t="shared" si="36"/>
        <v>0</v>
      </c>
      <c r="F371" s="101">
        <f t="shared" si="40"/>
        <v>0</v>
      </c>
      <c r="G371" s="100">
        <f t="shared" si="40"/>
        <v>0</v>
      </c>
      <c r="H371" s="100">
        <f t="shared" si="40"/>
        <v>0</v>
      </c>
      <c r="I371" s="100">
        <f t="shared" si="40"/>
        <v>0</v>
      </c>
      <c r="J371" s="101">
        <f t="shared" si="40"/>
        <v>0</v>
      </c>
    </row>
    <row r="372" spans="1:10" x14ac:dyDescent="0.25">
      <c r="A372" s="126"/>
      <c r="B372" s="127"/>
      <c r="C372" s="128"/>
      <c r="D372" s="11" t="s">
        <v>5</v>
      </c>
      <c r="E372" s="19">
        <f t="shared" si="36"/>
        <v>770</v>
      </c>
      <c r="F372" s="19">
        <f t="shared" si="40"/>
        <v>360</v>
      </c>
      <c r="G372" s="99">
        <f t="shared" si="40"/>
        <v>410</v>
      </c>
      <c r="H372" s="99">
        <f t="shared" si="40"/>
        <v>0</v>
      </c>
      <c r="I372" s="99">
        <f t="shared" si="40"/>
        <v>0</v>
      </c>
      <c r="J372" s="19">
        <f t="shared" si="40"/>
        <v>0</v>
      </c>
    </row>
    <row r="373" spans="1:10" ht="60" x14ac:dyDescent="0.25">
      <c r="A373" s="126"/>
      <c r="B373" s="127"/>
      <c r="C373" s="128"/>
      <c r="D373" s="11" t="s">
        <v>42</v>
      </c>
      <c r="E373" s="19">
        <f t="shared" si="36"/>
        <v>0</v>
      </c>
      <c r="F373" s="101">
        <f t="shared" si="40"/>
        <v>0</v>
      </c>
      <c r="G373" s="100">
        <f t="shared" si="40"/>
        <v>0</v>
      </c>
      <c r="H373" s="100">
        <f t="shared" si="40"/>
        <v>0</v>
      </c>
      <c r="I373" s="100">
        <f t="shared" si="40"/>
        <v>0</v>
      </c>
      <c r="J373" s="101">
        <f t="shared" si="40"/>
        <v>0</v>
      </c>
    </row>
    <row r="374" spans="1:10" ht="30" x14ac:dyDescent="0.25">
      <c r="A374" s="126"/>
      <c r="B374" s="127"/>
      <c r="C374" s="128"/>
      <c r="D374" s="11" t="s">
        <v>43</v>
      </c>
      <c r="E374" s="19">
        <f t="shared" si="36"/>
        <v>0</v>
      </c>
      <c r="F374" s="101">
        <f t="shared" si="40"/>
        <v>0</v>
      </c>
      <c r="G374" s="100">
        <f t="shared" si="40"/>
        <v>0</v>
      </c>
      <c r="H374" s="100">
        <f t="shared" si="40"/>
        <v>0</v>
      </c>
      <c r="I374" s="100">
        <f t="shared" si="40"/>
        <v>0</v>
      </c>
      <c r="J374" s="101">
        <f t="shared" si="40"/>
        <v>0</v>
      </c>
    </row>
    <row r="375" spans="1:10" x14ac:dyDescent="0.25">
      <c r="A375" s="129"/>
      <c r="B375" s="130"/>
      <c r="C375" s="131"/>
      <c r="D375" s="11" t="s">
        <v>8</v>
      </c>
      <c r="E375" s="19">
        <f t="shared" si="36"/>
        <v>0</v>
      </c>
      <c r="F375" s="101">
        <f t="shared" si="40"/>
        <v>0</v>
      </c>
      <c r="G375" s="19">
        <f t="shared" si="40"/>
        <v>0</v>
      </c>
      <c r="H375" s="19">
        <f t="shared" si="40"/>
        <v>0</v>
      </c>
      <c r="I375" s="19">
        <f t="shared" si="40"/>
        <v>0</v>
      </c>
      <c r="J375" s="101">
        <f t="shared" si="40"/>
        <v>0</v>
      </c>
    </row>
    <row r="376" spans="1:10" ht="27" customHeight="1" x14ac:dyDescent="0.25"/>
    <row r="377" spans="1:10" ht="100.5" customHeight="1" x14ac:dyDescent="0.25">
      <c r="A377" s="164" t="s">
        <v>48</v>
      </c>
      <c r="B377" s="164"/>
      <c r="C377" s="164"/>
      <c r="D377" s="164"/>
      <c r="E377" s="164"/>
      <c r="F377" s="164"/>
      <c r="G377" s="164"/>
      <c r="H377" s="164"/>
      <c r="I377" s="164"/>
      <c r="J377" s="164"/>
    </row>
  </sheetData>
  <mergeCells count="97">
    <mergeCell ref="B71:B91"/>
    <mergeCell ref="A225:A231"/>
    <mergeCell ref="A7:J7"/>
    <mergeCell ref="C106:C112"/>
    <mergeCell ref="C113:C119"/>
    <mergeCell ref="C85:C91"/>
    <mergeCell ref="C36:C42"/>
    <mergeCell ref="C78:C84"/>
    <mergeCell ref="C8:C14"/>
    <mergeCell ref="C15:C21"/>
    <mergeCell ref="A8:A28"/>
    <mergeCell ref="B29:B35"/>
    <mergeCell ref="C99:C105"/>
    <mergeCell ref="C22:C28"/>
    <mergeCell ref="A29:A35"/>
    <mergeCell ref="A71:A91"/>
    <mergeCell ref="C29:C35"/>
    <mergeCell ref="B36:B70"/>
    <mergeCell ref="H1:J1"/>
    <mergeCell ref="A2:J2"/>
    <mergeCell ref="A3:A5"/>
    <mergeCell ref="B3:B5"/>
    <mergeCell ref="C3:C5"/>
    <mergeCell ref="D3:D5"/>
    <mergeCell ref="E3:J3"/>
    <mergeCell ref="E4:E5"/>
    <mergeCell ref="F4:J4"/>
    <mergeCell ref="C57:C63"/>
    <mergeCell ref="A36:A70"/>
    <mergeCell ref="C64:C70"/>
    <mergeCell ref="B8:B28"/>
    <mergeCell ref="C43:C49"/>
    <mergeCell ref="C50:C56"/>
    <mergeCell ref="A377:J377"/>
    <mergeCell ref="A148:A154"/>
    <mergeCell ref="B148:B154"/>
    <mergeCell ref="A127:A147"/>
    <mergeCell ref="B127:B147"/>
    <mergeCell ref="B155:B175"/>
    <mergeCell ref="A155:A175"/>
    <mergeCell ref="C176:C182"/>
    <mergeCell ref="C127:C133"/>
    <mergeCell ref="C162:C168"/>
    <mergeCell ref="C155:C161"/>
    <mergeCell ref="C169:C175"/>
    <mergeCell ref="C247:C253"/>
    <mergeCell ref="B176:B203"/>
    <mergeCell ref="A176:A203"/>
    <mergeCell ref="C71:C77"/>
    <mergeCell ref="C190:C196"/>
    <mergeCell ref="C197:C203"/>
    <mergeCell ref="C254:C260"/>
    <mergeCell ref="C134:C140"/>
    <mergeCell ref="C148:C154"/>
    <mergeCell ref="C92:C98"/>
    <mergeCell ref="B275:B302"/>
    <mergeCell ref="A275:A302"/>
    <mergeCell ref="A254:A274"/>
    <mergeCell ref="B254:B274"/>
    <mergeCell ref="C141:C147"/>
    <mergeCell ref="C261:C267"/>
    <mergeCell ref="A246:J246"/>
    <mergeCell ref="C268:C274"/>
    <mergeCell ref="B204:B224"/>
    <mergeCell ref="A232:A238"/>
    <mergeCell ref="B92:B126"/>
    <mergeCell ref="C296:C302"/>
    <mergeCell ref="A239:C245"/>
    <mergeCell ref="B225:B231"/>
    <mergeCell ref="C120:C126"/>
    <mergeCell ref="A92:A126"/>
    <mergeCell ref="A247:A253"/>
    <mergeCell ref="B247:B253"/>
    <mergeCell ref="B232:B238"/>
    <mergeCell ref="C282:C288"/>
    <mergeCell ref="C289:C295"/>
    <mergeCell ref="C275:C281"/>
    <mergeCell ref="C211:C217"/>
    <mergeCell ref="C204:C210"/>
    <mergeCell ref="C183:C189"/>
    <mergeCell ref="C218:C224"/>
    <mergeCell ref="A303:C309"/>
    <mergeCell ref="A325:C331"/>
    <mergeCell ref="A310:C316"/>
    <mergeCell ref="A204:A224"/>
    <mergeCell ref="A369:C375"/>
    <mergeCell ref="A355:C361"/>
    <mergeCell ref="A362:C368"/>
    <mergeCell ref="A318:C324"/>
    <mergeCell ref="A317:J317"/>
    <mergeCell ref="A332:J332"/>
    <mergeCell ref="A333:C339"/>
    <mergeCell ref="A340:C346"/>
    <mergeCell ref="A347:J347"/>
    <mergeCell ref="A348:C354"/>
    <mergeCell ref="C232:C238"/>
    <mergeCell ref="C225:C231"/>
  </mergeCells>
  <pageMargins left="0.23622047244094491" right="0.23622047244094491" top="0.74803149606299213" bottom="0.74803149606299213" header="0.31496062992125984" footer="0.31496062992125984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2"/>
  <sheetViews>
    <sheetView zoomScale="85" zoomScaleNormal="85" zoomScaleSheetLayoutView="80" workbookViewId="0">
      <selection activeCell="D28" sqref="D28"/>
    </sheetView>
  </sheetViews>
  <sheetFormatPr defaultRowHeight="15.75" x14ac:dyDescent="0.25"/>
  <cols>
    <col min="1" max="1" width="7.140625" style="1" customWidth="1"/>
    <col min="2" max="2" width="5" style="1" customWidth="1"/>
    <col min="3" max="3" width="55.28515625" style="1" customWidth="1"/>
    <col min="4" max="4" width="81.28515625" style="1" customWidth="1"/>
    <col min="5" max="5" width="66.5703125" style="1" customWidth="1"/>
    <col min="6" max="16384" width="9.140625" style="1"/>
  </cols>
  <sheetData>
    <row r="1" spans="1:5" ht="19.5" x14ac:dyDescent="0.25">
      <c r="E1" s="4" t="s">
        <v>51</v>
      </c>
    </row>
    <row r="2" spans="1:5" x14ac:dyDescent="0.25">
      <c r="A2" s="2"/>
    </row>
    <row r="3" spans="1:5" ht="19.5" x14ac:dyDescent="0.25">
      <c r="A3" s="182" t="s">
        <v>49</v>
      </c>
      <c r="B3" s="182"/>
      <c r="C3" s="182"/>
      <c r="D3" s="182"/>
      <c r="E3" s="182"/>
    </row>
    <row r="4" spans="1:5" x14ac:dyDescent="0.25">
      <c r="A4" s="3"/>
    </row>
    <row r="5" spans="1:5" ht="18.75" customHeight="1" x14ac:dyDescent="0.25">
      <c r="A5" s="185" t="s">
        <v>50</v>
      </c>
      <c r="B5" s="186"/>
      <c r="C5" s="193" t="s">
        <v>52</v>
      </c>
      <c r="D5" s="193" t="s">
        <v>53</v>
      </c>
      <c r="E5" s="183" t="s">
        <v>102</v>
      </c>
    </row>
    <row r="6" spans="1:5" x14ac:dyDescent="0.25">
      <c r="A6" s="187"/>
      <c r="B6" s="188"/>
      <c r="C6" s="194"/>
      <c r="D6" s="194"/>
      <c r="E6" s="183"/>
    </row>
    <row r="7" spans="1:5" ht="67.5" customHeight="1" x14ac:dyDescent="0.25">
      <c r="A7" s="189"/>
      <c r="B7" s="190"/>
      <c r="C7" s="195"/>
      <c r="D7" s="195"/>
      <c r="E7" s="183"/>
    </row>
    <row r="8" spans="1:5" x14ac:dyDescent="0.25">
      <c r="A8" s="191">
        <v>1</v>
      </c>
      <c r="B8" s="192"/>
      <c r="C8" s="16">
        <v>2</v>
      </c>
      <c r="D8" s="16">
        <v>3</v>
      </c>
      <c r="E8" s="16">
        <v>4</v>
      </c>
    </row>
    <row r="9" spans="1:5" x14ac:dyDescent="0.25">
      <c r="A9" s="184" t="s">
        <v>21</v>
      </c>
      <c r="B9" s="184"/>
      <c r="C9" s="184"/>
      <c r="D9" s="184"/>
      <c r="E9" s="184"/>
    </row>
    <row r="10" spans="1:5" ht="126" customHeight="1" x14ac:dyDescent="0.25">
      <c r="A10" s="181" t="s">
        <v>85</v>
      </c>
      <c r="B10" s="181"/>
      <c r="C10" s="181"/>
      <c r="D10" s="181"/>
      <c r="E10" s="181"/>
    </row>
    <row r="11" spans="1:5" ht="36" customHeight="1" x14ac:dyDescent="0.25">
      <c r="A11" s="184" t="s">
        <v>181</v>
      </c>
      <c r="B11" s="184"/>
      <c r="C11" s="184"/>
      <c r="D11" s="184"/>
      <c r="E11" s="184"/>
    </row>
    <row r="12" spans="1:5" ht="147.75" customHeight="1" x14ac:dyDescent="0.25">
      <c r="A12" s="177" t="s">
        <v>2</v>
      </c>
      <c r="B12" s="178"/>
      <c r="C12" s="21" t="s">
        <v>70</v>
      </c>
      <c r="D12" s="91" t="s">
        <v>185</v>
      </c>
      <c r="E12" s="17"/>
    </row>
    <row r="13" spans="1:5" ht="147.75" customHeight="1" x14ac:dyDescent="0.25">
      <c r="A13" s="177" t="s">
        <v>3</v>
      </c>
      <c r="B13" s="178"/>
      <c r="C13" s="10" t="s">
        <v>71</v>
      </c>
      <c r="D13" s="26" t="s">
        <v>190</v>
      </c>
      <c r="E13" s="10"/>
    </row>
    <row r="14" spans="1:5" ht="168" customHeight="1" x14ac:dyDescent="0.25">
      <c r="A14" s="177" t="s">
        <v>20</v>
      </c>
      <c r="B14" s="178"/>
      <c r="C14" s="10" t="s">
        <v>72</v>
      </c>
      <c r="D14" s="26" t="s">
        <v>191</v>
      </c>
      <c r="E14" s="10"/>
    </row>
    <row r="15" spans="1:5" ht="207" customHeight="1" x14ac:dyDescent="0.25">
      <c r="A15" s="177" t="s">
        <v>22</v>
      </c>
      <c r="B15" s="178"/>
      <c r="C15" s="10" t="s">
        <v>73</v>
      </c>
      <c r="D15" s="26" t="s">
        <v>192</v>
      </c>
      <c r="E15" s="10"/>
    </row>
    <row r="16" spans="1:5" ht="111.75" customHeight="1" x14ac:dyDescent="0.25">
      <c r="A16" s="177" t="s">
        <v>23</v>
      </c>
      <c r="B16" s="178"/>
      <c r="C16" s="10" t="s">
        <v>74</v>
      </c>
      <c r="D16" s="10" t="s">
        <v>193</v>
      </c>
      <c r="E16" s="10"/>
    </row>
    <row r="17" spans="1:5" ht="240" customHeight="1" x14ac:dyDescent="0.25">
      <c r="A17" s="177" t="s">
        <v>25</v>
      </c>
      <c r="B17" s="178"/>
      <c r="C17" s="10" t="s">
        <v>75</v>
      </c>
      <c r="D17" s="26" t="s">
        <v>182</v>
      </c>
      <c r="E17" s="10"/>
    </row>
    <row r="18" spans="1:5" ht="261" customHeight="1" x14ac:dyDescent="0.25">
      <c r="A18" s="177" t="s">
        <v>26</v>
      </c>
      <c r="B18" s="178"/>
      <c r="C18" s="10" t="s">
        <v>76</v>
      </c>
      <c r="D18" s="26" t="s">
        <v>100</v>
      </c>
      <c r="E18" s="10" t="s">
        <v>69</v>
      </c>
    </row>
    <row r="19" spans="1:5" ht="117" customHeight="1" x14ac:dyDescent="0.25">
      <c r="A19" s="179" t="s">
        <v>27</v>
      </c>
      <c r="B19" s="180"/>
      <c r="C19" s="10" t="s">
        <v>77</v>
      </c>
      <c r="D19" s="10" t="s">
        <v>183</v>
      </c>
      <c r="E19" s="10"/>
    </row>
    <row r="20" spans="1:5" ht="117" customHeight="1" x14ac:dyDescent="0.25">
      <c r="A20" s="179" t="s">
        <v>28</v>
      </c>
      <c r="B20" s="180"/>
      <c r="C20" s="10" t="s">
        <v>78</v>
      </c>
      <c r="D20" s="10" t="s">
        <v>183</v>
      </c>
      <c r="E20" s="10"/>
    </row>
    <row r="21" spans="1:5" ht="117" customHeight="1" x14ac:dyDescent="0.25">
      <c r="A21" s="204" t="s">
        <v>32</v>
      </c>
      <c r="B21" s="205"/>
      <c r="C21" s="26" t="s">
        <v>79</v>
      </c>
      <c r="D21" s="26" t="s">
        <v>63</v>
      </c>
      <c r="E21" s="10"/>
    </row>
    <row r="22" spans="1:5" ht="90" customHeight="1" x14ac:dyDescent="0.25">
      <c r="A22" s="177" t="s">
        <v>38</v>
      </c>
      <c r="B22" s="178"/>
      <c r="C22" s="10" t="s">
        <v>80</v>
      </c>
      <c r="D22" s="10" t="s">
        <v>59</v>
      </c>
      <c r="E22" s="10"/>
    </row>
    <row r="23" spans="1:5" ht="90" customHeight="1" x14ac:dyDescent="0.25">
      <c r="A23" s="177" t="s">
        <v>39</v>
      </c>
      <c r="B23" s="178"/>
      <c r="C23" s="10" t="s">
        <v>81</v>
      </c>
      <c r="D23" s="10" t="s">
        <v>180</v>
      </c>
      <c r="E23" s="10"/>
    </row>
    <row r="24" spans="1:5" ht="56.25" customHeight="1" x14ac:dyDescent="0.25">
      <c r="A24" s="184" t="s">
        <v>84</v>
      </c>
      <c r="B24" s="197"/>
      <c r="C24" s="197"/>
      <c r="D24" s="197"/>
      <c r="E24" s="197"/>
    </row>
    <row r="25" spans="1:5" ht="34.5" customHeight="1" x14ac:dyDescent="0.25">
      <c r="A25" s="184" t="s">
        <v>31</v>
      </c>
      <c r="B25" s="197"/>
      <c r="C25" s="197"/>
      <c r="D25" s="197"/>
      <c r="E25" s="197"/>
    </row>
    <row r="26" spans="1:5" ht="147" customHeight="1" x14ac:dyDescent="0.25">
      <c r="A26" s="200" t="s">
        <v>24</v>
      </c>
      <c r="B26" s="201"/>
      <c r="C26" s="10" t="s">
        <v>82</v>
      </c>
      <c r="D26" s="10" t="s">
        <v>101</v>
      </c>
      <c r="E26" s="10"/>
    </row>
    <row r="27" spans="1:5" ht="147" customHeight="1" x14ac:dyDescent="0.25">
      <c r="A27" s="198" t="s">
        <v>29</v>
      </c>
      <c r="B27" s="199"/>
      <c r="C27" s="22" t="s">
        <v>83</v>
      </c>
      <c r="D27" s="29" t="s">
        <v>184</v>
      </c>
      <c r="E27" s="22"/>
    </row>
    <row r="28" spans="1:5" ht="231" customHeight="1" x14ac:dyDescent="0.25">
      <c r="A28" s="202" t="s">
        <v>30</v>
      </c>
      <c r="B28" s="203"/>
      <c r="C28" s="29" t="s">
        <v>163</v>
      </c>
      <c r="D28" s="29" t="s">
        <v>162</v>
      </c>
      <c r="E28" s="29"/>
    </row>
    <row r="29" spans="1:5" ht="22.5" customHeight="1" x14ac:dyDescent="0.25">
      <c r="A29" s="196" t="s">
        <v>10</v>
      </c>
      <c r="B29" s="196"/>
      <c r="C29" s="196"/>
      <c r="D29" s="196"/>
      <c r="E29" s="196"/>
    </row>
    <row r="30" spans="1:5" ht="24" customHeight="1" x14ac:dyDescent="0.25">
      <c r="A30" s="196" t="s">
        <v>11</v>
      </c>
      <c r="B30" s="196"/>
      <c r="C30" s="196"/>
      <c r="D30" s="196"/>
      <c r="E30" s="196"/>
    </row>
    <row r="31" spans="1:5" x14ac:dyDescent="0.25">
      <c r="A31" s="196" t="s">
        <v>12</v>
      </c>
      <c r="B31" s="196"/>
      <c r="C31" s="196"/>
      <c r="D31" s="196"/>
      <c r="E31" s="196"/>
    </row>
    <row r="32" spans="1:5" x14ac:dyDescent="0.25">
      <c r="A32" s="196" t="s">
        <v>41</v>
      </c>
      <c r="B32" s="196"/>
      <c r="C32" s="196"/>
      <c r="D32" s="196"/>
      <c r="E32" s="196"/>
    </row>
  </sheetData>
  <mergeCells count="30">
    <mergeCell ref="A29:E29"/>
    <mergeCell ref="A30:E30"/>
    <mergeCell ref="A31:E31"/>
    <mergeCell ref="A32:E32"/>
    <mergeCell ref="A11:E11"/>
    <mergeCell ref="A24:E24"/>
    <mergeCell ref="A25:E25"/>
    <mergeCell ref="A12:B12"/>
    <mergeCell ref="A13:B13"/>
    <mergeCell ref="A14:B14"/>
    <mergeCell ref="A27:B27"/>
    <mergeCell ref="A26:B26"/>
    <mergeCell ref="A28:B28"/>
    <mergeCell ref="A15:B15"/>
    <mergeCell ref="A21:B21"/>
    <mergeCell ref="A22:B22"/>
    <mergeCell ref="A10:E10"/>
    <mergeCell ref="A3:E3"/>
    <mergeCell ref="E5:E7"/>
    <mergeCell ref="A9:E9"/>
    <mergeCell ref="A5:B7"/>
    <mergeCell ref="A8:B8"/>
    <mergeCell ref="C5:C7"/>
    <mergeCell ref="D5:D7"/>
    <mergeCell ref="A23:B23"/>
    <mergeCell ref="A16:B16"/>
    <mergeCell ref="A17:B17"/>
    <mergeCell ref="A18:B18"/>
    <mergeCell ref="A19:B19"/>
    <mergeCell ref="A20:B20"/>
  </mergeCells>
  <pageMargins left="0.70866141732283472" right="0.70866141732283472" top="0.35433070866141736" bottom="0" header="0.31496062992125984" footer="0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7"/>
  <sheetViews>
    <sheetView zoomScale="118" zoomScaleNormal="118" zoomScaleSheetLayoutView="69" workbookViewId="0">
      <selection activeCell="R5" sqref="R5"/>
    </sheetView>
  </sheetViews>
  <sheetFormatPr defaultRowHeight="15" x14ac:dyDescent="0.2"/>
  <cols>
    <col min="1" max="1" width="5.5703125" style="60" customWidth="1"/>
    <col min="2" max="2" width="33.85546875" style="60" customWidth="1"/>
    <col min="3" max="3" width="17.42578125" style="60" customWidth="1"/>
    <col min="4" max="5" width="19.5703125" style="60" customWidth="1"/>
    <col min="6" max="6" width="13.140625" style="60" customWidth="1"/>
    <col min="7" max="7" width="18.28515625" style="60" customWidth="1"/>
    <col min="8" max="8" width="17.85546875" style="60" customWidth="1"/>
    <col min="9" max="9" width="15.28515625" style="60" customWidth="1"/>
    <col min="10" max="11" width="16.5703125" style="60" customWidth="1"/>
    <col min="12" max="12" width="19" style="60" hidden="1" customWidth="1"/>
    <col min="13" max="13" width="18.28515625" style="60" customWidth="1"/>
    <col min="14" max="14" width="19" style="60" customWidth="1"/>
    <col min="15" max="15" width="19.5703125" style="36" customWidth="1"/>
    <col min="16" max="16" width="14.85546875" style="36" customWidth="1"/>
    <col min="17" max="17" width="13" style="36" customWidth="1"/>
    <col min="18" max="256" width="9.140625" style="36"/>
    <col min="257" max="257" width="5.5703125" style="36" customWidth="1"/>
    <col min="258" max="258" width="33.85546875" style="36" customWidth="1"/>
    <col min="259" max="259" width="17.42578125" style="36" customWidth="1"/>
    <col min="260" max="261" width="19.5703125" style="36" customWidth="1"/>
    <col min="262" max="262" width="13.140625" style="36" customWidth="1"/>
    <col min="263" max="263" width="18.28515625" style="36" customWidth="1"/>
    <col min="264" max="264" width="17.85546875" style="36" customWidth="1"/>
    <col min="265" max="265" width="15.28515625" style="36" customWidth="1"/>
    <col min="266" max="267" width="16.5703125" style="36" customWidth="1"/>
    <col min="268" max="268" width="0" style="36" hidden="1" customWidth="1"/>
    <col min="269" max="269" width="18.28515625" style="36" customWidth="1"/>
    <col min="270" max="270" width="19" style="36" customWidth="1"/>
    <col min="271" max="271" width="19.5703125" style="36" customWidth="1"/>
    <col min="272" max="272" width="14.85546875" style="36" customWidth="1"/>
    <col min="273" max="273" width="13" style="36" customWidth="1"/>
    <col min="274" max="512" width="9.140625" style="36"/>
    <col min="513" max="513" width="5.5703125" style="36" customWidth="1"/>
    <col min="514" max="514" width="33.85546875" style="36" customWidth="1"/>
    <col min="515" max="515" width="17.42578125" style="36" customWidth="1"/>
    <col min="516" max="517" width="19.5703125" style="36" customWidth="1"/>
    <col min="518" max="518" width="13.140625" style="36" customWidth="1"/>
    <col min="519" max="519" width="18.28515625" style="36" customWidth="1"/>
    <col min="520" max="520" width="17.85546875" style="36" customWidth="1"/>
    <col min="521" max="521" width="15.28515625" style="36" customWidth="1"/>
    <col min="522" max="523" width="16.5703125" style="36" customWidth="1"/>
    <col min="524" max="524" width="0" style="36" hidden="1" customWidth="1"/>
    <col min="525" max="525" width="18.28515625" style="36" customWidth="1"/>
    <col min="526" max="526" width="19" style="36" customWidth="1"/>
    <col min="527" max="527" width="19.5703125" style="36" customWidth="1"/>
    <col min="528" max="528" width="14.85546875" style="36" customWidth="1"/>
    <col min="529" max="529" width="13" style="36" customWidth="1"/>
    <col min="530" max="768" width="9.140625" style="36"/>
    <col min="769" max="769" width="5.5703125" style="36" customWidth="1"/>
    <col min="770" max="770" width="33.85546875" style="36" customWidth="1"/>
    <col min="771" max="771" width="17.42578125" style="36" customWidth="1"/>
    <col min="772" max="773" width="19.5703125" style="36" customWidth="1"/>
    <col min="774" max="774" width="13.140625" style="36" customWidth="1"/>
    <col min="775" max="775" width="18.28515625" style="36" customWidth="1"/>
    <col min="776" max="776" width="17.85546875" style="36" customWidth="1"/>
    <col min="777" max="777" width="15.28515625" style="36" customWidth="1"/>
    <col min="778" max="779" width="16.5703125" style="36" customWidth="1"/>
    <col min="780" max="780" width="0" style="36" hidden="1" customWidth="1"/>
    <col min="781" max="781" width="18.28515625" style="36" customWidth="1"/>
    <col min="782" max="782" width="19" style="36" customWidth="1"/>
    <col min="783" max="783" width="19.5703125" style="36" customWidth="1"/>
    <col min="784" max="784" width="14.85546875" style="36" customWidth="1"/>
    <col min="785" max="785" width="13" style="36" customWidth="1"/>
    <col min="786" max="1024" width="9.140625" style="36"/>
    <col min="1025" max="1025" width="5.5703125" style="36" customWidth="1"/>
    <col min="1026" max="1026" width="33.85546875" style="36" customWidth="1"/>
    <col min="1027" max="1027" width="17.42578125" style="36" customWidth="1"/>
    <col min="1028" max="1029" width="19.5703125" style="36" customWidth="1"/>
    <col min="1030" max="1030" width="13.140625" style="36" customWidth="1"/>
    <col min="1031" max="1031" width="18.28515625" style="36" customWidth="1"/>
    <col min="1032" max="1032" width="17.85546875" style="36" customWidth="1"/>
    <col min="1033" max="1033" width="15.28515625" style="36" customWidth="1"/>
    <col min="1034" max="1035" width="16.5703125" style="36" customWidth="1"/>
    <col min="1036" max="1036" width="0" style="36" hidden="1" customWidth="1"/>
    <col min="1037" max="1037" width="18.28515625" style="36" customWidth="1"/>
    <col min="1038" max="1038" width="19" style="36" customWidth="1"/>
    <col min="1039" max="1039" width="19.5703125" style="36" customWidth="1"/>
    <col min="1040" max="1040" width="14.85546875" style="36" customWidth="1"/>
    <col min="1041" max="1041" width="13" style="36" customWidth="1"/>
    <col min="1042" max="1280" width="9.140625" style="36"/>
    <col min="1281" max="1281" width="5.5703125" style="36" customWidth="1"/>
    <col min="1282" max="1282" width="33.85546875" style="36" customWidth="1"/>
    <col min="1283" max="1283" width="17.42578125" style="36" customWidth="1"/>
    <col min="1284" max="1285" width="19.5703125" style="36" customWidth="1"/>
    <col min="1286" max="1286" width="13.140625" style="36" customWidth="1"/>
    <col min="1287" max="1287" width="18.28515625" style="36" customWidth="1"/>
    <col min="1288" max="1288" width="17.85546875" style="36" customWidth="1"/>
    <col min="1289" max="1289" width="15.28515625" style="36" customWidth="1"/>
    <col min="1290" max="1291" width="16.5703125" style="36" customWidth="1"/>
    <col min="1292" max="1292" width="0" style="36" hidden="1" customWidth="1"/>
    <col min="1293" max="1293" width="18.28515625" style="36" customWidth="1"/>
    <col min="1294" max="1294" width="19" style="36" customWidth="1"/>
    <col min="1295" max="1295" width="19.5703125" style="36" customWidth="1"/>
    <col min="1296" max="1296" width="14.85546875" style="36" customWidth="1"/>
    <col min="1297" max="1297" width="13" style="36" customWidth="1"/>
    <col min="1298" max="1536" width="9.140625" style="36"/>
    <col min="1537" max="1537" width="5.5703125" style="36" customWidth="1"/>
    <col min="1538" max="1538" width="33.85546875" style="36" customWidth="1"/>
    <col min="1539" max="1539" width="17.42578125" style="36" customWidth="1"/>
    <col min="1540" max="1541" width="19.5703125" style="36" customWidth="1"/>
    <col min="1542" max="1542" width="13.140625" style="36" customWidth="1"/>
    <col min="1543" max="1543" width="18.28515625" style="36" customWidth="1"/>
    <col min="1544" max="1544" width="17.85546875" style="36" customWidth="1"/>
    <col min="1545" max="1545" width="15.28515625" style="36" customWidth="1"/>
    <col min="1546" max="1547" width="16.5703125" style="36" customWidth="1"/>
    <col min="1548" max="1548" width="0" style="36" hidden="1" customWidth="1"/>
    <col min="1549" max="1549" width="18.28515625" style="36" customWidth="1"/>
    <col min="1550" max="1550" width="19" style="36" customWidth="1"/>
    <col min="1551" max="1551" width="19.5703125" style="36" customWidth="1"/>
    <col min="1552" max="1552" width="14.85546875" style="36" customWidth="1"/>
    <col min="1553" max="1553" width="13" style="36" customWidth="1"/>
    <col min="1554" max="1792" width="9.140625" style="36"/>
    <col min="1793" max="1793" width="5.5703125" style="36" customWidth="1"/>
    <col min="1794" max="1794" width="33.85546875" style="36" customWidth="1"/>
    <col min="1795" max="1795" width="17.42578125" style="36" customWidth="1"/>
    <col min="1796" max="1797" width="19.5703125" style="36" customWidth="1"/>
    <col min="1798" max="1798" width="13.140625" style="36" customWidth="1"/>
    <col min="1799" max="1799" width="18.28515625" style="36" customWidth="1"/>
    <col min="1800" max="1800" width="17.85546875" style="36" customWidth="1"/>
    <col min="1801" max="1801" width="15.28515625" style="36" customWidth="1"/>
    <col min="1802" max="1803" width="16.5703125" style="36" customWidth="1"/>
    <col min="1804" max="1804" width="0" style="36" hidden="1" customWidth="1"/>
    <col min="1805" max="1805" width="18.28515625" style="36" customWidth="1"/>
    <col min="1806" max="1806" width="19" style="36" customWidth="1"/>
    <col min="1807" max="1807" width="19.5703125" style="36" customWidth="1"/>
    <col min="1808" max="1808" width="14.85546875" style="36" customWidth="1"/>
    <col min="1809" max="1809" width="13" style="36" customWidth="1"/>
    <col min="1810" max="2048" width="9.140625" style="36"/>
    <col min="2049" max="2049" width="5.5703125" style="36" customWidth="1"/>
    <col min="2050" max="2050" width="33.85546875" style="36" customWidth="1"/>
    <col min="2051" max="2051" width="17.42578125" style="36" customWidth="1"/>
    <col min="2052" max="2053" width="19.5703125" style="36" customWidth="1"/>
    <col min="2054" max="2054" width="13.140625" style="36" customWidth="1"/>
    <col min="2055" max="2055" width="18.28515625" style="36" customWidth="1"/>
    <col min="2056" max="2056" width="17.85546875" style="36" customWidth="1"/>
    <col min="2057" max="2057" width="15.28515625" style="36" customWidth="1"/>
    <col min="2058" max="2059" width="16.5703125" style="36" customWidth="1"/>
    <col min="2060" max="2060" width="0" style="36" hidden="1" customWidth="1"/>
    <col min="2061" max="2061" width="18.28515625" style="36" customWidth="1"/>
    <col min="2062" max="2062" width="19" style="36" customWidth="1"/>
    <col min="2063" max="2063" width="19.5703125" style="36" customWidth="1"/>
    <col min="2064" max="2064" width="14.85546875" style="36" customWidth="1"/>
    <col min="2065" max="2065" width="13" style="36" customWidth="1"/>
    <col min="2066" max="2304" width="9.140625" style="36"/>
    <col min="2305" max="2305" width="5.5703125" style="36" customWidth="1"/>
    <col min="2306" max="2306" width="33.85546875" style="36" customWidth="1"/>
    <col min="2307" max="2307" width="17.42578125" style="36" customWidth="1"/>
    <col min="2308" max="2309" width="19.5703125" style="36" customWidth="1"/>
    <col min="2310" max="2310" width="13.140625" style="36" customWidth="1"/>
    <col min="2311" max="2311" width="18.28515625" style="36" customWidth="1"/>
    <col min="2312" max="2312" width="17.85546875" style="36" customWidth="1"/>
    <col min="2313" max="2313" width="15.28515625" style="36" customWidth="1"/>
    <col min="2314" max="2315" width="16.5703125" style="36" customWidth="1"/>
    <col min="2316" max="2316" width="0" style="36" hidden="1" customWidth="1"/>
    <col min="2317" max="2317" width="18.28515625" style="36" customWidth="1"/>
    <col min="2318" max="2318" width="19" style="36" customWidth="1"/>
    <col min="2319" max="2319" width="19.5703125" style="36" customWidth="1"/>
    <col min="2320" max="2320" width="14.85546875" style="36" customWidth="1"/>
    <col min="2321" max="2321" width="13" style="36" customWidth="1"/>
    <col min="2322" max="2560" width="9.140625" style="36"/>
    <col min="2561" max="2561" width="5.5703125" style="36" customWidth="1"/>
    <col min="2562" max="2562" width="33.85546875" style="36" customWidth="1"/>
    <col min="2563" max="2563" width="17.42578125" style="36" customWidth="1"/>
    <col min="2564" max="2565" width="19.5703125" style="36" customWidth="1"/>
    <col min="2566" max="2566" width="13.140625" style="36" customWidth="1"/>
    <col min="2567" max="2567" width="18.28515625" style="36" customWidth="1"/>
    <col min="2568" max="2568" width="17.85546875" style="36" customWidth="1"/>
    <col min="2569" max="2569" width="15.28515625" style="36" customWidth="1"/>
    <col min="2570" max="2571" width="16.5703125" style="36" customWidth="1"/>
    <col min="2572" max="2572" width="0" style="36" hidden="1" customWidth="1"/>
    <col min="2573" max="2573" width="18.28515625" style="36" customWidth="1"/>
    <col min="2574" max="2574" width="19" style="36" customWidth="1"/>
    <col min="2575" max="2575" width="19.5703125" style="36" customWidth="1"/>
    <col min="2576" max="2576" width="14.85546875" style="36" customWidth="1"/>
    <col min="2577" max="2577" width="13" style="36" customWidth="1"/>
    <col min="2578" max="2816" width="9.140625" style="36"/>
    <col min="2817" max="2817" width="5.5703125" style="36" customWidth="1"/>
    <col min="2818" max="2818" width="33.85546875" style="36" customWidth="1"/>
    <col min="2819" max="2819" width="17.42578125" style="36" customWidth="1"/>
    <col min="2820" max="2821" width="19.5703125" style="36" customWidth="1"/>
    <col min="2822" max="2822" width="13.140625" style="36" customWidth="1"/>
    <col min="2823" max="2823" width="18.28515625" style="36" customWidth="1"/>
    <col min="2824" max="2824" width="17.85546875" style="36" customWidth="1"/>
    <col min="2825" max="2825" width="15.28515625" style="36" customWidth="1"/>
    <col min="2826" max="2827" width="16.5703125" style="36" customWidth="1"/>
    <col min="2828" max="2828" width="0" style="36" hidden="1" customWidth="1"/>
    <col min="2829" max="2829" width="18.28515625" style="36" customWidth="1"/>
    <col min="2830" max="2830" width="19" style="36" customWidth="1"/>
    <col min="2831" max="2831" width="19.5703125" style="36" customWidth="1"/>
    <col min="2832" max="2832" width="14.85546875" style="36" customWidth="1"/>
    <col min="2833" max="2833" width="13" style="36" customWidth="1"/>
    <col min="2834" max="3072" width="9.140625" style="36"/>
    <col min="3073" max="3073" width="5.5703125" style="36" customWidth="1"/>
    <col min="3074" max="3074" width="33.85546875" style="36" customWidth="1"/>
    <col min="3075" max="3075" width="17.42578125" style="36" customWidth="1"/>
    <col min="3076" max="3077" width="19.5703125" style="36" customWidth="1"/>
    <col min="3078" max="3078" width="13.140625" style="36" customWidth="1"/>
    <col min="3079" max="3079" width="18.28515625" style="36" customWidth="1"/>
    <col min="3080" max="3080" width="17.85546875" style="36" customWidth="1"/>
    <col min="3081" max="3081" width="15.28515625" style="36" customWidth="1"/>
    <col min="3082" max="3083" width="16.5703125" style="36" customWidth="1"/>
    <col min="3084" max="3084" width="0" style="36" hidden="1" customWidth="1"/>
    <col min="3085" max="3085" width="18.28515625" style="36" customWidth="1"/>
    <col min="3086" max="3086" width="19" style="36" customWidth="1"/>
    <col min="3087" max="3087" width="19.5703125" style="36" customWidth="1"/>
    <col min="3088" max="3088" width="14.85546875" style="36" customWidth="1"/>
    <col min="3089" max="3089" width="13" style="36" customWidth="1"/>
    <col min="3090" max="3328" width="9.140625" style="36"/>
    <col min="3329" max="3329" width="5.5703125" style="36" customWidth="1"/>
    <col min="3330" max="3330" width="33.85546875" style="36" customWidth="1"/>
    <col min="3331" max="3331" width="17.42578125" style="36" customWidth="1"/>
    <col min="3332" max="3333" width="19.5703125" style="36" customWidth="1"/>
    <col min="3334" max="3334" width="13.140625" style="36" customWidth="1"/>
    <col min="3335" max="3335" width="18.28515625" style="36" customWidth="1"/>
    <col min="3336" max="3336" width="17.85546875" style="36" customWidth="1"/>
    <col min="3337" max="3337" width="15.28515625" style="36" customWidth="1"/>
    <col min="3338" max="3339" width="16.5703125" style="36" customWidth="1"/>
    <col min="3340" max="3340" width="0" style="36" hidden="1" customWidth="1"/>
    <col min="3341" max="3341" width="18.28515625" style="36" customWidth="1"/>
    <col min="3342" max="3342" width="19" style="36" customWidth="1"/>
    <col min="3343" max="3343" width="19.5703125" style="36" customWidth="1"/>
    <col min="3344" max="3344" width="14.85546875" style="36" customWidth="1"/>
    <col min="3345" max="3345" width="13" style="36" customWidth="1"/>
    <col min="3346" max="3584" width="9.140625" style="36"/>
    <col min="3585" max="3585" width="5.5703125" style="36" customWidth="1"/>
    <col min="3586" max="3586" width="33.85546875" style="36" customWidth="1"/>
    <col min="3587" max="3587" width="17.42578125" style="36" customWidth="1"/>
    <col min="3588" max="3589" width="19.5703125" style="36" customWidth="1"/>
    <col min="3590" max="3590" width="13.140625" style="36" customWidth="1"/>
    <col min="3591" max="3591" width="18.28515625" style="36" customWidth="1"/>
    <col min="3592" max="3592" width="17.85546875" style="36" customWidth="1"/>
    <col min="3593" max="3593" width="15.28515625" style="36" customWidth="1"/>
    <col min="3594" max="3595" width="16.5703125" style="36" customWidth="1"/>
    <col min="3596" max="3596" width="0" style="36" hidden="1" customWidth="1"/>
    <col min="3597" max="3597" width="18.28515625" style="36" customWidth="1"/>
    <col min="3598" max="3598" width="19" style="36" customWidth="1"/>
    <col min="3599" max="3599" width="19.5703125" style="36" customWidth="1"/>
    <col min="3600" max="3600" width="14.85546875" style="36" customWidth="1"/>
    <col min="3601" max="3601" width="13" style="36" customWidth="1"/>
    <col min="3602" max="3840" width="9.140625" style="36"/>
    <col min="3841" max="3841" width="5.5703125" style="36" customWidth="1"/>
    <col min="3842" max="3842" width="33.85546875" style="36" customWidth="1"/>
    <col min="3843" max="3843" width="17.42578125" style="36" customWidth="1"/>
    <col min="3844" max="3845" width="19.5703125" style="36" customWidth="1"/>
    <col min="3846" max="3846" width="13.140625" style="36" customWidth="1"/>
    <col min="3847" max="3847" width="18.28515625" style="36" customWidth="1"/>
    <col min="3848" max="3848" width="17.85546875" style="36" customWidth="1"/>
    <col min="3849" max="3849" width="15.28515625" style="36" customWidth="1"/>
    <col min="3850" max="3851" width="16.5703125" style="36" customWidth="1"/>
    <col min="3852" max="3852" width="0" style="36" hidden="1" customWidth="1"/>
    <col min="3853" max="3853" width="18.28515625" style="36" customWidth="1"/>
    <col min="3854" max="3854" width="19" style="36" customWidth="1"/>
    <col min="3855" max="3855" width="19.5703125" style="36" customWidth="1"/>
    <col min="3856" max="3856" width="14.85546875" style="36" customWidth="1"/>
    <col min="3857" max="3857" width="13" style="36" customWidth="1"/>
    <col min="3858" max="4096" width="9.140625" style="36"/>
    <col min="4097" max="4097" width="5.5703125" style="36" customWidth="1"/>
    <col min="4098" max="4098" width="33.85546875" style="36" customWidth="1"/>
    <col min="4099" max="4099" width="17.42578125" style="36" customWidth="1"/>
    <col min="4100" max="4101" width="19.5703125" style="36" customWidth="1"/>
    <col min="4102" max="4102" width="13.140625" style="36" customWidth="1"/>
    <col min="4103" max="4103" width="18.28515625" style="36" customWidth="1"/>
    <col min="4104" max="4104" width="17.85546875" style="36" customWidth="1"/>
    <col min="4105" max="4105" width="15.28515625" style="36" customWidth="1"/>
    <col min="4106" max="4107" width="16.5703125" style="36" customWidth="1"/>
    <col min="4108" max="4108" width="0" style="36" hidden="1" customWidth="1"/>
    <col min="4109" max="4109" width="18.28515625" style="36" customWidth="1"/>
    <col min="4110" max="4110" width="19" style="36" customWidth="1"/>
    <col min="4111" max="4111" width="19.5703125" style="36" customWidth="1"/>
    <col min="4112" max="4112" width="14.85546875" style="36" customWidth="1"/>
    <col min="4113" max="4113" width="13" style="36" customWidth="1"/>
    <col min="4114" max="4352" width="9.140625" style="36"/>
    <col min="4353" max="4353" width="5.5703125" style="36" customWidth="1"/>
    <col min="4354" max="4354" width="33.85546875" style="36" customWidth="1"/>
    <col min="4355" max="4355" width="17.42578125" style="36" customWidth="1"/>
    <col min="4356" max="4357" width="19.5703125" style="36" customWidth="1"/>
    <col min="4358" max="4358" width="13.140625" style="36" customWidth="1"/>
    <col min="4359" max="4359" width="18.28515625" style="36" customWidth="1"/>
    <col min="4360" max="4360" width="17.85546875" style="36" customWidth="1"/>
    <col min="4361" max="4361" width="15.28515625" style="36" customWidth="1"/>
    <col min="4362" max="4363" width="16.5703125" style="36" customWidth="1"/>
    <col min="4364" max="4364" width="0" style="36" hidden="1" customWidth="1"/>
    <col min="4365" max="4365" width="18.28515625" style="36" customWidth="1"/>
    <col min="4366" max="4366" width="19" style="36" customWidth="1"/>
    <col min="4367" max="4367" width="19.5703125" style="36" customWidth="1"/>
    <col min="4368" max="4368" width="14.85546875" style="36" customWidth="1"/>
    <col min="4369" max="4369" width="13" style="36" customWidth="1"/>
    <col min="4370" max="4608" width="9.140625" style="36"/>
    <col min="4609" max="4609" width="5.5703125" style="36" customWidth="1"/>
    <col min="4610" max="4610" width="33.85546875" style="36" customWidth="1"/>
    <col min="4611" max="4611" width="17.42578125" style="36" customWidth="1"/>
    <col min="4612" max="4613" width="19.5703125" style="36" customWidth="1"/>
    <col min="4614" max="4614" width="13.140625" style="36" customWidth="1"/>
    <col min="4615" max="4615" width="18.28515625" style="36" customWidth="1"/>
    <col min="4616" max="4616" width="17.85546875" style="36" customWidth="1"/>
    <col min="4617" max="4617" width="15.28515625" style="36" customWidth="1"/>
    <col min="4618" max="4619" width="16.5703125" style="36" customWidth="1"/>
    <col min="4620" max="4620" width="0" style="36" hidden="1" customWidth="1"/>
    <col min="4621" max="4621" width="18.28515625" style="36" customWidth="1"/>
    <col min="4622" max="4622" width="19" style="36" customWidth="1"/>
    <col min="4623" max="4623" width="19.5703125" style="36" customWidth="1"/>
    <col min="4624" max="4624" width="14.85546875" style="36" customWidth="1"/>
    <col min="4625" max="4625" width="13" style="36" customWidth="1"/>
    <col min="4626" max="4864" width="9.140625" style="36"/>
    <col min="4865" max="4865" width="5.5703125" style="36" customWidth="1"/>
    <col min="4866" max="4866" width="33.85546875" style="36" customWidth="1"/>
    <col min="4867" max="4867" width="17.42578125" style="36" customWidth="1"/>
    <col min="4868" max="4869" width="19.5703125" style="36" customWidth="1"/>
    <col min="4870" max="4870" width="13.140625" style="36" customWidth="1"/>
    <col min="4871" max="4871" width="18.28515625" style="36" customWidth="1"/>
    <col min="4872" max="4872" width="17.85546875" style="36" customWidth="1"/>
    <col min="4873" max="4873" width="15.28515625" style="36" customWidth="1"/>
    <col min="4874" max="4875" width="16.5703125" style="36" customWidth="1"/>
    <col min="4876" max="4876" width="0" style="36" hidden="1" customWidth="1"/>
    <col min="4877" max="4877" width="18.28515625" style="36" customWidth="1"/>
    <col min="4878" max="4878" width="19" style="36" customWidth="1"/>
    <col min="4879" max="4879" width="19.5703125" style="36" customWidth="1"/>
    <col min="4880" max="4880" width="14.85546875" style="36" customWidth="1"/>
    <col min="4881" max="4881" width="13" style="36" customWidth="1"/>
    <col min="4882" max="5120" width="9.140625" style="36"/>
    <col min="5121" max="5121" width="5.5703125" style="36" customWidth="1"/>
    <col min="5122" max="5122" width="33.85546875" style="36" customWidth="1"/>
    <col min="5123" max="5123" width="17.42578125" style="36" customWidth="1"/>
    <col min="5124" max="5125" width="19.5703125" style="36" customWidth="1"/>
    <col min="5126" max="5126" width="13.140625" style="36" customWidth="1"/>
    <col min="5127" max="5127" width="18.28515625" style="36" customWidth="1"/>
    <col min="5128" max="5128" width="17.85546875" style="36" customWidth="1"/>
    <col min="5129" max="5129" width="15.28515625" style="36" customWidth="1"/>
    <col min="5130" max="5131" width="16.5703125" style="36" customWidth="1"/>
    <col min="5132" max="5132" width="0" style="36" hidden="1" customWidth="1"/>
    <col min="5133" max="5133" width="18.28515625" style="36" customWidth="1"/>
    <col min="5134" max="5134" width="19" style="36" customWidth="1"/>
    <col min="5135" max="5135" width="19.5703125" style="36" customWidth="1"/>
    <col min="5136" max="5136" width="14.85546875" style="36" customWidth="1"/>
    <col min="5137" max="5137" width="13" style="36" customWidth="1"/>
    <col min="5138" max="5376" width="9.140625" style="36"/>
    <col min="5377" max="5377" width="5.5703125" style="36" customWidth="1"/>
    <col min="5378" max="5378" width="33.85546875" style="36" customWidth="1"/>
    <col min="5379" max="5379" width="17.42578125" style="36" customWidth="1"/>
    <col min="5380" max="5381" width="19.5703125" style="36" customWidth="1"/>
    <col min="5382" max="5382" width="13.140625" style="36" customWidth="1"/>
    <col min="5383" max="5383" width="18.28515625" style="36" customWidth="1"/>
    <col min="5384" max="5384" width="17.85546875" style="36" customWidth="1"/>
    <col min="5385" max="5385" width="15.28515625" style="36" customWidth="1"/>
    <col min="5386" max="5387" width="16.5703125" style="36" customWidth="1"/>
    <col min="5388" max="5388" width="0" style="36" hidden="1" customWidth="1"/>
    <col min="5389" max="5389" width="18.28515625" style="36" customWidth="1"/>
    <col min="5390" max="5390" width="19" style="36" customWidth="1"/>
    <col min="5391" max="5391" width="19.5703125" style="36" customWidth="1"/>
    <col min="5392" max="5392" width="14.85546875" style="36" customWidth="1"/>
    <col min="5393" max="5393" width="13" style="36" customWidth="1"/>
    <col min="5394" max="5632" width="9.140625" style="36"/>
    <col min="5633" max="5633" width="5.5703125" style="36" customWidth="1"/>
    <col min="5634" max="5634" width="33.85546875" style="36" customWidth="1"/>
    <col min="5635" max="5635" width="17.42578125" style="36" customWidth="1"/>
    <col min="5636" max="5637" width="19.5703125" style="36" customWidth="1"/>
    <col min="5638" max="5638" width="13.140625" style="36" customWidth="1"/>
    <col min="5639" max="5639" width="18.28515625" style="36" customWidth="1"/>
    <col min="5640" max="5640" width="17.85546875" style="36" customWidth="1"/>
    <col min="5641" max="5641" width="15.28515625" style="36" customWidth="1"/>
    <col min="5642" max="5643" width="16.5703125" style="36" customWidth="1"/>
    <col min="5644" max="5644" width="0" style="36" hidden="1" customWidth="1"/>
    <col min="5645" max="5645" width="18.28515625" style="36" customWidth="1"/>
    <col min="5646" max="5646" width="19" style="36" customWidth="1"/>
    <col min="5647" max="5647" width="19.5703125" style="36" customWidth="1"/>
    <col min="5648" max="5648" width="14.85546875" style="36" customWidth="1"/>
    <col min="5649" max="5649" width="13" style="36" customWidth="1"/>
    <col min="5650" max="5888" width="9.140625" style="36"/>
    <col min="5889" max="5889" width="5.5703125" style="36" customWidth="1"/>
    <col min="5890" max="5890" width="33.85546875" style="36" customWidth="1"/>
    <col min="5891" max="5891" width="17.42578125" style="36" customWidth="1"/>
    <col min="5892" max="5893" width="19.5703125" style="36" customWidth="1"/>
    <col min="5894" max="5894" width="13.140625" style="36" customWidth="1"/>
    <col min="5895" max="5895" width="18.28515625" style="36" customWidth="1"/>
    <col min="5896" max="5896" width="17.85546875" style="36" customWidth="1"/>
    <col min="5897" max="5897" width="15.28515625" style="36" customWidth="1"/>
    <col min="5898" max="5899" width="16.5703125" style="36" customWidth="1"/>
    <col min="5900" max="5900" width="0" style="36" hidden="1" customWidth="1"/>
    <col min="5901" max="5901" width="18.28515625" style="36" customWidth="1"/>
    <col min="5902" max="5902" width="19" style="36" customWidth="1"/>
    <col min="5903" max="5903" width="19.5703125" style="36" customWidth="1"/>
    <col min="5904" max="5904" width="14.85546875" style="36" customWidth="1"/>
    <col min="5905" max="5905" width="13" style="36" customWidth="1"/>
    <col min="5906" max="6144" width="9.140625" style="36"/>
    <col min="6145" max="6145" width="5.5703125" style="36" customWidth="1"/>
    <col min="6146" max="6146" width="33.85546875" style="36" customWidth="1"/>
    <col min="6147" max="6147" width="17.42578125" style="36" customWidth="1"/>
    <col min="6148" max="6149" width="19.5703125" style="36" customWidth="1"/>
    <col min="6150" max="6150" width="13.140625" style="36" customWidth="1"/>
    <col min="6151" max="6151" width="18.28515625" style="36" customWidth="1"/>
    <col min="6152" max="6152" width="17.85546875" style="36" customWidth="1"/>
    <col min="6153" max="6153" width="15.28515625" style="36" customWidth="1"/>
    <col min="6154" max="6155" width="16.5703125" style="36" customWidth="1"/>
    <col min="6156" max="6156" width="0" style="36" hidden="1" customWidth="1"/>
    <col min="6157" max="6157" width="18.28515625" style="36" customWidth="1"/>
    <col min="6158" max="6158" width="19" style="36" customWidth="1"/>
    <col min="6159" max="6159" width="19.5703125" style="36" customWidth="1"/>
    <col min="6160" max="6160" width="14.85546875" style="36" customWidth="1"/>
    <col min="6161" max="6161" width="13" style="36" customWidth="1"/>
    <col min="6162" max="6400" width="9.140625" style="36"/>
    <col min="6401" max="6401" width="5.5703125" style="36" customWidth="1"/>
    <col min="6402" max="6402" width="33.85546875" style="36" customWidth="1"/>
    <col min="6403" max="6403" width="17.42578125" style="36" customWidth="1"/>
    <col min="6404" max="6405" width="19.5703125" style="36" customWidth="1"/>
    <col min="6406" max="6406" width="13.140625" style="36" customWidth="1"/>
    <col min="6407" max="6407" width="18.28515625" style="36" customWidth="1"/>
    <col min="6408" max="6408" width="17.85546875" style="36" customWidth="1"/>
    <col min="6409" max="6409" width="15.28515625" style="36" customWidth="1"/>
    <col min="6410" max="6411" width="16.5703125" style="36" customWidth="1"/>
    <col min="6412" max="6412" width="0" style="36" hidden="1" customWidth="1"/>
    <col min="6413" max="6413" width="18.28515625" style="36" customWidth="1"/>
    <col min="6414" max="6414" width="19" style="36" customWidth="1"/>
    <col min="6415" max="6415" width="19.5703125" style="36" customWidth="1"/>
    <col min="6416" max="6416" width="14.85546875" style="36" customWidth="1"/>
    <col min="6417" max="6417" width="13" style="36" customWidth="1"/>
    <col min="6418" max="6656" width="9.140625" style="36"/>
    <col min="6657" max="6657" width="5.5703125" style="36" customWidth="1"/>
    <col min="6658" max="6658" width="33.85546875" style="36" customWidth="1"/>
    <col min="6659" max="6659" width="17.42578125" style="36" customWidth="1"/>
    <col min="6660" max="6661" width="19.5703125" style="36" customWidth="1"/>
    <col min="6662" max="6662" width="13.140625" style="36" customWidth="1"/>
    <col min="6663" max="6663" width="18.28515625" style="36" customWidth="1"/>
    <col min="6664" max="6664" width="17.85546875" style="36" customWidth="1"/>
    <col min="6665" max="6665" width="15.28515625" style="36" customWidth="1"/>
    <col min="6666" max="6667" width="16.5703125" style="36" customWidth="1"/>
    <col min="6668" max="6668" width="0" style="36" hidden="1" customWidth="1"/>
    <col min="6669" max="6669" width="18.28515625" style="36" customWidth="1"/>
    <col min="6670" max="6670" width="19" style="36" customWidth="1"/>
    <col min="6671" max="6671" width="19.5703125" style="36" customWidth="1"/>
    <col min="6672" max="6672" width="14.85546875" style="36" customWidth="1"/>
    <col min="6673" max="6673" width="13" style="36" customWidth="1"/>
    <col min="6674" max="6912" width="9.140625" style="36"/>
    <col min="6913" max="6913" width="5.5703125" style="36" customWidth="1"/>
    <col min="6914" max="6914" width="33.85546875" style="36" customWidth="1"/>
    <col min="6915" max="6915" width="17.42578125" style="36" customWidth="1"/>
    <col min="6916" max="6917" width="19.5703125" style="36" customWidth="1"/>
    <col min="6918" max="6918" width="13.140625" style="36" customWidth="1"/>
    <col min="6919" max="6919" width="18.28515625" style="36" customWidth="1"/>
    <col min="6920" max="6920" width="17.85546875" style="36" customWidth="1"/>
    <col min="6921" max="6921" width="15.28515625" style="36" customWidth="1"/>
    <col min="6922" max="6923" width="16.5703125" style="36" customWidth="1"/>
    <col min="6924" max="6924" width="0" style="36" hidden="1" customWidth="1"/>
    <col min="6925" max="6925" width="18.28515625" style="36" customWidth="1"/>
    <col min="6926" max="6926" width="19" style="36" customWidth="1"/>
    <col min="6927" max="6927" width="19.5703125" style="36" customWidth="1"/>
    <col min="6928" max="6928" width="14.85546875" style="36" customWidth="1"/>
    <col min="6929" max="6929" width="13" style="36" customWidth="1"/>
    <col min="6930" max="7168" width="9.140625" style="36"/>
    <col min="7169" max="7169" width="5.5703125" style="36" customWidth="1"/>
    <col min="7170" max="7170" width="33.85546875" style="36" customWidth="1"/>
    <col min="7171" max="7171" width="17.42578125" style="36" customWidth="1"/>
    <col min="7172" max="7173" width="19.5703125" style="36" customWidth="1"/>
    <col min="7174" max="7174" width="13.140625" style="36" customWidth="1"/>
    <col min="7175" max="7175" width="18.28515625" style="36" customWidth="1"/>
    <col min="7176" max="7176" width="17.85546875" style="36" customWidth="1"/>
    <col min="7177" max="7177" width="15.28515625" style="36" customWidth="1"/>
    <col min="7178" max="7179" width="16.5703125" style="36" customWidth="1"/>
    <col min="7180" max="7180" width="0" style="36" hidden="1" customWidth="1"/>
    <col min="7181" max="7181" width="18.28515625" style="36" customWidth="1"/>
    <col min="7182" max="7182" width="19" style="36" customWidth="1"/>
    <col min="7183" max="7183" width="19.5703125" style="36" customWidth="1"/>
    <col min="7184" max="7184" width="14.85546875" style="36" customWidth="1"/>
    <col min="7185" max="7185" width="13" style="36" customWidth="1"/>
    <col min="7186" max="7424" width="9.140625" style="36"/>
    <col min="7425" max="7425" width="5.5703125" style="36" customWidth="1"/>
    <col min="7426" max="7426" width="33.85546875" style="36" customWidth="1"/>
    <col min="7427" max="7427" width="17.42578125" style="36" customWidth="1"/>
    <col min="7428" max="7429" width="19.5703125" style="36" customWidth="1"/>
    <col min="7430" max="7430" width="13.140625" style="36" customWidth="1"/>
    <col min="7431" max="7431" width="18.28515625" style="36" customWidth="1"/>
    <col min="7432" max="7432" width="17.85546875" style="36" customWidth="1"/>
    <col min="7433" max="7433" width="15.28515625" style="36" customWidth="1"/>
    <col min="7434" max="7435" width="16.5703125" style="36" customWidth="1"/>
    <col min="7436" max="7436" width="0" style="36" hidden="1" customWidth="1"/>
    <col min="7437" max="7437" width="18.28515625" style="36" customWidth="1"/>
    <col min="7438" max="7438" width="19" style="36" customWidth="1"/>
    <col min="7439" max="7439" width="19.5703125" style="36" customWidth="1"/>
    <col min="7440" max="7440" width="14.85546875" style="36" customWidth="1"/>
    <col min="7441" max="7441" width="13" style="36" customWidth="1"/>
    <col min="7442" max="7680" width="9.140625" style="36"/>
    <col min="7681" max="7681" width="5.5703125" style="36" customWidth="1"/>
    <col min="7682" max="7682" width="33.85546875" style="36" customWidth="1"/>
    <col min="7683" max="7683" width="17.42578125" style="36" customWidth="1"/>
    <col min="7684" max="7685" width="19.5703125" style="36" customWidth="1"/>
    <col min="7686" max="7686" width="13.140625" style="36" customWidth="1"/>
    <col min="7687" max="7687" width="18.28515625" style="36" customWidth="1"/>
    <col min="7688" max="7688" width="17.85546875" style="36" customWidth="1"/>
    <col min="7689" max="7689" width="15.28515625" style="36" customWidth="1"/>
    <col min="7690" max="7691" width="16.5703125" style="36" customWidth="1"/>
    <col min="7692" max="7692" width="0" style="36" hidden="1" customWidth="1"/>
    <col min="7693" max="7693" width="18.28515625" style="36" customWidth="1"/>
    <col min="7694" max="7694" width="19" style="36" customWidth="1"/>
    <col min="7695" max="7695" width="19.5703125" style="36" customWidth="1"/>
    <col min="7696" max="7696" width="14.85546875" style="36" customWidth="1"/>
    <col min="7697" max="7697" width="13" style="36" customWidth="1"/>
    <col min="7698" max="7936" width="9.140625" style="36"/>
    <col min="7937" max="7937" width="5.5703125" style="36" customWidth="1"/>
    <col min="7938" max="7938" width="33.85546875" style="36" customWidth="1"/>
    <col min="7939" max="7939" width="17.42578125" style="36" customWidth="1"/>
    <col min="7940" max="7941" width="19.5703125" style="36" customWidth="1"/>
    <col min="7942" max="7942" width="13.140625" style="36" customWidth="1"/>
    <col min="7943" max="7943" width="18.28515625" style="36" customWidth="1"/>
    <col min="7944" max="7944" width="17.85546875" style="36" customWidth="1"/>
    <col min="7945" max="7945" width="15.28515625" style="36" customWidth="1"/>
    <col min="7946" max="7947" width="16.5703125" style="36" customWidth="1"/>
    <col min="7948" max="7948" width="0" style="36" hidden="1" customWidth="1"/>
    <col min="7949" max="7949" width="18.28515625" style="36" customWidth="1"/>
    <col min="7950" max="7950" width="19" style="36" customWidth="1"/>
    <col min="7951" max="7951" width="19.5703125" style="36" customWidth="1"/>
    <col min="7952" max="7952" width="14.85546875" style="36" customWidth="1"/>
    <col min="7953" max="7953" width="13" style="36" customWidth="1"/>
    <col min="7954" max="8192" width="9.140625" style="36"/>
    <col min="8193" max="8193" width="5.5703125" style="36" customWidth="1"/>
    <col min="8194" max="8194" width="33.85546875" style="36" customWidth="1"/>
    <col min="8195" max="8195" width="17.42578125" style="36" customWidth="1"/>
    <col min="8196" max="8197" width="19.5703125" style="36" customWidth="1"/>
    <col min="8198" max="8198" width="13.140625" style="36" customWidth="1"/>
    <col min="8199" max="8199" width="18.28515625" style="36" customWidth="1"/>
    <col min="8200" max="8200" width="17.85546875" style="36" customWidth="1"/>
    <col min="8201" max="8201" width="15.28515625" style="36" customWidth="1"/>
    <col min="8202" max="8203" width="16.5703125" style="36" customWidth="1"/>
    <col min="8204" max="8204" width="0" style="36" hidden="1" customWidth="1"/>
    <col min="8205" max="8205" width="18.28515625" style="36" customWidth="1"/>
    <col min="8206" max="8206" width="19" style="36" customWidth="1"/>
    <col min="8207" max="8207" width="19.5703125" style="36" customWidth="1"/>
    <col min="8208" max="8208" width="14.85546875" style="36" customWidth="1"/>
    <col min="8209" max="8209" width="13" style="36" customWidth="1"/>
    <col min="8210" max="8448" width="9.140625" style="36"/>
    <col min="8449" max="8449" width="5.5703125" style="36" customWidth="1"/>
    <col min="8450" max="8450" width="33.85546875" style="36" customWidth="1"/>
    <col min="8451" max="8451" width="17.42578125" style="36" customWidth="1"/>
    <col min="8452" max="8453" width="19.5703125" style="36" customWidth="1"/>
    <col min="8454" max="8454" width="13.140625" style="36" customWidth="1"/>
    <col min="8455" max="8455" width="18.28515625" style="36" customWidth="1"/>
    <col min="8456" max="8456" width="17.85546875" style="36" customWidth="1"/>
    <col min="8457" max="8457" width="15.28515625" style="36" customWidth="1"/>
    <col min="8458" max="8459" width="16.5703125" style="36" customWidth="1"/>
    <col min="8460" max="8460" width="0" style="36" hidden="1" customWidth="1"/>
    <col min="8461" max="8461" width="18.28515625" style="36" customWidth="1"/>
    <col min="8462" max="8462" width="19" style="36" customWidth="1"/>
    <col min="8463" max="8463" width="19.5703125" style="36" customWidth="1"/>
    <col min="8464" max="8464" width="14.85546875" style="36" customWidth="1"/>
    <col min="8465" max="8465" width="13" style="36" customWidth="1"/>
    <col min="8466" max="8704" width="9.140625" style="36"/>
    <col min="8705" max="8705" width="5.5703125" style="36" customWidth="1"/>
    <col min="8706" max="8706" width="33.85546875" style="36" customWidth="1"/>
    <col min="8707" max="8707" width="17.42578125" style="36" customWidth="1"/>
    <col min="8708" max="8709" width="19.5703125" style="36" customWidth="1"/>
    <col min="8710" max="8710" width="13.140625" style="36" customWidth="1"/>
    <col min="8711" max="8711" width="18.28515625" style="36" customWidth="1"/>
    <col min="8712" max="8712" width="17.85546875" style="36" customWidth="1"/>
    <col min="8713" max="8713" width="15.28515625" style="36" customWidth="1"/>
    <col min="8714" max="8715" width="16.5703125" style="36" customWidth="1"/>
    <col min="8716" max="8716" width="0" style="36" hidden="1" customWidth="1"/>
    <col min="8717" max="8717" width="18.28515625" style="36" customWidth="1"/>
    <col min="8718" max="8718" width="19" style="36" customWidth="1"/>
    <col min="8719" max="8719" width="19.5703125" style="36" customWidth="1"/>
    <col min="8720" max="8720" width="14.85546875" style="36" customWidth="1"/>
    <col min="8721" max="8721" width="13" style="36" customWidth="1"/>
    <col min="8722" max="8960" width="9.140625" style="36"/>
    <col min="8961" max="8961" width="5.5703125" style="36" customWidth="1"/>
    <col min="8962" max="8962" width="33.85546875" style="36" customWidth="1"/>
    <col min="8963" max="8963" width="17.42578125" style="36" customWidth="1"/>
    <col min="8964" max="8965" width="19.5703125" style="36" customWidth="1"/>
    <col min="8966" max="8966" width="13.140625" style="36" customWidth="1"/>
    <col min="8967" max="8967" width="18.28515625" style="36" customWidth="1"/>
    <col min="8968" max="8968" width="17.85546875" style="36" customWidth="1"/>
    <col min="8969" max="8969" width="15.28515625" style="36" customWidth="1"/>
    <col min="8970" max="8971" width="16.5703125" style="36" customWidth="1"/>
    <col min="8972" max="8972" width="0" style="36" hidden="1" customWidth="1"/>
    <col min="8973" max="8973" width="18.28515625" style="36" customWidth="1"/>
    <col min="8974" max="8974" width="19" style="36" customWidth="1"/>
    <col min="8975" max="8975" width="19.5703125" style="36" customWidth="1"/>
    <col min="8976" max="8976" width="14.85546875" style="36" customWidth="1"/>
    <col min="8977" max="8977" width="13" style="36" customWidth="1"/>
    <col min="8978" max="9216" width="9.140625" style="36"/>
    <col min="9217" max="9217" width="5.5703125" style="36" customWidth="1"/>
    <col min="9218" max="9218" width="33.85546875" style="36" customWidth="1"/>
    <col min="9219" max="9219" width="17.42578125" style="36" customWidth="1"/>
    <col min="9220" max="9221" width="19.5703125" style="36" customWidth="1"/>
    <col min="9222" max="9222" width="13.140625" style="36" customWidth="1"/>
    <col min="9223" max="9223" width="18.28515625" style="36" customWidth="1"/>
    <col min="9224" max="9224" width="17.85546875" style="36" customWidth="1"/>
    <col min="9225" max="9225" width="15.28515625" style="36" customWidth="1"/>
    <col min="9226" max="9227" width="16.5703125" style="36" customWidth="1"/>
    <col min="9228" max="9228" width="0" style="36" hidden="1" customWidth="1"/>
    <col min="9229" max="9229" width="18.28515625" style="36" customWidth="1"/>
    <col min="9230" max="9230" width="19" style="36" customWidth="1"/>
    <col min="9231" max="9231" width="19.5703125" style="36" customWidth="1"/>
    <col min="9232" max="9232" width="14.85546875" style="36" customWidth="1"/>
    <col min="9233" max="9233" width="13" style="36" customWidth="1"/>
    <col min="9234" max="9472" width="9.140625" style="36"/>
    <col min="9473" max="9473" width="5.5703125" style="36" customWidth="1"/>
    <col min="9474" max="9474" width="33.85546875" style="36" customWidth="1"/>
    <col min="9475" max="9475" width="17.42578125" style="36" customWidth="1"/>
    <col min="9476" max="9477" width="19.5703125" style="36" customWidth="1"/>
    <col min="9478" max="9478" width="13.140625" style="36" customWidth="1"/>
    <col min="9479" max="9479" width="18.28515625" style="36" customWidth="1"/>
    <col min="9480" max="9480" width="17.85546875" style="36" customWidth="1"/>
    <col min="9481" max="9481" width="15.28515625" style="36" customWidth="1"/>
    <col min="9482" max="9483" width="16.5703125" style="36" customWidth="1"/>
    <col min="9484" max="9484" width="0" style="36" hidden="1" customWidth="1"/>
    <col min="9485" max="9485" width="18.28515625" style="36" customWidth="1"/>
    <col min="9486" max="9486" width="19" style="36" customWidth="1"/>
    <col min="9487" max="9487" width="19.5703125" style="36" customWidth="1"/>
    <col min="9488" max="9488" width="14.85546875" style="36" customWidth="1"/>
    <col min="9489" max="9489" width="13" style="36" customWidth="1"/>
    <col min="9490" max="9728" width="9.140625" style="36"/>
    <col min="9729" max="9729" width="5.5703125" style="36" customWidth="1"/>
    <col min="9730" max="9730" width="33.85546875" style="36" customWidth="1"/>
    <col min="9731" max="9731" width="17.42578125" style="36" customWidth="1"/>
    <col min="9732" max="9733" width="19.5703125" style="36" customWidth="1"/>
    <col min="9734" max="9734" width="13.140625" style="36" customWidth="1"/>
    <col min="9735" max="9735" width="18.28515625" style="36" customWidth="1"/>
    <col min="9736" max="9736" width="17.85546875" style="36" customWidth="1"/>
    <col min="9737" max="9737" width="15.28515625" style="36" customWidth="1"/>
    <col min="9738" max="9739" width="16.5703125" style="36" customWidth="1"/>
    <col min="9740" max="9740" width="0" style="36" hidden="1" customWidth="1"/>
    <col min="9741" max="9741" width="18.28515625" style="36" customWidth="1"/>
    <col min="9742" max="9742" width="19" style="36" customWidth="1"/>
    <col min="9743" max="9743" width="19.5703125" style="36" customWidth="1"/>
    <col min="9744" max="9744" width="14.85546875" style="36" customWidth="1"/>
    <col min="9745" max="9745" width="13" style="36" customWidth="1"/>
    <col min="9746" max="9984" width="9.140625" style="36"/>
    <col min="9985" max="9985" width="5.5703125" style="36" customWidth="1"/>
    <col min="9986" max="9986" width="33.85546875" style="36" customWidth="1"/>
    <col min="9987" max="9987" width="17.42578125" style="36" customWidth="1"/>
    <col min="9988" max="9989" width="19.5703125" style="36" customWidth="1"/>
    <col min="9990" max="9990" width="13.140625" style="36" customWidth="1"/>
    <col min="9991" max="9991" width="18.28515625" style="36" customWidth="1"/>
    <col min="9992" max="9992" width="17.85546875" style="36" customWidth="1"/>
    <col min="9993" max="9993" width="15.28515625" style="36" customWidth="1"/>
    <col min="9994" max="9995" width="16.5703125" style="36" customWidth="1"/>
    <col min="9996" max="9996" width="0" style="36" hidden="1" customWidth="1"/>
    <col min="9997" max="9997" width="18.28515625" style="36" customWidth="1"/>
    <col min="9998" max="9998" width="19" style="36" customWidth="1"/>
    <col min="9999" max="9999" width="19.5703125" style="36" customWidth="1"/>
    <col min="10000" max="10000" width="14.85546875" style="36" customWidth="1"/>
    <col min="10001" max="10001" width="13" style="36" customWidth="1"/>
    <col min="10002" max="10240" width="9.140625" style="36"/>
    <col min="10241" max="10241" width="5.5703125" style="36" customWidth="1"/>
    <col min="10242" max="10242" width="33.85546875" style="36" customWidth="1"/>
    <col min="10243" max="10243" width="17.42578125" style="36" customWidth="1"/>
    <col min="10244" max="10245" width="19.5703125" style="36" customWidth="1"/>
    <col min="10246" max="10246" width="13.140625" style="36" customWidth="1"/>
    <col min="10247" max="10247" width="18.28515625" style="36" customWidth="1"/>
    <col min="10248" max="10248" width="17.85546875" style="36" customWidth="1"/>
    <col min="10249" max="10249" width="15.28515625" style="36" customWidth="1"/>
    <col min="10250" max="10251" width="16.5703125" style="36" customWidth="1"/>
    <col min="10252" max="10252" width="0" style="36" hidden="1" customWidth="1"/>
    <col min="10253" max="10253" width="18.28515625" style="36" customWidth="1"/>
    <col min="10254" max="10254" width="19" style="36" customWidth="1"/>
    <col min="10255" max="10255" width="19.5703125" style="36" customWidth="1"/>
    <col min="10256" max="10256" width="14.85546875" style="36" customWidth="1"/>
    <col min="10257" max="10257" width="13" style="36" customWidth="1"/>
    <col min="10258" max="10496" width="9.140625" style="36"/>
    <col min="10497" max="10497" width="5.5703125" style="36" customWidth="1"/>
    <col min="10498" max="10498" width="33.85546875" style="36" customWidth="1"/>
    <col min="10499" max="10499" width="17.42578125" style="36" customWidth="1"/>
    <col min="10500" max="10501" width="19.5703125" style="36" customWidth="1"/>
    <col min="10502" max="10502" width="13.140625" style="36" customWidth="1"/>
    <col min="10503" max="10503" width="18.28515625" style="36" customWidth="1"/>
    <col min="10504" max="10504" width="17.85546875" style="36" customWidth="1"/>
    <col min="10505" max="10505" width="15.28515625" style="36" customWidth="1"/>
    <col min="10506" max="10507" width="16.5703125" style="36" customWidth="1"/>
    <col min="10508" max="10508" width="0" style="36" hidden="1" customWidth="1"/>
    <col min="10509" max="10509" width="18.28515625" style="36" customWidth="1"/>
    <col min="10510" max="10510" width="19" style="36" customWidth="1"/>
    <col min="10511" max="10511" width="19.5703125" style="36" customWidth="1"/>
    <col min="10512" max="10512" width="14.85546875" style="36" customWidth="1"/>
    <col min="10513" max="10513" width="13" style="36" customWidth="1"/>
    <col min="10514" max="10752" width="9.140625" style="36"/>
    <col min="10753" max="10753" width="5.5703125" style="36" customWidth="1"/>
    <col min="10754" max="10754" width="33.85546875" style="36" customWidth="1"/>
    <col min="10755" max="10755" width="17.42578125" style="36" customWidth="1"/>
    <col min="10756" max="10757" width="19.5703125" style="36" customWidth="1"/>
    <col min="10758" max="10758" width="13.140625" style="36" customWidth="1"/>
    <col min="10759" max="10759" width="18.28515625" style="36" customWidth="1"/>
    <col min="10760" max="10760" width="17.85546875" style="36" customWidth="1"/>
    <col min="10761" max="10761" width="15.28515625" style="36" customWidth="1"/>
    <col min="10762" max="10763" width="16.5703125" style="36" customWidth="1"/>
    <col min="10764" max="10764" width="0" style="36" hidden="1" customWidth="1"/>
    <col min="10765" max="10765" width="18.28515625" style="36" customWidth="1"/>
    <col min="10766" max="10766" width="19" style="36" customWidth="1"/>
    <col min="10767" max="10767" width="19.5703125" style="36" customWidth="1"/>
    <col min="10768" max="10768" width="14.85546875" style="36" customWidth="1"/>
    <col min="10769" max="10769" width="13" style="36" customWidth="1"/>
    <col min="10770" max="11008" width="9.140625" style="36"/>
    <col min="11009" max="11009" width="5.5703125" style="36" customWidth="1"/>
    <col min="11010" max="11010" width="33.85546875" style="36" customWidth="1"/>
    <col min="11011" max="11011" width="17.42578125" style="36" customWidth="1"/>
    <col min="11012" max="11013" width="19.5703125" style="36" customWidth="1"/>
    <col min="11014" max="11014" width="13.140625" style="36" customWidth="1"/>
    <col min="11015" max="11015" width="18.28515625" style="36" customWidth="1"/>
    <col min="11016" max="11016" width="17.85546875" style="36" customWidth="1"/>
    <col min="11017" max="11017" width="15.28515625" style="36" customWidth="1"/>
    <col min="11018" max="11019" width="16.5703125" style="36" customWidth="1"/>
    <col min="11020" max="11020" width="0" style="36" hidden="1" customWidth="1"/>
    <col min="11021" max="11021" width="18.28515625" style="36" customWidth="1"/>
    <col min="11022" max="11022" width="19" style="36" customWidth="1"/>
    <col min="11023" max="11023" width="19.5703125" style="36" customWidth="1"/>
    <col min="11024" max="11024" width="14.85546875" style="36" customWidth="1"/>
    <col min="11025" max="11025" width="13" style="36" customWidth="1"/>
    <col min="11026" max="11264" width="9.140625" style="36"/>
    <col min="11265" max="11265" width="5.5703125" style="36" customWidth="1"/>
    <col min="11266" max="11266" width="33.85546875" style="36" customWidth="1"/>
    <col min="11267" max="11267" width="17.42578125" style="36" customWidth="1"/>
    <col min="11268" max="11269" width="19.5703125" style="36" customWidth="1"/>
    <col min="11270" max="11270" width="13.140625" style="36" customWidth="1"/>
    <col min="11271" max="11271" width="18.28515625" style="36" customWidth="1"/>
    <col min="11272" max="11272" width="17.85546875" style="36" customWidth="1"/>
    <col min="11273" max="11273" width="15.28515625" style="36" customWidth="1"/>
    <col min="11274" max="11275" width="16.5703125" style="36" customWidth="1"/>
    <col min="11276" max="11276" width="0" style="36" hidden="1" customWidth="1"/>
    <col min="11277" max="11277" width="18.28515625" style="36" customWidth="1"/>
    <col min="11278" max="11278" width="19" style="36" customWidth="1"/>
    <col min="11279" max="11279" width="19.5703125" style="36" customWidth="1"/>
    <col min="11280" max="11280" width="14.85546875" style="36" customWidth="1"/>
    <col min="11281" max="11281" width="13" style="36" customWidth="1"/>
    <col min="11282" max="11520" width="9.140625" style="36"/>
    <col min="11521" max="11521" width="5.5703125" style="36" customWidth="1"/>
    <col min="11522" max="11522" width="33.85546875" style="36" customWidth="1"/>
    <col min="11523" max="11523" width="17.42578125" style="36" customWidth="1"/>
    <col min="11524" max="11525" width="19.5703125" style="36" customWidth="1"/>
    <col min="11526" max="11526" width="13.140625" style="36" customWidth="1"/>
    <col min="11527" max="11527" width="18.28515625" style="36" customWidth="1"/>
    <col min="11528" max="11528" width="17.85546875" style="36" customWidth="1"/>
    <col min="11529" max="11529" width="15.28515625" style="36" customWidth="1"/>
    <col min="11530" max="11531" width="16.5703125" style="36" customWidth="1"/>
    <col min="11532" max="11532" width="0" style="36" hidden="1" customWidth="1"/>
    <col min="11533" max="11533" width="18.28515625" style="36" customWidth="1"/>
    <col min="11534" max="11534" width="19" style="36" customWidth="1"/>
    <col min="11535" max="11535" width="19.5703125" style="36" customWidth="1"/>
    <col min="11536" max="11536" width="14.85546875" style="36" customWidth="1"/>
    <col min="11537" max="11537" width="13" style="36" customWidth="1"/>
    <col min="11538" max="11776" width="9.140625" style="36"/>
    <col min="11777" max="11777" width="5.5703125" style="36" customWidth="1"/>
    <col min="11778" max="11778" width="33.85546875" style="36" customWidth="1"/>
    <col min="11779" max="11779" width="17.42578125" style="36" customWidth="1"/>
    <col min="11780" max="11781" width="19.5703125" style="36" customWidth="1"/>
    <col min="11782" max="11782" width="13.140625" style="36" customWidth="1"/>
    <col min="11783" max="11783" width="18.28515625" style="36" customWidth="1"/>
    <col min="11784" max="11784" width="17.85546875" style="36" customWidth="1"/>
    <col min="11785" max="11785" width="15.28515625" style="36" customWidth="1"/>
    <col min="11786" max="11787" width="16.5703125" style="36" customWidth="1"/>
    <col min="11788" max="11788" width="0" style="36" hidden="1" customWidth="1"/>
    <col min="11789" max="11789" width="18.28515625" style="36" customWidth="1"/>
    <col min="11790" max="11790" width="19" style="36" customWidth="1"/>
    <col min="11791" max="11791" width="19.5703125" style="36" customWidth="1"/>
    <col min="11792" max="11792" width="14.85546875" style="36" customWidth="1"/>
    <col min="11793" max="11793" width="13" style="36" customWidth="1"/>
    <col min="11794" max="12032" width="9.140625" style="36"/>
    <col min="12033" max="12033" width="5.5703125" style="36" customWidth="1"/>
    <col min="12034" max="12034" width="33.85546875" style="36" customWidth="1"/>
    <col min="12035" max="12035" width="17.42578125" style="36" customWidth="1"/>
    <col min="12036" max="12037" width="19.5703125" style="36" customWidth="1"/>
    <col min="12038" max="12038" width="13.140625" style="36" customWidth="1"/>
    <col min="12039" max="12039" width="18.28515625" style="36" customWidth="1"/>
    <col min="12040" max="12040" width="17.85546875" style="36" customWidth="1"/>
    <col min="12041" max="12041" width="15.28515625" style="36" customWidth="1"/>
    <col min="12042" max="12043" width="16.5703125" style="36" customWidth="1"/>
    <col min="12044" max="12044" width="0" style="36" hidden="1" customWidth="1"/>
    <col min="12045" max="12045" width="18.28515625" style="36" customWidth="1"/>
    <col min="12046" max="12046" width="19" style="36" customWidth="1"/>
    <col min="12047" max="12047" width="19.5703125" style="36" customWidth="1"/>
    <col min="12048" max="12048" width="14.85546875" style="36" customWidth="1"/>
    <col min="12049" max="12049" width="13" style="36" customWidth="1"/>
    <col min="12050" max="12288" width="9.140625" style="36"/>
    <col min="12289" max="12289" width="5.5703125" style="36" customWidth="1"/>
    <col min="12290" max="12290" width="33.85546875" style="36" customWidth="1"/>
    <col min="12291" max="12291" width="17.42578125" style="36" customWidth="1"/>
    <col min="12292" max="12293" width="19.5703125" style="36" customWidth="1"/>
    <col min="12294" max="12294" width="13.140625" style="36" customWidth="1"/>
    <col min="12295" max="12295" width="18.28515625" style="36" customWidth="1"/>
    <col min="12296" max="12296" width="17.85546875" style="36" customWidth="1"/>
    <col min="12297" max="12297" width="15.28515625" style="36" customWidth="1"/>
    <col min="12298" max="12299" width="16.5703125" style="36" customWidth="1"/>
    <col min="12300" max="12300" width="0" style="36" hidden="1" customWidth="1"/>
    <col min="12301" max="12301" width="18.28515625" style="36" customWidth="1"/>
    <col min="12302" max="12302" width="19" style="36" customWidth="1"/>
    <col min="12303" max="12303" width="19.5703125" style="36" customWidth="1"/>
    <col min="12304" max="12304" width="14.85546875" style="36" customWidth="1"/>
    <col min="12305" max="12305" width="13" style="36" customWidth="1"/>
    <col min="12306" max="12544" width="9.140625" style="36"/>
    <col min="12545" max="12545" width="5.5703125" style="36" customWidth="1"/>
    <col min="12546" max="12546" width="33.85546875" style="36" customWidth="1"/>
    <col min="12547" max="12547" width="17.42578125" style="36" customWidth="1"/>
    <col min="12548" max="12549" width="19.5703125" style="36" customWidth="1"/>
    <col min="12550" max="12550" width="13.140625" style="36" customWidth="1"/>
    <col min="12551" max="12551" width="18.28515625" style="36" customWidth="1"/>
    <col min="12552" max="12552" width="17.85546875" style="36" customWidth="1"/>
    <col min="12553" max="12553" width="15.28515625" style="36" customWidth="1"/>
    <col min="12554" max="12555" width="16.5703125" style="36" customWidth="1"/>
    <col min="12556" max="12556" width="0" style="36" hidden="1" customWidth="1"/>
    <col min="12557" max="12557" width="18.28515625" style="36" customWidth="1"/>
    <col min="12558" max="12558" width="19" style="36" customWidth="1"/>
    <col min="12559" max="12559" width="19.5703125" style="36" customWidth="1"/>
    <col min="12560" max="12560" width="14.85546875" style="36" customWidth="1"/>
    <col min="12561" max="12561" width="13" style="36" customWidth="1"/>
    <col min="12562" max="12800" width="9.140625" style="36"/>
    <col min="12801" max="12801" width="5.5703125" style="36" customWidth="1"/>
    <col min="12802" max="12802" width="33.85546875" style="36" customWidth="1"/>
    <col min="12803" max="12803" width="17.42578125" style="36" customWidth="1"/>
    <col min="12804" max="12805" width="19.5703125" style="36" customWidth="1"/>
    <col min="12806" max="12806" width="13.140625" style="36" customWidth="1"/>
    <col min="12807" max="12807" width="18.28515625" style="36" customWidth="1"/>
    <col min="12808" max="12808" width="17.85546875" style="36" customWidth="1"/>
    <col min="12809" max="12809" width="15.28515625" style="36" customWidth="1"/>
    <col min="12810" max="12811" width="16.5703125" style="36" customWidth="1"/>
    <col min="12812" max="12812" width="0" style="36" hidden="1" customWidth="1"/>
    <col min="12813" max="12813" width="18.28515625" style="36" customWidth="1"/>
    <col min="12814" max="12814" width="19" style="36" customWidth="1"/>
    <col min="12815" max="12815" width="19.5703125" style="36" customWidth="1"/>
    <col min="12816" max="12816" width="14.85546875" style="36" customWidth="1"/>
    <col min="12817" max="12817" width="13" style="36" customWidth="1"/>
    <col min="12818" max="13056" width="9.140625" style="36"/>
    <col min="13057" max="13057" width="5.5703125" style="36" customWidth="1"/>
    <col min="13058" max="13058" width="33.85546875" style="36" customWidth="1"/>
    <col min="13059" max="13059" width="17.42578125" style="36" customWidth="1"/>
    <col min="13060" max="13061" width="19.5703125" style="36" customWidth="1"/>
    <col min="13062" max="13062" width="13.140625" style="36" customWidth="1"/>
    <col min="13063" max="13063" width="18.28515625" style="36" customWidth="1"/>
    <col min="13064" max="13064" width="17.85546875" style="36" customWidth="1"/>
    <col min="13065" max="13065" width="15.28515625" style="36" customWidth="1"/>
    <col min="13066" max="13067" width="16.5703125" style="36" customWidth="1"/>
    <col min="13068" max="13068" width="0" style="36" hidden="1" customWidth="1"/>
    <col min="13069" max="13069" width="18.28515625" style="36" customWidth="1"/>
    <col min="13070" max="13070" width="19" style="36" customWidth="1"/>
    <col min="13071" max="13071" width="19.5703125" style="36" customWidth="1"/>
    <col min="13072" max="13072" width="14.85546875" style="36" customWidth="1"/>
    <col min="13073" max="13073" width="13" style="36" customWidth="1"/>
    <col min="13074" max="13312" width="9.140625" style="36"/>
    <col min="13313" max="13313" width="5.5703125" style="36" customWidth="1"/>
    <col min="13314" max="13314" width="33.85546875" style="36" customWidth="1"/>
    <col min="13315" max="13315" width="17.42578125" style="36" customWidth="1"/>
    <col min="13316" max="13317" width="19.5703125" style="36" customWidth="1"/>
    <col min="13318" max="13318" width="13.140625" style="36" customWidth="1"/>
    <col min="13319" max="13319" width="18.28515625" style="36" customWidth="1"/>
    <col min="13320" max="13320" width="17.85546875" style="36" customWidth="1"/>
    <col min="13321" max="13321" width="15.28515625" style="36" customWidth="1"/>
    <col min="13322" max="13323" width="16.5703125" style="36" customWidth="1"/>
    <col min="13324" max="13324" width="0" style="36" hidden="1" customWidth="1"/>
    <col min="13325" max="13325" width="18.28515625" style="36" customWidth="1"/>
    <col min="13326" max="13326" width="19" style="36" customWidth="1"/>
    <col min="13327" max="13327" width="19.5703125" style="36" customWidth="1"/>
    <col min="13328" max="13328" width="14.85546875" style="36" customWidth="1"/>
    <col min="13329" max="13329" width="13" style="36" customWidth="1"/>
    <col min="13330" max="13568" width="9.140625" style="36"/>
    <col min="13569" max="13569" width="5.5703125" style="36" customWidth="1"/>
    <col min="13570" max="13570" width="33.85546875" style="36" customWidth="1"/>
    <col min="13571" max="13571" width="17.42578125" style="36" customWidth="1"/>
    <col min="13572" max="13573" width="19.5703125" style="36" customWidth="1"/>
    <col min="13574" max="13574" width="13.140625" style="36" customWidth="1"/>
    <col min="13575" max="13575" width="18.28515625" style="36" customWidth="1"/>
    <col min="13576" max="13576" width="17.85546875" style="36" customWidth="1"/>
    <col min="13577" max="13577" width="15.28515625" style="36" customWidth="1"/>
    <col min="13578" max="13579" width="16.5703125" style="36" customWidth="1"/>
    <col min="13580" max="13580" width="0" style="36" hidden="1" customWidth="1"/>
    <col min="13581" max="13581" width="18.28515625" style="36" customWidth="1"/>
    <col min="13582" max="13582" width="19" style="36" customWidth="1"/>
    <col min="13583" max="13583" width="19.5703125" style="36" customWidth="1"/>
    <col min="13584" max="13584" width="14.85546875" style="36" customWidth="1"/>
    <col min="13585" max="13585" width="13" style="36" customWidth="1"/>
    <col min="13586" max="13824" width="9.140625" style="36"/>
    <col min="13825" max="13825" width="5.5703125" style="36" customWidth="1"/>
    <col min="13826" max="13826" width="33.85546875" style="36" customWidth="1"/>
    <col min="13827" max="13827" width="17.42578125" style="36" customWidth="1"/>
    <col min="13828" max="13829" width="19.5703125" style="36" customWidth="1"/>
    <col min="13830" max="13830" width="13.140625" style="36" customWidth="1"/>
    <col min="13831" max="13831" width="18.28515625" style="36" customWidth="1"/>
    <col min="13832" max="13832" width="17.85546875" style="36" customWidth="1"/>
    <col min="13833" max="13833" width="15.28515625" style="36" customWidth="1"/>
    <col min="13834" max="13835" width="16.5703125" style="36" customWidth="1"/>
    <col min="13836" max="13836" width="0" style="36" hidden="1" customWidth="1"/>
    <col min="13837" max="13837" width="18.28515625" style="36" customWidth="1"/>
    <col min="13838" max="13838" width="19" style="36" customWidth="1"/>
    <col min="13839" max="13839" width="19.5703125" style="36" customWidth="1"/>
    <col min="13840" max="13840" width="14.85546875" style="36" customWidth="1"/>
    <col min="13841" max="13841" width="13" style="36" customWidth="1"/>
    <col min="13842" max="14080" width="9.140625" style="36"/>
    <col min="14081" max="14081" width="5.5703125" style="36" customWidth="1"/>
    <col min="14082" max="14082" width="33.85546875" style="36" customWidth="1"/>
    <col min="14083" max="14083" width="17.42578125" style="36" customWidth="1"/>
    <col min="14084" max="14085" width="19.5703125" style="36" customWidth="1"/>
    <col min="14086" max="14086" width="13.140625" style="36" customWidth="1"/>
    <col min="14087" max="14087" width="18.28515625" style="36" customWidth="1"/>
    <col min="14088" max="14088" width="17.85546875" style="36" customWidth="1"/>
    <col min="14089" max="14089" width="15.28515625" style="36" customWidth="1"/>
    <col min="14090" max="14091" width="16.5703125" style="36" customWidth="1"/>
    <col min="14092" max="14092" width="0" style="36" hidden="1" customWidth="1"/>
    <col min="14093" max="14093" width="18.28515625" style="36" customWidth="1"/>
    <col min="14094" max="14094" width="19" style="36" customWidth="1"/>
    <col min="14095" max="14095" width="19.5703125" style="36" customWidth="1"/>
    <col min="14096" max="14096" width="14.85546875" style="36" customWidth="1"/>
    <col min="14097" max="14097" width="13" style="36" customWidth="1"/>
    <col min="14098" max="14336" width="9.140625" style="36"/>
    <col min="14337" max="14337" width="5.5703125" style="36" customWidth="1"/>
    <col min="14338" max="14338" width="33.85546875" style="36" customWidth="1"/>
    <col min="14339" max="14339" width="17.42578125" style="36" customWidth="1"/>
    <col min="14340" max="14341" width="19.5703125" style="36" customWidth="1"/>
    <col min="14342" max="14342" width="13.140625" style="36" customWidth="1"/>
    <col min="14343" max="14343" width="18.28515625" style="36" customWidth="1"/>
    <col min="14344" max="14344" width="17.85546875" style="36" customWidth="1"/>
    <col min="14345" max="14345" width="15.28515625" style="36" customWidth="1"/>
    <col min="14346" max="14347" width="16.5703125" style="36" customWidth="1"/>
    <col min="14348" max="14348" width="0" style="36" hidden="1" customWidth="1"/>
    <col min="14349" max="14349" width="18.28515625" style="36" customWidth="1"/>
    <col min="14350" max="14350" width="19" style="36" customWidth="1"/>
    <col min="14351" max="14351" width="19.5703125" style="36" customWidth="1"/>
    <col min="14352" max="14352" width="14.85546875" style="36" customWidth="1"/>
    <col min="14353" max="14353" width="13" style="36" customWidth="1"/>
    <col min="14354" max="14592" width="9.140625" style="36"/>
    <col min="14593" max="14593" width="5.5703125" style="36" customWidth="1"/>
    <col min="14594" max="14594" width="33.85546875" style="36" customWidth="1"/>
    <col min="14595" max="14595" width="17.42578125" style="36" customWidth="1"/>
    <col min="14596" max="14597" width="19.5703125" style="36" customWidth="1"/>
    <col min="14598" max="14598" width="13.140625" style="36" customWidth="1"/>
    <col min="14599" max="14599" width="18.28515625" style="36" customWidth="1"/>
    <col min="14600" max="14600" width="17.85546875" style="36" customWidth="1"/>
    <col min="14601" max="14601" width="15.28515625" style="36" customWidth="1"/>
    <col min="14602" max="14603" width="16.5703125" style="36" customWidth="1"/>
    <col min="14604" max="14604" width="0" style="36" hidden="1" customWidth="1"/>
    <col min="14605" max="14605" width="18.28515625" style="36" customWidth="1"/>
    <col min="14606" max="14606" width="19" style="36" customWidth="1"/>
    <col min="14607" max="14607" width="19.5703125" style="36" customWidth="1"/>
    <col min="14608" max="14608" width="14.85546875" style="36" customWidth="1"/>
    <col min="14609" max="14609" width="13" style="36" customWidth="1"/>
    <col min="14610" max="14848" width="9.140625" style="36"/>
    <col min="14849" max="14849" width="5.5703125" style="36" customWidth="1"/>
    <col min="14850" max="14850" width="33.85546875" style="36" customWidth="1"/>
    <col min="14851" max="14851" width="17.42578125" style="36" customWidth="1"/>
    <col min="14852" max="14853" width="19.5703125" style="36" customWidth="1"/>
    <col min="14854" max="14854" width="13.140625" style="36" customWidth="1"/>
    <col min="14855" max="14855" width="18.28515625" style="36" customWidth="1"/>
    <col min="14856" max="14856" width="17.85546875" style="36" customWidth="1"/>
    <col min="14857" max="14857" width="15.28515625" style="36" customWidth="1"/>
    <col min="14858" max="14859" width="16.5703125" style="36" customWidth="1"/>
    <col min="14860" max="14860" width="0" style="36" hidden="1" customWidth="1"/>
    <col min="14861" max="14861" width="18.28515625" style="36" customWidth="1"/>
    <col min="14862" max="14862" width="19" style="36" customWidth="1"/>
    <col min="14863" max="14863" width="19.5703125" style="36" customWidth="1"/>
    <col min="14864" max="14864" width="14.85546875" style="36" customWidth="1"/>
    <col min="14865" max="14865" width="13" style="36" customWidth="1"/>
    <col min="14866" max="15104" width="9.140625" style="36"/>
    <col min="15105" max="15105" width="5.5703125" style="36" customWidth="1"/>
    <col min="15106" max="15106" width="33.85546875" style="36" customWidth="1"/>
    <col min="15107" max="15107" width="17.42578125" style="36" customWidth="1"/>
    <col min="15108" max="15109" width="19.5703125" style="36" customWidth="1"/>
    <col min="15110" max="15110" width="13.140625" style="36" customWidth="1"/>
    <col min="15111" max="15111" width="18.28515625" style="36" customWidth="1"/>
    <col min="15112" max="15112" width="17.85546875" style="36" customWidth="1"/>
    <col min="15113" max="15113" width="15.28515625" style="36" customWidth="1"/>
    <col min="15114" max="15115" width="16.5703125" style="36" customWidth="1"/>
    <col min="15116" max="15116" width="0" style="36" hidden="1" customWidth="1"/>
    <col min="15117" max="15117" width="18.28515625" style="36" customWidth="1"/>
    <col min="15118" max="15118" width="19" style="36" customWidth="1"/>
    <col min="15119" max="15119" width="19.5703125" style="36" customWidth="1"/>
    <col min="15120" max="15120" width="14.85546875" style="36" customWidth="1"/>
    <col min="15121" max="15121" width="13" style="36" customWidth="1"/>
    <col min="15122" max="15360" width="9.140625" style="36"/>
    <col min="15361" max="15361" width="5.5703125" style="36" customWidth="1"/>
    <col min="15362" max="15362" width="33.85546875" style="36" customWidth="1"/>
    <col min="15363" max="15363" width="17.42578125" style="36" customWidth="1"/>
    <col min="15364" max="15365" width="19.5703125" style="36" customWidth="1"/>
    <col min="15366" max="15366" width="13.140625" style="36" customWidth="1"/>
    <col min="15367" max="15367" width="18.28515625" style="36" customWidth="1"/>
    <col min="15368" max="15368" width="17.85546875" style="36" customWidth="1"/>
    <col min="15369" max="15369" width="15.28515625" style="36" customWidth="1"/>
    <col min="15370" max="15371" width="16.5703125" style="36" customWidth="1"/>
    <col min="15372" max="15372" width="0" style="36" hidden="1" customWidth="1"/>
    <col min="15373" max="15373" width="18.28515625" style="36" customWidth="1"/>
    <col min="15374" max="15374" width="19" style="36" customWidth="1"/>
    <col min="15375" max="15375" width="19.5703125" style="36" customWidth="1"/>
    <col min="15376" max="15376" width="14.85546875" style="36" customWidth="1"/>
    <col min="15377" max="15377" width="13" style="36" customWidth="1"/>
    <col min="15378" max="15616" width="9.140625" style="36"/>
    <col min="15617" max="15617" width="5.5703125" style="36" customWidth="1"/>
    <col min="15618" max="15618" width="33.85546875" style="36" customWidth="1"/>
    <col min="15619" max="15619" width="17.42578125" style="36" customWidth="1"/>
    <col min="15620" max="15621" width="19.5703125" style="36" customWidth="1"/>
    <col min="15622" max="15622" width="13.140625" style="36" customWidth="1"/>
    <col min="15623" max="15623" width="18.28515625" style="36" customWidth="1"/>
    <col min="15624" max="15624" width="17.85546875" style="36" customWidth="1"/>
    <col min="15625" max="15625" width="15.28515625" style="36" customWidth="1"/>
    <col min="15626" max="15627" width="16.5703125" style="36" customWidth="1"/>
    <col min="15628" max="15628" width="0" style="36" hidden="1" customWidth="1"/>
    <col min="15629" max="15629" width="18.28515625" style="36" customWidth="1"/>
    <col min="15630" max="15630" width="19" style="36" customWidth="1"/>
    <col min="15631" max="15631" width="19.5703125" style="36" customWidth="1"/>
    <col min="15632" max="15632" width="14.85546875" style="36" customWidth="1"/>
    <col min="15633" max="15633" width="13" style="36" customWidth="1"/>
    <col min="15634" max="15872" width="9.140625" style="36"/>
    <col min="15873" max="15873" width="5.5703125" style="36" customWidth="1"/>
    <col min="15874" max="15874" width="33.85546875" style="36" customWidth="1"/>
    <col min="15875" max="15875" width="17.42578125" style="36" customWidth="1"/>
    <col min="15876" max="15877" width="19.5703125" style="36" customWidth="1"/>
    <col min="15878" max="15878" width="13.140625" style="36" customWidth="1"/>
    <col min="15879" max="15879" width="18.28515625" style="36" customWidth="1"/>
    <col min="15880" max="15880" width="17.85546875" style="36" customWidth="1"/>
    <col min="15881" max="15881" width="15.28515625" style="36" customWidth="1"/>
    <col min="15882" max="15883" width="16.5703125" style="36" customWidth="1"/>
    <col min="15884" max="15884" width="0" style="36" hidden="1" customWidth="1"/>
    <col min="15885" max="15885" width="18.28515625" style="36" customWidth="1"/>
    <col min="15886" max="15886" width="19" style="36" customWidth="1"/>
    <col min="15887" max="15887" width="19.5703125" style="36" customWidth="1"/>
    <col min="15888" max="15888" width="14.85546875" style="36" customWidth="1"/>
    <col min="15889" max="15889" width="13" style="36" customWidth="1"/>
    <col min="15890" max="16128" width="9.140625" style="36"/>
    <col min="16129" max="16129" width="5.5703125" style="36" customWidth="1"/>
    <col min="16130" max="16130" width="33.85546875" style="36" customWidth="1"/>
    <col min="16131" max="16131" width="17.42578125" style="36" customWidth="1"/>
    <col min="16132" max="16133" width="19.5703125" style="36" customWidth="1"/>
    <col min="16134" max="16134" width="13.140625" style="36" customWidth="1"/>
    <col min="16135" max="16135" width="18.28515625" style="36" customWidth="1"/>
    <col min="16136" max="16136" width="17.85546875" style="36" customWidth="1"/>
    <col min="16137" max="16137" width="15.28515625" style="36" customWidth="1"/>
    <col min="16138" max="16139" width="16.5703125" style="36" customWidth="1"/>
    <col min="16140" max="16140" width="0" style="36" hidden="1" customWidth="1"/>
    <col min="16141" max="16141" width="18.28515625" style="36" customWidth="1"/>
    <col min="16142" max="16142" width="19" style="36" customWidth="1"/>
    <col min="16143" max="16143" width="19.5703125" style="36" customWidth="1"/>
    <col min="16144" max="16144" width="14.85546875" style="36" customWidth="1"/>
    <col min="16145" max="16145" width="13" style="36" customWidth="1"/>
    <col min="16146" max="16384" width="9.140625" style="36"/>
  </cols>
  <sheetData>
    <row r="1" spans="1:14" s="35" customFormat="1" ht="15.75" x14ac:dyDescent="0.25">
      <c r="A1" s="206" t="s">
        <v>103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</row>
    <row r="2" spans="1:14" s="35" customFormat="1" ht="15.75" x14ac:dyDescent="0.25">
      <c r="A2" s="207" t="s">
        <v>104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</row>
    <row r="3" spans="1:14" s="35" customFormat="1" ht="30.75" customHeight="1" x14ac:dyDescent="0.2">
      <c r="A3" s="208" t="s">
        <v>105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</row>
    <row r="5" spans="1:14" ht="99" customHeight="1" x14ac:dyDescent="0.2">
      <c r="A5" s="209" t="s">
        <v>106</v>
      </c>
      <c r="B5" s="209" t="s">
        <v>107</v>
      </c>
      <c r="C5" s="209" t="s">
        <v>108</v>
      </c>
      <c r="D5" s="209" t="s">
        <v>109</v>
      </c>
      <c r="E5" s="209" t="s">
        <v>110</v>
      </c>
      <c r="F5" s="209" t="s">
        <v>111</v>
      </c>
      <c r="G5" s="209" t="s">
        <v>112</v>
      </c>
      <c r="H5" s="212" t="s">
        <v>113</v>
      </c>
      <c r="I5" s="213"/>
      <c r="J5" s="213"/>
      <c r="K5" s="213"/>
      <c r="L5" s="214"/>
      <c r="M5" s="209" t="s">
        <v>114</v>
      </c>
      <c r="N5" s="209" t="s">
        <v>115</v>
      </c>
    </row>
    <row r="6" spans="1:14" ht="15.75" x14ac:dyDescent="0.2">
      <c r="A6" s="210"/>
      <c r="B6" s="210"/>
      <c r="C6" s="210"/>
      <c r="D6" s="210"/>
      <c r="E6" s="210"/>
      <c r="F6" s="210"/>
      <c r="G6" s="210"/>
      <c r="H6" s="215" t="s">
        <v>1</v>
      </c>
      <c r="I6" s="212" t="s">
        <v>116</v>
      </c>
      <c r="J6" s="213"/>
      <c r="K6" s="213"/>
      <c r="L6" s="214"/>
      <c r="M6" s="210"/>
      <c r="N6" s="210"/>
    </row>
    <row r="7" spans="1:14" ht="15.75" x14ac:dyDescent="0.2">
      <c r="A7" s="211"/>
      <c r="B7" s="211"/>
      <c r="C7" s="211"/>
      <c r="D7" s="211"/>
      <c r="E7" s="211"/>
      <c r="F7" s="211"/>
      <c r="G7" s="211"/>
      <c r="H7" s="215"/>
      <c r="I7" s="37" t="s">
        <v>117</v>
      </c>
      <c r="J7" s="37" t="s">
        <v>118</v>
      </c>
      <c r="K7" s="37" t="s">
        <v>119</v>
      </c>
      <c r="L7" s="38" t="s">
        <v>120</v>
      </c>
      <c r="M7" s="211"/>
      <c r="N7" s="211"/>
    </row>
    <row r="8" spans="1:14" ht="15.75" x14ac:dyDescent="0.2">
      <c r="A8" s="39">
        <v>1</v>
      </c>
      <c r="B8" s="39">
        <v>2</v>
      </c>
      <c r="C8" s="39">
        <v>3</v>
      </c>
      <c r="D8" s="39">
        <v>4</v>
      </c>
      <c r="E8" s="39">
        <v>5</v>
      </c>
      <c r="F8" s="39">
        <v>6</v>
      </c>
      <c r="G8" s="39">
        <v>7</v>
      </c>
      <c r="H8" s="39">
        <v>8</v>
      </c>
      <c r="I8" s="39">
        <v>9</v>
      </c>
      <c r="J8" s="39">
        <v>10</v>
      </c>
      <c r="K8" s="39">
        <v>11</v>
      </c>
      <c r="L8" s="39">
        <v>12</v>
      </c>
      <c r="M8" s="39">
        <v>13</v>
      </c>
      <c r="N8" s="39">
        <v>14</v>
      </c>
    </row>
    <row r="9" spans="1:14" ht="15.75" customHeight="1" x14ac:dyDescent="0.2">
      <c r="A9" s="222">
        <v>1</v>
      </c>
      <c r="B9" s="219"/>
      <c r="C9" s="225"/>
      <c r="D9" s="228"/>
      <c r="E9" s="231"/>
      <c r="F9" s="216"/>
      <c r="G9" s="40" t="s">
        <v>1</v>
      </c>
      <c r="H9" s="41">
        <f>ROUND(SUM(H10:H15),5)</f>
        <v>0</v>
      </c>
      <c r="I9" s="41">
        <f>ROUND(SUM(I10:I15),5)</f>
        <v>0</v>
      </c>
      <c r="J9" s="41">
        <f>ROUND(SUM(J10:J15),5)</f>
        <v>0</v>
      </c>
      <c r="K9" s="41"/>
      <c r="L9" s="41">
        <f>ROUND(SUM(L10:L15),5)</f>
        <v>0</v>
      </c>
      <c r="M9" s="219"/>
      <c r="N9" s="219"/>
    </row>
    <row r="10" spans="1:14" ht="31.5" x14ac:dyDescent="0.2">
      <c r="A10" s="223"/>
      <c r="B10" s="220"/>
      <c r="C10" s="226"/>
      <c r="D10" s="229"/>
      <c r="E10" s="232"/>
      <c r="F10" s="217"/>
      <c r="G10" s="42" t="s">
        <v>121</v>
      </c>
      <c r="H10" s="43">
        <f t="shared" ref="H10:H15" si="0">ROUND(SUM(I10:L10),5)</f>
        <v>0</v>
      </c>
      <c r="I10" s="43">
        <v>0</v>
      </c>
      <c r="J10" s="43">
        <v>0</v>
      </c>
      <c r="K10" s="44"/>
      <c r="L10" s="44">
        <v>0</v>
      </c>
      <c r="M10" s="220"/>
      <c r="N10" s="220"/>
    </row>
    <row r="11" spans="1:14" ht="47.25" x14ac:dyDescent="0.2">
      <c r="A11" s="223"/>
      <c r="B11" s="220"/>
      <c r="C11" s="226"/>
      <c r="D11" s="229"/>
      <c r="E11" s="232"/>
      <c r="F11" s="217"/>
      <c r="G11" s="45" t="s">
        <v>122</v>
      </c>
      <c r="H11" s="43">
        <f t="shared" si="0"/>
        <v>0</v>
      </c>
      <c r="I11" s="43">
        <v>0</v>
      </c>
      <c r="J11" s="43">
        <v>0</v>
      </c>
      <c r="K11" s="44"/>
      <c r="L11" s="44">
        <v>0</v>
      </c>
      <c r="M11" s="220"/>
      <c r="N11" s="220"/>
    </row>
    <row r="12" spans="1:14" ht="15.75" x14ac:dyDescent="0.2">
      <c r="A12" s="223"/>
      <c r="B12" s="220"/>
      <c r="C12" s="226"/>
      <c r="D12" s="229"/>
      <c r="E12" s="232"/>
      <c r="F12" s="217"/>
      <c r="G12" s="45" t="s">
        <v>5</v>
      </c>
      <c r="H12" s="43">
        <f t="shared" si="0"/>
        <v>0</v>
      </c>
      <c r="I12" s="43">
        <v>0</v>
      </c>
      <c r="J12" s="46"/>
      <c r="K12" s="46"/>
      <c r="L12" s="46">
        <f>127567.4+1537.5+85044.9-214149.8</f>
        <v>0</v>
      </c>
      <c r="M12" s="220"/>
      <c r="N12" s="220"/>
    </row>
    <row r="13" spans="1:14" ht="63" x14ac:dyDescent="0.2">
      <c r="A13" s="223"/>
      <c r="B13" s="220"/>
      <c r="C13" s="226"/>
      <c r="D13" s="229"/>
      <c r="E13" s="232"/>
      <c r="F13" s="217"/>
      <c r="G13" s="42" t="s">
        <v>123</v>
      </c>
      <c r="H13" s="43">
        <f t="shared" si="0"/>
        <v>0</v>
      </c>
      <c r="I13" s="43">
        <v>0</v>
      </c>
      <c r="J13" s="47">
        <v>0</v>
      </c>
      <c r="K13" s="47">
        <v>0</v>
      </c>
      <c r="L13" s="46">
        <v>0</v>
      </c>
      <c r="M13" s="220"/>
      <c r="N13" s="220"/>
    </row>
    <row r="14" spans="1:14" ht="31.5" x14ac:dyDescent="0.2">
      <c r="A14" s="223"/>
      <c r="B14" s="220"/>
      <c r="C14" s="226"/>
      <c r="D14" s="229"/>
      <c r="E14" s="232"/>
      <c r="F14" s="217"/>
      <c r="G14" s="42" t="s">
        <v>124</v>
      </c>
      <c r="H14" s="43">
        <f t="shared" si="0"/>
        <v>0</v>
      </c>
      <c r="I14" s="43">
        <v>0</v>
      </c>
      <c r="J14" s="47">
        <v>0</v>
      </c>
      <c r="K14" s="47">
        <v>0</v>
      </c>
      <c r="L14" s="46">
        <v>0</v>
      </c>
      <c r="M14" s="220"/>
      <c r="N14" s="220"/>
    </row>
    <row r="15" spans="1:14" ht="15.75" x14ac:dyDescent="0.2">
      <c r="A15" s="224"/>
      <c r="B15" s="221"/>
      <c r="C15" s="227"/>
      <c r="D15" s="230"/>
      <c r="E15" s="233"/>
      <c r="F15" s="218"/>
      <c r="G15" s="48" t="s">
        <v>8</v>
      </c>
      <c r="H15" s="43">
        <f t="shared" si="0"/>
        <v>0</v>
      </c>
      <c r="I15" s="49">
        <v>0</v>
      </c>
      <c r="J15" s="46"/>
      <c r="K15" s="46"/>
      <c r="L15" s="46">
        <f>1148106.7+13837.2+765404.5-1927348.4</f>
        <v>0</v>
      </c>
      <c r="M15" s="221"/>
      <c r="N15" s="221"/>
    </row>
    <row r="16" spans="1:14" ht="15.75" hidden="1" x14ac:dyDescent="0.2">
      <c r="A16" s="222">
        <v>2</v>
      </c>
      <c r="B16" s="219"/>
      <c r="C16" s="225"/>
      <c r="D16" s="225"/>
      <c r="E16" s="216">
        <v>0</v>
      </c>
      <c r="F16" s="216">
        <v>0</v>
      </c>
      <c r="G16" s="40" t="s">
        <v>1</v>
      </c>
      <c r="H16" s="41">
        <f>ROUND(SUM(H17:H22),5)</f>
        <v>0</v>
      </c>
      <c r="I16" s="41">
        <f>ROUND(SUM(I17:I22),5)</f>
        <v>0</v>
      </c>
      <c r="J16" s="41">
        <f>ROUND(SUM(J17:J22),5)</f>
        <v>0</v>
      </c>
      <c r="K16" s="41"/>
      <c r="L16" s="41">
        <f>ROUND(SUM(L17:L22),5)</f>
        <v>0</v>
      </c>
      <c r="M16" s="219"/>
      <c r="N16" s="219"/>
    </row>
    <row r="17" spans="1:14" ht="31.5" hidden="1" x14ac:dyDescent="0.2">
      <c r="A17" s="223"/>
      <c r="B17" s="220"/>
      <c r="C17" s="226"/>
      <c r="D17" s="226"/>
      <c r="E17" s="217"/>
      <c r="F17" s="217"/>
      <c r="G17" s="42" t="s">
        <v>121</v>
      </c>
      <c r="H17" s="43">
        <f t="shared" ref="H17:H22" si="1">ROUND(SUM(I17:L17),5)</f>
        <v>0</v>
      </c>
      <c r="I17" s="43">
        <v>0</v>
      </c>
      <c r="J17" s="43">
        <v>0</v>
      </c>
      <c r="K17" s="44"/>
      <c r="L17" s="44">
        <v>0</v>
      </c>
      <c r="M17" s="220"/>
      <c r="N17" s="220"/>
    </row>
    <row r="18" spans="1:14" ht="47.25" hidden="1" x14ac:dyDescent="0.2">
      <c r="A18" s="223"/>
      <c r="B18" s="220"/>
      <c r="C18" s="226"/>
      <c r="D18" s="226"/>
      <c r="E18" s="217"/>
      <c r="F18" s="217"/>
      <c r="G18" s="45" t="s">
        <v>122</v>
      </c>
      <c r="H18" s="43">
        <f t="shared" si="1"/>
        <v>0</v>
      </c>
      <c r="I18" s="43">
        <v>0</v>
      </c>
      <c r="J18" s="43">
        <v>0</v>
      </c>
      <c r="K18" s="44"/>
      <c r="L18" s="44">
        <v>0</v>
      </c>
      <c r="M18" s="220"/>
      <c r="N18" s="220"/>
    </row>
    <row r="19" spans="1:14" ht="15.75" hidden="1" x14ac:dyDescent="0.2">
      <c r="A19" s="223"/>
      <c r="B19" s="220"/>
      <c r="C19" s="226"/>
      <c r="D19" s="226"/>
      <c r="E19" s="217"/>
      <c r="F19" s="217"/>
      <c r="G19" s="45" t="s">
        <v>5</v>
      </c>
      <c r="H19" s="43">
        <f t="shared" si="1"/>
        <v>0</v>
      </c>
      <c r="I19" s="43">
        <v>0</v>
      </c>
      <c r="J19" s="43">
        <v>0</v>
      </c>
      <c r="K19" s="44"/>
      <c r="L19" s="44">
        <v>0</v>
      </c>
      <c r="M19" s="220"/>
      <c r="N19" s="220"/>
    </row>
    <row r="20" spans="1:14" ht="63" hidden="1" x14ac:dyDescent="0.2">
      <c r="A20" s="223"/>
      <c r="B20" s="220"/>
      <c r="C20" s="226"/>
      <c r="D20" s="226"/>
      <c r="E20" s="217"/>
      <c r="F20" s="217"/>
      <c r="G20" s="42" t="s">
        <v>123</v>
      </c>
      <c r="H20" s="43">
        <f t="shared" si="1"/>
        <v>0</v>
      </c>
      <c r="I20" s="43">
        <v>0</v>
      </c>
      <c r="J20" s="43">
        <v>0</v>
      </c>
      <c r="K20" s="44"/>
      <c r="L20" s="44">
        <v>0</v>
      </c>
      <c r="M20" s="220"/>
      <c r="N20" s="220"/>
    </row>
    <row r="21" spans="1:14" ht="31.5" hidden="1" x14ac:dyDescent="0.2">
      <c r="A21" s="223"/>
      <c r="B21" s="220"/>
      <c r="C21" s="226"/>
      <c r="D21" s="226"/>
      <c r="E21" s="217"/>
      <c r="F21" s="217"/>
      <c r="G21" s="42" t="s">
        <v>124</v>
      </c>
      <c r="H21" s="43">
        <f t="shared" si="1"/>
        <v>0</v>
      </c>
      <c r="I21" s="43">
        <v>0</v>
      </c>
      <c r="J21" s="43">
        <v>0</v>
      </c>
      <c r="K21" s="44"/>
      <c r="L21" s="44">
        <v>0</v>
      </c>
      <c r="M21" s="220"/>
      <c r="N21" s="220"/>
    </row>
    <row r="22" spans="1:14" ht="15.75" hidden="1" x14ac:dyDescent="0.2">
      <c r="A22" s="224"/>
      <c r="B22" s="221"/>
      <c r="C22" s="227"/>
      <c r="D22" s="227"/>
      <c r="E22" s="218"/>
      <c r="F22" s="218"/>
      <c r="G22" s="48" t="s">
        <v>8</v>
      </c>
      <c r="H22" s="43">
        <f t="shared" si="1"/>
        <v>0</v>
      </c>
      <c r="I22" s="49"/>
      <c r="J22" s="49">
        <f>100000-100000</f>
        <v>0</v>
      </c>
      <c r="K22" s="50"/>
      <c r="L22" s="50">
        <f>477211.1-477211.1</f>
        <v>0</v>
      </c>
      <c r="M22" s="221"/>
      <c r="N22" s="221"/>
    </row>
    <row r="23" spans="1:14" ht="15.75" hidden="1" customHeight="1" x14ac:dyDescent="0.2">
      <c r="A23" s="222">
        <v>3</v>
      </c>
      <c r="B23" s="219"/>
      <c r="C23" s="225"/>
      <c r="D23" s="225"/>
      <c r="E23" s="216">
        <v>0</v>
      </c>
      <c r="F23" s="216">
        <v>0</v>
      </c>
      <c r="G23" s="40" t="s">
        <v>1</v>
      </c>
      <c r="H23" s="41">
        <f>ROUND(SUM(H24:H29),5)</f>
        <v>0</v>
      </c>
      <c r="I23" s="41">
        <f>ROUND(SUM(I24:I29),5)</f>
        <v>0</v>
      </c>
      <c r="J23" s="41">
        <f>ROUND(SUM(J24:J29),5)</f>
        <v>0</v>
      </c>
      <c r="K23" s="41"/>
      <c r="L23" s="41">
        <f>ROUND(SUM(L24:L29),5)</f>
        <v>0</v>
      </c>
      <c r="M23" s="219"/>
      <c r="N23" s="219"/>
    </row>
    <row r="24" spans="1:14" ht="31.5" hidden="1" x14ac:dyDescent="0.2">
      <c r="A24" s="223"/>
      <c r="B24" s="220"/>
      <c r="C24" s="226"/>
      <c r="D24" s="226"/>
      <c r="E24" s="217"/>
      <c r="F24" s="217"/>
      <c r="G24" s="42" t="s">
        <v>121</v>
      </c>
      <c r="H24" s="43">
        <f t="shared" ref="H24:H29" si="2">ROUND(SUM(I24:L24),5)</f>
        <v>0</v>
      </c>
      <c r="I24" s="43">
        <v>0</v>
      </c>
      <c r="J24" s="43">
        <v>0</v>
      </c>
      <c r="K24" s="44"/>
      <c r="L24" s="44">
        <v>0</v>
      </c>
      <c r="M24" s="220"/>
      <c r="N24" s="220"/>
    </row>
    <row r="25" spans="1:14" ht="47.25" hidden="1" x14ac:dyDescent="0.2">
      <c r="A25" s="223"/>
      <c r="B25" s="220"/>
      <c r="C25" s="226"/>
      <c r="D25" s="226"/>
      <c r="E25" s="217"/>
      <c r="F25" s="217"/>
      <c r="G25" s="45" t="s">
        <v>122</v>
      </c>
      <c r="H25" s="43">
        <f t="shared" si="2"/>
        <v>0</v>
      </c>
      <c r="I25" s="43">
        <v>0</v>
      </c>
      <c r="J25" s="43">
        <v>0</v>
      </c>
      <c r="K25" s="44"/>
      <c r="L25" s="44">
        <v>0</v>
      </c>
      <c r="M25" s="220"/>
      <c r="N25" s="220"/>
    </row>
    <row r="26" spans="1:14" ht="15.75" hidden="1" x14ac:dyDescent="0.2">
      <c r="A26" s="223"/>
      <c r="B26" s="220"/>
      <c r="C26" s="226"/>
      <c r="D26" s="226"/>
      <c r="E26" s="217"/>
      <c r="F26" s="217"/>
      <c r="G26" s="45" t="s">
        <v>5</v>
      </c>
      <c r="H26" s="43">
        <f t="shared" si="2"/>
        <v>0</v>
      </c>
      <c r="I26" s="49"/>
      <c r="J26" s="49"/>
      <c r="K26" s="50"/>
      <c r="L26" s="50"/>
      <c r="M26" s="220"/>
      <c r="N26" s="220"/>
    </row>
    <row r="27" spans="1:14" ht="63" hidden="1" x14ac:dyDescent="0.2">
      <c r="A27" s="223"/>
      <c r="B27" s="220"/>
      <c r="C27" s="226"/>
      <c r="D27" s="226"/>
      <c r="E27" s="217"/>
      <c r="F27" s="217"/>
      <c r="G27" s="42" t="s">
        <v>123</v>
      </c>
      <c r="H27" s="43">
        <f t="shared" si="2"/>
        <v>0</v>
      </c>
      <c r="I27" s="43">
        <v>0</v>
      </c>
      <c r="J27" s="43">
        <v>0</v>
      </c>
      <c r="K27" s="44"/>
      <c r="L27" s="44">
        <v>0</v>
      </c>
      <c r="M27" s="220"/>
      <c r="N27" s="220"/>
    </row>
    <row r="28" spans="1:14" ht="31.5" hidden="1" x14ac:dyDescent="0.2">
      <c r="A28" s="223"/>
      <c r="B28" s="220"/>
      <c r="C28" s="226"/>
      <c r="D28" s="226"/>
      <c r="E28" s="217"/>
      <c r="F28" s="217"/>
      <c r="G28" s="42" t="s">
        <v>124</v>
      </c>
      <c r="H28" s="43">
        <f t="shared" si="2"/>
        <v>0</v>
      </c>
      <c r="I28" s="43">
        <v>0</v>
      </c>
      <c r="J28" s="43">
        <v>0</v>
      </c>
      <c r="K28" s="44"/>
      <c r="L28" s="44">
        <v>0</v>
      </c>
      <c r="M28" s="220"/>
      <c r="N28" s="220"/>
    </row>
    <row r="29" spans="1:14" ht="15.75" hidden="1" x14ac:dyDescent="0.2">
      <c r="A29" s="224"/>
      <c r="B29" s="221"/>
      <c r="C29" s="227"/>
      <c r="D29" s="227"/>
      <c r="E29" s="218"/>
      <c r="F29" s="218"/>
      <c r="G29" s="48" t="s">
        <v>8</v>
      </c>
      <c r="H29" s="43">
        <f t="shared" si="2"/>
        <v>0</v>
      </c>
      <c r="I29" s="43"/>
      <c r="J29" s="43">
        <v>0</v>
      </c>
      <c r="K29" s="44"/>
      <c r="L29" s="44">
        <f>170000-170000</f>
        <v>0</v>
      </c>
      <c r="M29" s="221"/>
      <c r="N29" s="221"/>
    </row>
    <row r="30" spans="1:14" ht="15.75" x14ac:dyDescent="0.2">
      <c r="A30" s="234" t="s">
        <v>125</v>
      </c>
      <c r="B30" s="235"/>
      <c r="C30" s="235"/>
      <c r="D30" s="235"/>
      <c r="E30" s="235"/>
      <c r="F30" s="236"/>
      <c r="G30" s="51" t="s">
        <v>1</v>
      </c>
      <c r="H30" s="41">
        <f>ROUND(SUM(H31:H36),5)</f>
        <v>0</v>
      </c>
      <c r="I30" s="41">
        <f>ROUND(SUM(I31:I36),5)</f>
        <v>0</v>
      </c>
      <c r="J30" s="41">
        <f>ROUND(SUM(J31:J36),5)</f>
        <v>0</v>
      </c>
      <c r="K30" s="41"/>
      <c r="L30" s="41">
        <f>ROUND(SUM(L31:L36),5)</f>
        <v>0</v>
      </c>
      <c r="M30" s="219"/>
      <c r="N30" s="219"/>
    </row>
    <row r="31" spans="1:14" ht="31.5" x14ac:dyDescent="0.2">
      <c r="A31" s="237"/>
      <c r="B31" s="238"/>
      <c r="C31" s="238"/>
      <c r="D31" s="238"/>
      <c r="E31" s="238"/>
      <c r="F31" s="239"/>
      <c r="G31" s="51" t="s">
        <v>121</v>
      </c>
      <c r="H31" s="52">
        <f>ROUND(SUM(I31:L31),5)</f>
        <v>0</v>
      </c>
      <c r="I31" s="52">
        <f>I10+I17+I24</f>
        <v>0</v>
      </c>
      <c r="J31" s="52">
        <f>J10+J17+J24</f>
        <v>0</v>
      </c>
      <c r="K31" s="52">
        <f>K10+K17+K24</f>
        <v>0</v>
      </c>
      <c r="L31" s="52">
        <f>L10+L17+L24</f>
        <v>0</v>
      </c>
      <c r="M31" s="220"/>
      <c r="N31" s="220"/>
    </row>
    <row r="32" spans="1:14" ht="47.25" x14ac:dyDescent="0.2">
      <c r="A32" s="237"/>
      <c r="B32" s="238"/>
      <c r="C32" s="238"/>
      <c r="D32" s="238"/>
      <c r="E32" s="238"/>
      <c r="F32" s="239"/>
      <c r="G32" s="51" t="s">
        <v>122</v>
      </c>
      <c r="H32" s="52">
        <f>ROUND(SUM(I32:L32),5)</f>
        <v>0</v>
      </c>
      <c r="I32" s="52">
        <f t="shared" ref="I32:L36" si="3">I11+I18+I25</f>
        <v>0</v>
      </c>
      <c r="J32" s="52">
        <f t="shared" si="3"/>
        <v>0</v>
      </c>
      <c r="K32" s="52">
        <f t="shared" si="3"/>
        <v>0</v>
      </c>
      <c r="L32" s="52">
        <f t="shared" si="3"/>
        <v>0</v>
      </c>
      <c r="M32" s="220"/>
      <c r="N32" s="220"/>
    </row>
    <row r="33" spans="1:14" ht="31.5" x14ac:dyDescent="0.2">
      <c r="A33" s="237"/>
      <c r="B33" s="238"/>
      <c r="C33" s="238"/>
      <c r="D33" s="238"/>
      <c r="E33" s="238"/>
      <c r="F33" s="239"/>
      <c r="G33" s="51" t="s">
        <v>5</v>
      </c>
      <c r="H33" s="52">
        <f>SUM(I33:L33)</f>
        <v>0</v>
      </c>
      <c r="I33" s="52">
        <f t="shared" si="3"/>
        <v>0</v>
      </c>
      <c r="J33" s="52">
        <f t="shared" si="3"/>
        <v>0</v>
      </c>
      <c r="K33" s="52">
        <f t="shared" si="3"/>
        <v>0</v>
      </c>
      <c r="L33" s="52">
        <f t="shared" si="3"/>
        <v>0</v>
      </c>
      <c r="M33" s="220"/>
      <c r="N33" s="220"/>
    </row>
    <row r="34" spans="1:14" ht="63" x14ac:dyDescent="0.2">
      <c r="A34" s="237"/>
      <c r="B34" s="238"/>
      <c r="C34" s="238"/>
      <c r="D34" s="238"/>
      <c r="E34" s="238"/>
      <c r="F34" s="239"/>
      <c r="G34" s="51" t="s">
        <v>123</v>
      </c>
      <c r="H34" s="52">
        <f>ROUND(SUM(I34:L34),5)</f>
        <v>0</v>
      </c>
      <c r="I34" s="52">
        <f t="shared" si="3"/>
        <v>0</v>
      </c>
      <c r="J34" s="52">
        <f t="shared" si="3"/>
        <v>0</v>
      </c>
      <c r="K34" s="52">
        <f t="shared" si="3"/>
        <v>0</v>
      </c>
      <c r="L34" s="52">
        <f t="shared" si="3"/>
        <v>0</v>
      </c>
      <c r="M34" s="220"/>
      <c r="N34" s="220"/>
    </row>
    <row r="35" spans="1:14" ht="31.5" x14ac:dyDescent="0.2">
      <c r="A35" s="237"/>
      <c r="B35" s="238"/>
      <c r="C35" s="238"/>
      <c r="D35" s="238"/>
      <c r="E35" s="238"/>
      <c r="F35" s="239"/>
      <c r="G35" s="51" t="s">
        <v>124</v>
      </c>
      <c r="H35" s="52">
        <f>ROUND(SUM(I35:L35),5)</f>
        <v>0</v>
      </c>
      <c r="I35" s="52">
        <f t="shared" si="3"/>
        <v>0</v>
      </c>
      <c r="J35" s="52">
        <f t="shared" si="3"/>
        <v>0</v>
      </c>
      <c r="K35" s="52">
        <f t="shared" si="3"/>
        <v>0</v>
      </c>
      <c r="L35" s="52">
        <f t="shared" si="3"/>
        <v>0</v>
      </c>
      <c r="M35" s="220"/>
      <c r="N35" s="220"/>
    </row>
    <row r="36" spans="1:14" ht="15.75" x14ac:dyDescent="0.2">
      <c r="A36" s="240"/>
      <c r="B36" s="241"/>
      <c r="C36" s="241"/>
      <c r="D36" s="241"/>
      <c r="E36" s="241"/>
      <c r="F36" s="242"/>
      <c r="G36" s="51" t="s">
        <v>8</v>
      </c>
      <c r="H36" s="52">
        <f>ROUND(SUM(I36:L36),5)</f>
        <v>0</v>
      </c>
      <c r="I36" s="52">
        <f t="shared" si="3"/>
        <v>0</v>
      </c>
      <c r="J36" s="52">
        <f t="shared" si="3"/>
        <v>0</v>
      </c>
      <c r="K36" s="52">
        <f t="shared" si="3"/>
        <v>0</v>
      </c>
      <c r="L36" s="52">
        <f t="shared" si="3"/>
        <v>0</v>
      </c>
      <c r="M36" s="221"/>
      <c r="N36" s="221"/>
    </row>
    <row r="37" spans="1:14" ht="15.75" x14ac:dyDescent="0.2">
      <c r="A37" s="53"/>
      <c r="B37" s="54"/>
      <c r="C37" s="55"/>
      <c r="D37" s="56"/>
      <c r="E37" s="55"/>
      <c r="F37" s="55"/>
      <c r="G37" s="57"/>
      <c r="H37" s="58"/>
      <c r="I37" s="58"/>
      <c r="J37" s="58"/>
      <c r="K37" s="58"/>
      <c r="L37" s="58"/>
      <c r="M37" s="59"/>
      <c r="N37" s="59"/>
    </row>
  </sheetData>
  <mergeCells count="42">
    <mergeCell ref="A30:F36"/>
    <mergeCell ref="M30:M36"/>
    <mergeCell ref="N30:N36"/>
    <mergeCell ref="N16:N22"/>
    <mergeCell ref="A23:A29"/>
    <mergeCell ref="B23:B29"/>
    <mergeCell ref="C23:C29"/>
    <mergeCell ref="D23:D29"/>
    <mergeCell ref="E23:E29"/>
    <mergeCell ref="F23:F29"/>
    <mergeCell ref="M23:M29"/>
    <mergeCell ref="N23:N29"/>
    <mergeCell ref="F9:F15"/>
    <mergeCell ref="M9:M15"/>
    <mergeCell ref="N9:N15"/>
    <mergeCell ref="A16:A22"/>
    <mergeCell ref="B16:B22"/>
    <mergeCell ref="C16:C22"/>
    <mergeCell ref="D16:D22"/>
    <mergeCell ref="E16:E22"/>
    <mergeCell ref="F16:F22"/>
    <mergeCell ref="M16:M22"/>
    <mergeCell ref="A9:A15"/>
    <mergeCell ref="B9:B15"/>
    <mergeCell ref="C9:C15"/>
    <mergeCell ref="D9:D15"/>
    <mergeCell ref="E9:E15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19685039370078741" right="0.19685039370078741" top="0.19685039370078741" bottom="0.19685039370078741" header="0" footer="0"/>
  <pageSetup paperSize="9" scale="6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Normal="100" zoomScaleSheetLayoutView="100" workbookViewId="0">
      <selection activeCell="D20" sqref="D20"/>
    </sheetView>
  </sheetViews>
  <sheetFormatPr defaultRowHeight="15" x14ac:dyDescent="0.2"/>
  <cols>
    <col min="1" max="1" width="8.42578125" style="60" customWidth="1"/>
    <col min="2" max="2" width="53.28515625" style="60" customWidth="1"/>
    <col min="3" max="3" width="20" style="60" customWidth="1"/>
    <col min="4" max="4" width="18.5703125" style="60" customWidth="1"/>
    <col min="5" max="5" width="23.140625" style="60" customWidth="1"/>
    <col min="6" max="6" width="46.85546875" style="60" customWidth="1"/>
    <col min="7" max="7" width="46.28515625" style="60" customWidth="1"/>
    <col min="8" max="8" width="19.5703125" style="36" customWidth="1"/>
    <col min="9" max="9" width="14.85546875" style="36" customWidth="1"/>
    <col min="10" max="10" width="13" style="36" customWidth="1"/>
    <col min="11" max="256" width="9.140625" style="36"/>
    <col min="257" max="257" width="8.42578125" style="36" customWidth="1"/>
    <col min="258" max="258" width="53.28515625" style="36" customWidth="1"/>
    <col min="259" max="259" width="20" style="36" customWidth="1"/>
    <col min="260" max="260" width="18.5703125" style="36" customWidth="1"/>
    <col min="261" max="261" width="23.140625" style="36" customWidth="1"/>
    <col min="262" max="262" width="46.85546875" style="36" customWidth="1"/>
    <col min="263" max="263" width="46.28515625" style="36" customWidth="1"/>
    <col min="264" max="264" width="19.5703125" style="36" customWidth="1"/>
    <col min="265" max="265" width="14.85546875" style="36" customWidth="1"/>
    <col min="266" max="266" width="13" style="36" customWidth="1"/>
    <col min="267" max="512" width="9.140625" style="36"/>
    <col min="513" max="513" width="8.42578125" style="36" customWidth="1"/>
    <col min="514" max="514" width="53.28515625" style="36" customWidth="1"/>
    <col min="515" max="515" width="20" style="36" customWidth="1"/>
    <col min="516" max="516" width="18.5703125" style="36" customWidth="1"/>
    <col min="517" max="517" width="23.140625" style="36" customWidth="1"/>
    <col min="518" max="518" width="46.85546875" style="36" customWidth="1"/>
    <col min="519" max="519" width="46.28515625" style="36" customWidth="1"/>
    <col min="520" max="520" width="19.5703125" style="36" customWidth="1"/>
    <col min="521" max="521" width="14.85546875" style="36" customWidth="1"/>
    <col min="522" max="522" width="13" style="36" customWidth="1"/>
    <col min="523" max="768" width="9.140625" style="36"/>
    <col min="769" max="769" width="8.42578125" style="36" customWidth="1"/>
    <col min="770" max="770" width="53.28515625" style="36" customWidth="1"/>
    <col min="771" max="771" width="20" style="36" customWidth="1"/>
    <col min="772" max="772" width="18.5703125" style="36" customWidth="1"/>
    <col min="773" max="773" width="23.140625" style="36" customWidth="1"/>
    <col min="774" max="774" width="46.85546875" style="36" customWidth="1"/>
    <col min="775" max="775" width="46.28515625" style="36" customWidth="1"/>
    <col min="776" max="776" width="19.5703125" style="36" customWidth="1"/>
    <col min="777" max="777" width="14.85546875" style="36" customWidth="1"/>
    <col min="778" max="778" width="13" style="36" customWidth="1"/>
    <col min="779" max="1024" width="9.140625" style="36"/>
    <col min="1025" max="1025" width="8.42578125" style="36" customWidth="1"/>
    <col min="1026" max="1026" width="53.28515625" style="36" customWidth="1"/>
    <col min="1027" max="1027" width="20" style="36" customWidth="1"/>
    <col min="1028" max="1028" width="18.5703125" style="36" customWidth="1"/>
    <col min="1029" max="1029" width="23.140625" style="36" customWidth="1"/>
    <col min="1030" max="1030" width="46.85546875" style="36" customWidth="1"/>
    <col min="1031" max="1031" width="46.28515625" style="36" customWidth="1"/>
    <col min="1032" max="1032" width="19.5703125" style="36" customWidth="1"/>
    <col min="1033" max="1033" width="14.85546875" style="36" customWidth="1"/>
    <col min="1034" max="1034" width="13" style="36" customWidth="1"/>
    <col min="1035" max="1280" width="9.140625" style="36"/>
    <col min="1281" max="1281" width="8.42578125" style="36" customWidth="1"/>
    <col min="1282" max="1282" width="53.28515625" style="36" customWidth="1"/>
    <col min="1283" max="1283" width="20" style="36" customWidth="1"/>
    <col min="1284" max="1284" width="18.5703125" style="36" customWidth="1"/>
    <col min="1285" max="1285" width="23.140625" style="36" customWidth="1"/>
    <col min="1286" max="1286" width="46.85546875" style="36" customWidth="1"/>
    <col min="1287" max="1287" width="46.28515625" style="36" customWidth="1"/>
    <col min="1288" max="1288" width="19.5703125" style="36" customWidth="1"/>
    <col min="1289" max="1289" width="14.85546875" style="36" customWidth="1"/>
    <col min="1290" max="1290" width="13" style="36" customWidth="1"/>
    <col min="1291" max="1536" width="9.140625" style="36"/>
    <col min="1537" max="1537" width="8.42578125" style="36" customWidth="1"/>
    <col min="1538" max="1538" width="53.28515625" style="36" customWidth="1"/>
    <col min="1539" max="1539" width="20" style="36" customWidth="1"/>
    <col min="1540" max="1540" width="18.5703125" style="36" customWidth="1"/>
    <col min="1541" max="1541" width="23.140625" style="36" customWidth="1"/>
    <col min="1542" max="1542" width="46.85546875" style="36" customWidth="1"/>
    <col min="1543" max="1543" width="46.28515625" style="36" customWidth="1"/>
    <col min="1544" max="1544" width="19.5703125" style="36" customWidth="1"/>
    <col min="1545" max="1545" width="14.85546875" style="36" customWidth="1"/>
    <col min="1546" max="1546" width="13" style="36" customWidth="1"/>
    <col min="1547" max="1792" width="9.140625" style="36"/>
    <col min="1793" max="1793" width="8.42578125" style="36" customWidth="1"/>
    <col min="1794" max="1794" width="53.28515625" style="36" customWidth="1"/>
    <col min="1795" max="1795" width="20" style="36" customWidth="1"/>
    <col min="1796" max="1796" width="18.5703125" style="36" customWidth="1"/>
    <col min="1797" max="1797" width="23.140625" style="36" customWidth="1"/>
    <col min="1798" max="1798" width="46.85546875" style="36" customWidth="1"/>
    <col min="1799" max="1799" width="46.28515625" style="36" customWidth="1"/>
    <col min="1800" max="1800" width="19.5703125" style="36" customWidth="1"/>
    <col min="1801" max="1801" width="14.85546875" style="36" customWidth="1"/>
    <col min="1802" max="1802" width="13" style="36" customWidth="1"/>
    <col min="1803" max="2048" width="9.140625" style="36"/>
    <col min="2049" max="2049" width="8.42578125" style="36" customWidth="1"/>
    <col min="2050" max="2050" width="53.28515625" style="36" customWidth="1"/>
    <col min="2051" max="2051" width="20" style="36" customWidth="1"/>
    <col min="2052" max="2052" width="18.5703125" style="36" customWidth="1"/>
    <col min="2053" max="2053" width="23.140625" style="36" customWidth="1"/>
    <col min="2054" max="2054" width="46.85546875" style="36" customWidth="1"/>
    <col min="2055" max="2055" width="46.28515625" style="36" customWidth="1"/>
    <col min="2056" max="2056" width="19.5703125" style="36" customWidth="1"/>
    <col min="2057" max="2057" width="14.85546875" style="36" customWidth="1"/>
    <col min="2058" max="2058" width="13" style="36" customWidth="1"/>
    <col min="2059" max="2304" width="9.140625" style="36"/>
    <col min="2305" max="2305" width="8.42578125" style="36" customWidth="1"/>
    <col min="2306" max="2306" width="53.28515625" style="36" customWidth="1"/>
    <col min="2307" max="2307" width="20" style="36" customWidth="1"/>
    <col min="2308" max="2308" width="18.5703125" style="36" customWidth="1"/>
    <col min="2309" max="2309" width="23.140625" style="36" customWidth="1"/>
    <col min="2310" max="2310" width="46.85546875" style="36" customWidth="1"/>
    <col min="2311" max="2311" width="46.28515625" style="36" customWidth="1"/>
    <col min="2312" max="2312" width="19.5703125" style="36" customWidth="1"/>
    <col min="2313" max="2313" width="14.85546875" style="36" customWidth="1"/>
    <col min="2314" max="2314" width="13" style="36" customWidth="1"/>
    <col min="2315" max="2560" width="9.140625" style="36"/>
    <col min="2561" max="2561" width="8.42578125" style="36" customWidth="1"/>
    <col min="2562" max="2562" width="53.28515625" style="36" customWidth="1"/>
    <col min="2563" max="2563" width="20" style="36" customWidth="1"/>
    <col min="2564" max="2564" width="18.5703125" style="36" customWidth="1"/>
    <col min="2565" max="2565" width="23.140625" style="36" customWidth="1"/>
    <col min="2566" max="2566" width="46.85546875" style="36" customWidth="1"/>
    <col min="2567" max="2567" width="46.28515625" style="36" customWidth="1"/>
    <col min="2568" max="2568" width="19.5703125" style="36" customWidth="1"/>
    <col min="2569" max="2569" width="14.85546875" style="36" customWidth="1"/>
    <col min="2570" max="2570" width="13" style="36" customWidth="1"/>
    <col min="2571" max="2816" width="9.140625" style="36"/>
    <col min="2817" max="2817" width="8.42578125" style="36" customWidth="1"/>
    <col min="2818" max="2818" width="53.28515625" style="36" customWidth="1"/>
    <col min="2819" max="2819" width="20" style="36" customWidth="1"/>
    <col min="2820" max="2820" width="18.5703125" style="36" customWidth="1"/>
    <col min="2821" max="2821" width="23.140625" style="36" customWidth="1"/>
    <col min="2822" max="2822" width="46.85546875" style="36" customWidth="1"/>
    <col min="2823" max="2823" width="46.28515625" style="36" customWidth="1"/>
    <col min="2824" max="2824" width="19.5703125" style="36" customWidth="1"/>
    <col min="2825" max="2825" width="14.85546875" style="36" customWidth="1"/>
    <col min="2826" max="2826" width="13" style="36" customWidth="1"/>
    <col min="2827" max="3072" width="9.140625" style="36"/>
    <col min="3073" max="3073" width="8.42578125" style="36" customWidth="1"/>
    <col min="3074" max="3074" width="53.28515625" style="36" customWidth="1"/>
    <col min="3075" max="3075" width="20" style="36" customWidth="1"/>
    <col min="3076" max="3076" width="18.5703125" style="36" customWidth="1"/>
    <col min="3077" max="3077" width="23.140625" style="36" customWidth="1"/>
    <col min="3078" max="3078" width="46.85546875" style="36" customWidth="1"/>
    <col min="3079" max="3079" width="46.28515625" style="36" customWidth="1"/>
    <col min="3080" max="3080" width="19.5703125" style="36" customWidth="1"/>
    <col min="3081" max="3081" width="14.85546875" style="36" customWidth="1"/>
    <col min="3082" max="3082" width="13" style="36" customWidth="1"/>
    <col min="3083" max="3328" width="9.140625" style="36"/>
    <col min="3329" max="3329" width="8.42578125" style="36" customWidth="1"/>
    <col min="3330" max="3330" width="53.28515625" style="36" customWidth="1"/>
    <col min="3331" max="3331" width="20" style="36" customWidth="1"/>
    <col min="3332" max="3332" width="18.5703125" style="36" customWidth="1"/>
    <col min="3333" max="3333" width="23.140625" style="36" customWidth="1"/>
    <col min="3334" max="3334" width="46.85546875" style="36" customWidth="1"/>
    <col min="3335" max="3335" width="46.28515625" style="36" customWidth="1"/>
    <col min="3336" max="3336" width="19.5703125" style="36" customWidth="1"/>
    <col min="3337" max="3337" width="14.85546875" style="36" customWidth="1"/>
    <col min="3338" max="3338" width="13" style="36" customWidth="1"/>
    <col min="3339" max="3584" width="9.140625" style="36"/>
    <col min="3585" max="3585" width="8.42578125" style="36" customWidth="1"/>
    <col min="3586" max="3586" width="53.28515625" style="36" customWidth="1"/>
    <col min="3587" max="3587" width="20" style="36" customWidth="1"/>
    <col min="3588" max="3588" width="18.5703125" style="36" customWidth="1"/>
    <col min="3589" max="3589" width="23.140625" style="36" customWidth="1"/>
    <col min="3590" max="3590" width="46.85546875" style="36" customWidth="1"/>
    <col min="3591" max="3591" width="46.28515625" style="36" customWidth="1"/>
    <col min="3592" max="3592" width="19.5703125" style="36" customWidth="1"/>
    <col min="3593" max="3593" width="14.85546875" style="36" customWidth="1"/>
    <col min="3594" max="3594" width="13" style="36" customWidth="1"/>
    <col min="3595" max="3840" width="9.140625" style="36"/>
    <col min="3841" max="3841" width="8.42578125" style="36" customWidth="1"/>
    <col min="3842" max="3842" width="53.28515625" style="36" customWidth="1"/>
    <col min="3843" max="3843" width="20" style="36" customWidth="1"/>
    <col min="3844" max="3844" width="18.5703125" style="36" customWidth="1"/>
    <col min="3845" max="3845" width="23.140625" style="36" customWidth="1"/>
    <col min="3846" max="3846" width="46.85546875" style="36" customWidth="1"/>
    <col min="3847" max="3847" width="46.28515625" style="36" customWidth="1"/>
    <col min="3848" max="3848" width="19.5703125" style="36" customWidth="1"/>
    <col min="3849" max="3849" width="14.85546875" style="36" customWidth="1"/>
    <col min="3850" max="3850" width="13" style="36" customWidth="1"/>
    <col min="3851" max="4096" width="9.140625" style="36"/>
    <col min="4097" max="4097" width="8.42578125" style="36" customWidth="1"/>
    <col min="4098" max="4098" width="53.28515625" style="36" customWidth="1"/>
    <col min="4099" max="4099" width="20" style="36" customWidth="1"/>
    <col min="4100" max="4100" width="18.5703125" style="36" customWidth="1"/>
    <col min="4101" max="4101" width="23.140625" style="36" customWidth="1"/>
    <col min="4102" max="4102" width="46.85546875" style="36" customWidth="1"/>
    <col min="4103" max="4103" width="46.28515625" style="36" customWidth="1"/>
    <col min="4104" max="4104" width="19.5703125" style="36" customWidth="1"/>
    <col min="4105" max="4105" width="14.85546875" style="36" customWidth="1"/>
    <col min="4106" max="4106" width="13" style="36" customWidth="1"/>
    <col min="4107" max="4352" width="9.140625" style="36"/>
    <col min="4353" max="4353" width="8.42578125" style="36" customWidth="1"/>
    <col min="4354" max="4354" width="53.28515625" style="36" customWidth="1"/>
    <col min="4355" max="4355" width="20" style="36" customWidth="1"/>
    <col min="4356" max="4356" width="18.5703125" style="36" customWidth="1"/>
    <col min="4357" max="4357" width="23.140625" style="36" customWidth="1"/>
    <col min="4358" max="4358" width="46.85546875" style="36" customWidth="1"/>
    <col min="4359" max="4359" width="46.28515625" style="36" customWidth="1"/>
    <col min="4360" max="4360" width="19.5703125" style="36" customWidth="1"/>
    <col min="4361" max="4361" width="14.85546875" style="36" customWidth="1"/>
    <col min="4362" max="4362" width="13" style="36" customWidth="1"/>
    <col min="4363" max="4608" width="9.140625" style="36"/>
    <col min="4609" max="4609" width="8.42578125" style="36" customWidth="1"/>
    <col min="4610" max="4610" width="53.28515625" style="36" customWidth="1"/>
    <col min="4611" max="4611" width="20" style="36" customWidth="1"/>
    <col min="4612" max="4612" width="18.5703125" style="36" customWidth="1"/>
    <col min="4613" max="4613" width="23.140625" style="36" customWidth="1"/>
    <col min="4614" max="4614" width="46.85546875" style="36" customWidth="1"/>
    <col min="4615" max="4615" width="46.28515625" style="36" customWidth="1"/>
    <col min="4616" max="4616" width="19.5703125" style="36" customWidth="1"/>
    <col min="4617" max="4617" width="14.85546875" style="36" customWidth="1"/>
    <col min="4618" max="4618" width="13" style="36" customWidth="1"/>
    <col min="4619" max="4864" width="9.140625" style="36"/>
    <col min="4865" max="4865" width="8.42578125" style="36" customWidth="1"/>
    <col min="4866" max="4866" width="53.28515625" style="36" customWidth="1"/>
    <col min="4867" max="4867" width="20" style="36" customWidth="1"/>
    <col min="4868" max="4868" width="18.5703125" style="36" customWidth="1"/>
    <col min="4869" max="4869" width="23.140625" style="36" customWidth="1"/>
    <col min="4870" max="4870" width="46.85546875" style="36" customWidth="1"/>
    <col min="4871" max="4871" width="46.28515625" style="36" customWidth="1"/>
    <col min="4872" max="4872" width="19.5703125" style="36" customWidth="1"/>
    <col min="4873" max="4873" width="14.85546875" style="36" customWidth="1"/>
    <col min="4874" max="4874" width="13" style="36" customWidth="1"/>
    <col min="4875" max="5120" width="9.140625" style="36"/>
    <col min="5121" max="5121" width="8.42578125" style="36" customWidth="1"/>
    <col min="5122" max="5122" width="53.28515625" style="36" customWidth="1"/>
    <col min="5123" max="5123" width="20" style="36" customWidth="1"/>
    <col min="5124" max="5124" width="18.5703125" style="36" customWidth="1"/>
    <col min="5125" max="5125" width="23.140625" style="36" customWidth="1"/>
    <col min="5126" max="5126" width="46.85546875" style="36" customWidth="1"/>
    <col min="5127" max="5127" width="46.28515625" style="36" customWidth="1"/>
    <col min="5128" max="5128" width="19.5703125" style="36" customWidth="1"/>
    <col min="5129" max="5129" width="14.85546875" style="36" customWidth="1"/>
    <col min="5130" max="5130" width="13" style="36" customWidth="1"/>
    <col min="5131" max="5376" width="9.140625" style="36"/>
    <col min="5377" max="5377" width="8.42578125" style="36" customWidth="1"/>
    <col min="5378" max="5378" width="53.28515625" style="36" customWidth="1"/>
    <col min="5379" max="5379" width="20" style="36" customWidth="1"/>
    <col min="5380" max="5380" width="18.5703125" style="36" customWidth="1"/>
    <col min="5381" max="5381" width="23.140625" style="36" customWidth="1"/>
    <col min="5382" max="5382" width="46.85546875" style="36" customWidth="1"/>
    <col min="5383" max="5383" width="46.28515625" style="36" customWidth="1"/>
    <col min="5384" max="5384" width="19.5703125" style="36" customWidth="1"/>
    <col min="5385" max="5385" width="14.85546875" style="36" customWidth="1"/>
    <col min="5386" max="5386" width="13" style="36" customWidth="1"/>
    <col min="5387" max="5632" width="9.140625" style="36"/>
    <col min="5633" max="5633" width="8.42578125" style="36" customWidth="1"/>
    <col min="5634" max="5634" width="53.28515625" style="36" customWidth="1"/>
    <col min="5635" max="5635" width="20" style="36" customWidth="1"/>
    <col min="5636" max="5636" width="18.5703125" style="36" customWidth="1"/>
    <col min="5637" max="5637" width="23.140625" style="36" customWidth="1"/>
    <col min="5638" max="5638" width="46.85546875" style="36" customWidth="1"/>
    <col min="5639" max="5639" width="46.28515625" style="36" customWidth="1"/>
    <col min="5640" max="5640" width="19.5703125" style="36" customWidth="1"/>
    <col min="5641" max="5641" width="14.85546875" style="36" customWidth="1"/>
    <col min="5642" max="5642" width="13" style="36" customWidth="1"/>
    <col min="5643" max="5888" width="9.140625" style="36"/>
    <col min="5889" max="5889" width="8.42578125" style="36" customWidth="1"/>
    <col min="5890" max="5890" width="53.28515625" style="36" customWidth="1"/>
    <col min="5891" max="5891" width="20" style="36" customWidth="1"/>
    <col min="5892" max="5892" width="18.5703125" style="36" customWidth="1"/>
    <col min="5893" max="5893" width="23.140625" style="36" customWidth="1"/>
    <col min="5894" max="5894" width="46.85546875" style="36" customWidth="1"/>
    <col min="5895" max="5895" width="46.28515625" style="36" customWidth="1"/>
    <col min="5896" max="5896" width="19.5703125" style="36" customWidth="1"/>
    <col min="5897" max="5897" width="14.85546875" style="36" customWidth="1"/>
    <col min="5898" max="5898" width="13" style="36" customWidth="1"/>
    <col min="5899" max="6144" width="9.140625" style="36"/>
    <col min="6145" max="6145" width="8.42578125" style="36" customWidth="1"/>
    <col min="6146" max="6146" width="53.28515625" style="36" customWidth="1"/>
    <col min="6147" max="6147" width="20" style="36" customWidth="1"/>
    <col min="6148" max="6148" width="18.5703125" style="36" customWidth="1"/>
    <col min="6149" max="6149" width="23.140625" style="36" customWidth="1"/>
    <col min="6150" max="6150" width="46.85546875" style="36" customWidth="1"/>
    <col min="6151" max="6151" width="46.28515625" style="36" customWidth="1"/>
    <col min="6152" max="6152" width="19.5703125" style="36" customWidth="1"/>
    <col min="6153" max="6153" width="14.85546875" style="36" customWidth="1"/>
    <col min="6154" max="6154" width="13" style="36" customWidth="1"/>
    <col min="6155" max="6400" width="9.140625" style="36"/>
    <col min="6401" max="6401" width="8.42578125" style="36" customWidth="1"/>
    <col min="6402" max="6402" width="53.28515625" style="36" customWidth="1"/>
    <col min="6403" max="6403" width="20" style="36" customWidth="1"/>
    <col min="6404" max="6404" width="18.5703125" style="36" customWidth="1"/>
    <col min="6405" max="6405" width="23.140625" style="36" customWidth="1"/>
    <col min="6406" max="6406" width="46.85546875" style="36" customWidth="1"/>
    <col min="6407" max="6407" width="46.28515625" style="36" customWidth="1"/>
    <col min="6408" max="6408" width="19.5703125" style="36" customWidth="1"/>
    <col min="6409" max="6409" width="14.85546875" style="36" customWidth="1"/>
    <col min="6410" max="6410" width="13" style="36" customWidth="1"/>
    <col min="6411" max="6656" width="9.140625" style="36"/>
    <col min="6657" max="6657" width="8.42578125" style="36" customWidth="1"/>
    <col min="6658" max="6658" width="53.28515625" style="36" customWidth="1"/>
    <col min="6659" max="6659" width="20" style="36" customWidth="1"/>
    <col min="6660" max="6660" width="18.5703125" style="36" customWidth="1"/>
    <col min="6661" max="6661" width="23.140625" style="36" customWidth="1"/>
    <col min="6662" max="6662" width="46.85546875" style="36" customWidth="1"/>
    <col min="6663" max="6663" width="46.28515625" style="36" customWidth="1"/>
    <col min="6664" max="6664" width="19.5703125" style="36" customWidth="1"/>
    <col min="6665" max="6665" width="14.85546875" style="36" customWidth="1"/>
    <col min="6666" max="6666" width="13" style="36" customWidth="1"/>
    <col min="6667" max="6912" width="9.140625" style="36"/>
    <col min="6913" max="6913" width="8.42578125" style="36" customWidth="1"/>
    <col min="6914" max="6914" width="53.28515625" style="36" customWidth="1"/>
    <col min="6915" max="6915" width="20" style="36" customWidth="1"/>
    <col min="6916" max="6916" width="18.5703125" style="36" customWidth="1"/>
    <col min="6917" max="6917" width="23.140625" style="36" customWidth="1"/>
    <col min="6918" max="6918" width="46.85546875" style="36" customWidth="1"/>
    <col min="6919" max="6919" width="46.28515625" style="36" customWidth="1"/>
    <col min="6920" max="6920" width="19.5703125" style="36" customWidth="1"/>
    <col min="6921" max="6921" width="14.85546875" style="36" customWidth="1"/>
    <col min="6922" max="6922" width="13" style="36" customWidth="1"/>
    <col min="6923" max="7168" width="9.140625" style="36"/>
    <col min="7169" max="7169" width="8.42578125" style="36" customWidth="1"/>
    <col min="7170" max="7170" width="53.28515625" style="36" customWidth="1"/>
    <col min="7171" max="7171" width="20" style="36" customWidth="1"/>
    <col min="7172" max="7172" width="18.5703125" style="36" customWidth="1"/>
    <col min="7173" max="7173" width="23.140625" style="36" customWidth="1"/>
    <col min="7174" max="7174" width="46.85546875" style="36" customWidth="1"/>
    <col min="7175" max="7175" width="46.28515625" style="36" customWidth="1"/>
    <col min="7176" max="7176" width="19.5703125" style="36" customWidth="1"/>
    <col min="7177" max="7177" width="14.85546875" style="36" customWidth="1"/>
    <col min="7178" max="7178" width="13" style="36" customWidth="1"/>
    <col min="7179" max="7424" width="9.140625" style="36"/>
    <col min="7425" max="7425" width="8.42578125" style="36" customWidth="1"/>
    <col min="7426" max="7426" width="53.28515625" style="36" customWidth="1"/>
    <col min="7427" max="7427" width="20" style="36" customWidth="1"/>
    <col min="7428" max="7428" width="18.5703125" style="36" customWidth="1"/>
    <col min="7429" max="7429" width="23.140625" style="36" customWidth="1"/>
    <col min="7430" max="7430" width="46.85546875" style="36" customWidth="1"/>
    <col min="7431" max="7431" width="46.28515625" style="36" customWidth="1"/>
    <col min="7432" max="7432" width="19.5703125" style="36" customWidth="1"/>
    <col min="7433" max="7433" width="14.85546875" style="36" customWidth="1"/>
    <col min="7434" max="7434" width="13" style="36" customWidth="1"/>
    <col min="7435" max="7680" width="9.140625" style="36"/>
    <col min="7681" max="7681" width="8.42578125" style="36" customWidth="1"/>
    <col min="7682" max="7682" width="53.28515625" style="36" customWidth="1"/>
    <col min="7683" max="7683" width="20" style="36" customWidth="1"/>
    <col min="7684" max="7684" width="18.5703125" style="36" customWidth="1"/>
    <col min="7685" max="7685" width="23.140625" style="36" customWidth="1"/>
    <col min="7686" max="7686" width="46.85546875" style="36" customWidth="1"/>
    <col min="7687" max="7687" width="46.28515625" style="36" customWidth="1"/>
    <col min="7688" max="7688" width="19.5703125" style="36" customWidth="1"/>
    <col min="7689" max="7689" width="14.85546875" style="36" customWidth="1"/>
    <col min="7690" max="7690" width="13" style="36" customWidth="1"/>
    <col min="7691" max="7936" width="9.140625" style="36"/>
    <col min="7937" max="7937" width="8.42578125" style="36" customWidth="1"/>
    <col min="7938" max="7938" width="53.28515625" style="36" customWidth="1"/>
    <col min="7939" max="7939" width="20" style="36" customWidth="1"/>
    <col min="7940" max="7940" width="18.5703125" style="36" customWidth="1"/>
    <col min="7941" max="7941" width="23.140625" style="36" customWidth="1"/>
    <col min="7942" max="7942" width="46.85546875" style="36" customWidth="1"/>
    <col min="7943" max="7943" width="46.28515625" style="36" customWidth="1"/>
    <col min="7944" max="7944" width="19.5703125" style="36" customWidth="1"/>
    <col min="7945" max="7945" width="14.85546875" style="36" customWidth="1"/>
    <col min="7946" max="7946" width="13" style="36" customWidth="1"/>
    <col min="7947" max="8192" width="9.140625" style="36"/>
    <col min="8193" max="8193" width="8.42578125" style="36" customWidth="1"/>
    <col min="8194" max="8194" width="53.28515625" style="36" customWidth="1"/>
    <col min="8195" max="8195" width="20" style="36" customWidth="1"/>
    <col min="8196" max="8196" width="18.5703125" style="36" customWidth="1"/>
    <col min="8197" max="8197" width="23.140625" style="36" customWidth="1"/>
    <col min="8198" max="8198" width="46.85546875" style="36" customWidth="1"/>
    <col min="8199" max="8199" width="46.28515625" style="36" customWidth="1"/>
    <col min="8200" max="8200" width="19.5703125" style="36" customWidth="1"/>
    <col min="8201" max="8201" width="14.85546875" style="36" customWidth="1"/>
    <col min="8202" max="8202" width="13" style="36" customWidth="1"/>
    <col min="8203" max="8448" width="9.140625" style="36"/>
    <col min="8449" max="8449" width="8.42578125" style="36" customWidth="1"/>
    <col min="8450" max="8450" width="53.28515625" style="36" customWidth="1"/>
    <col min="8451" max="8451" width="20" style="36" customWidth="1"/>
    <col min="8452" max="8452" width="18.5703125" style="36" customWidth="1"/>
    <col min="8453" max="8453" width="23.140625" style="36" customWidth="1"/>
    <col min="8454" max="8454" width="46.85546875" style="36" customWidth="1"/>
    <col min="8455" max="8455" width="46.28515625" style="36" customWidth="1"/>
    <col min="8456" max="8456" width="19.5703125" style="36" customWidth="1"/>
    <col min="8457" max="8457" width="14.85546875" style="36" customWidth="1"/>
    <col min="8458" max="8458" width="13" style="36" customWidth="1"/>
    <col min="8459" max="8704" width="9.140625" style="36"/>
    <col min="8705" max="8705" width="8.42578125" style="36" customWidth="1"/>
    <col min="8706" max="8706" width="53.28515625" style="36" customWidth="1"/>
    <col min="8707" max="8707" width="20" style="36" customWidth="1"/>
    <col min="8708" max="8708" width="18.5703125" style="36" customWidth="1"/>
    <col min="8709" max="8709" width="23.140625" style="36" customWidth="1"/>
    <col min="8710" max="8710" width="46.85546875" style="36" customWidth="1"/>
    <col min="8711" max="8711" width="46.28515625" style="36" customWidth="1"/>
    <col min="8712" max="8712" width="19.5703125" style="36" customWidth="1"/>
    <col min="8713" max="8713" width="14.85546875" style="36" customWidth="1"/>
    <col min="8714" max="8714" width="13" style="36" customWidth="1"/>
    <col min="8715" max="8960" width="9.140625" style="36"/>
    <col min="8961" max="8961" width="8.42578125" style="36" customWidth="1"/>
    <col min="8962" max="8962" width="53.28515625" style="36" customWidth="1"/>
    <col min="8963" max="8963" width="20" style="36" customWidth="1"/>
    <col min="8964" max="8964" width="18.5703125" style="36" customWidth="1"/>
    <col min="8965" max="8965" width="23.140625" style="36" customWidth="1"/>
    <col min="8966" max="8966" width="46.85546875" style="36" customWidth="1"/>
    <col min="8967" max="8967" width="46.28515625" style="36" customWidth="1"/>
    <col min="8968" max="8968" width="19.5703125" style="36" customWidth="1"/>
    <col min="8969" max="8969" width="14.85546875" style="36" customWidth="1"/>
    <col min="8970" max="8970" width="13" style="36" customWidth="1"/>
    <col min="8971" max="9216" width="9.140625" style="36"/>
    <col min="9217" max="9217" width="8.42578125" style="36" customWidth="1"/>
    <col min="9218" max="9218" width="53.28515625" style="36" customWidth="1"/>
    <col min="9219" max="9219" width="20" style="36" customWidth="1"/>
    <col min="9220" max="9220" width="18.5703125" style="36" customWidth="1"/>
    <col min="9221" max="9221" width="23.140625" style="36" customWidth="1"/>
    <col min="9222" max="9222" width="46.85546875" style="36" customWidth="1"/>
    <col min="9223" max="9223" width="46.28515625" style="36" customWidth="1"/>
    <col min="9224" max="9224" width="19.5703125" style="36" customWidth="1"/>
    <col min="9225" max="9225" width="14.85546875" style="36" customWidth="1"/>
    <col min="9226" max="9226" width="13" style="36" customWidth="1"/>
    <col min="9227" max="9472" width="9.140625" style="36"/>
    <col min="9473" max="9473" width="8.42578125" style="36" customWidth="1"/>
    <col min="9474" max="9474" width="53.28515625" style="36" customWidth="1"/>
    <col min="9475" max="9475" width="20" style="36" customWidth="1"/>
    <col min="9476" max="9476" width="18.5703125" style="36" customWidth="1"/>
    <col min="9477" max="9477" width="23.140625" style="36" customWidth="1"/>
    <col min="9478" max="9478" width="46.85546875" style="36" customWidth="1"/>
    <col min="9479" max="9479" width="46.28515625" style="36" customWidth="1"/>
    <col min="9480" max="9480" width="19.5703125" style="36" customWidth="1"/>
    <col min="9481" max="9481" width="14.85546875" style="36" customWidth="1"/>
    <col min="9482" max="9482" width="13" style="36" customWidth="1"/>
    <col min="9483" max="9728" width="9.140625" style="36"/>
    <col min="9729" max="9729" width="8.42578125" style="36" customWidth="1"/>
    <col min="9730" max="9730" width="53.28515625" style="36" customWidth="1"/>
    <col min="9731" max="9731" width="20" style="36" customWidth="1"/>
    <col min="9732" max="9732" width="18.5703125" style="36" customWidth="1"/>
    <col min="9733" max="9733" width="23.140625" style="36" customWidth="1"/>
    <col min="9734" max="9734" width="46.85546875" style="36" customWidth="1"/>
    <col min="9735" max="9735" width="46.28515625" style="36" customWidth="1"/>
    <col min="9736" max="9736" width="19.5703125" style="36" customWidth="1"/>
    <col min="9737" max="9737" width="14.85546875" style="36" customWidth="1"/>
    <col min="9738" max="9738" width="13" style="36" customWidth="1"/>
    <col min="9739" max="9984" width="9.140625" style="36"/>
    <col min="9985" max="9985" width="8.42578125" style="36" customWidth="1"/>
    <col min="9986" max="9986" width="53.28515625" style="36" customWidth="1"/>
    <col min="9987" max="9987" width="20" style="36" customWidth="1"/>
    <col min="9988" max="9988" width="18.5703125" style="36" customWidth="1"/>
    <col min="9989" max="9989" width="23.140625" style="36" customWidth="1"/>
    <col min="9990" max="9990" width="46.85546875" style="36" customWidth="1"/>
    <col min="9991" max="9991" width="46.28515625" style="36" customWidth="1"/>
    <col min="9992" max="9992" width="19.5703125" style="36" customWidth="1"/>
    <col min="9993" max="9993" width="14.85546875" style="36" customWidth="1"/>
    <col min="9994" max="9994" width="13" style="36" customWidth="1"/>
    <col min="9995" max="10240" width="9.140625" style="36"/>
    <col min="10241" max="10241" width="8.42578125" style="36" customWidth="1"/>
    <col min="10242" max="10242" width="53.28515625" style="36" customWidth="1"/>
    <col min="10243" max="10243" width="20" style="36" customWidth="1"/>
    <col min="10244" max="10244" width="18.5703125" style="36" customWidth="1"/>
    <col min="10245" max="10245" width="23.140625" style="36" customWidth="1"/>
    <col min="10246" max="10246" width="46.85546875" style="36" customWidth="1"/>
    <col min="10247" max="10247" width="46.28515625" style="36" customWidth="1"/>
    <col min="10248" max="10248" width="19.5703125" style="36" customWidth="1"/>
    <col min="10249" max="10249" width="14.85546875" style="36" customWidth="1"/>
    <col min="10250" max="10250" width="13" style="36" customWidth="1"/>
    <col min="10251" max="10496" width="9.140625" style="36"/>
    <col min="10497" max="10497" width="8.42578125" style="36" customWidth="1"/>
    <col min="10498" max="10498" width="53.28515625" style="36" customWidth="1"/>
    <col min="10499" max="10499" width="20" style="36" customWidth="1"/>
    <col min="10500" max="10500" width="18.5703125" style="36" customWidth="1"/>
    <col min="10501" max="10501" width="23.140625" style="36" customWidth="1"/>
    <col min="10502" max="10502" width="46.85546875" style="36" customWidth="1"/>
    <col min="10503" max="10503" width="46.28515625" style="36" customWidth="1"/>
    <col min="10504" max="10504" width="19.5703125" style="36" customWidth="1"/>
    <col min="10505" max="10505" width="14.85546875" style="36" customWidth="1"/>
    <col min="10506" max="10506" width="13" style="36" customWidth="1"/>
    <col min="10507" max="10752" width="9.140625" style="36"/>
    <col min="10753" max="10753" width="8.42578125" style="36" customWidth="1"/>
    <col min="10754" max="10754" width="53.28515625" style="36" customWidth="1"/>
    <col min="10755" max="10755" width="20" style="36" customWidth="1"/>
    <col min="10756" max="10756" width="18.5703125" style="36" customWidth="1"/>
    <col min="10757" max="10757" width="23.140625" style="36" customWidth="1"/>
    <col min="10758" max="10758" width="46.85546875" style="36" customWidth="1"/>
    <col min="10759" max="10759" width="46.28515625" style="36" customWidth="1"/>
    <col min="10760" max="10760" width="19.5703125" style="36" customWidth="1"/>
    <col min="10761" max="10761" width="14.85546875" style="36" customWidth="1"/>
    <col min="10762" max="10762" width="13" style="36" customWidth="1"/>
    <col min="10763" max="11008" width="9.140625" style="36"/>
    <col min="11009" max="11009" width="8.42578125" style="36" customWidth="1"/>
    <col min="11010" max="11010" width="53.28515625" style="36" customWidth="1"/>
    <col min="11011" max="11011" width="20" style="36" customWidth="1"/>
    <col min="11012" max="11012" width="18.5703125" style="36" customWidth="1"/>
    <col min="11013" max="11013" width="23.140625" style="36" customWidth="1"/>
    <col min="11014" max="11014" width="46.85546875" style="36" customWidth="1"/>
    <col min="11015" max="11015" width="46.28515625" style="36" customWidth="1"/>
    <col min="11016" max="11016" width="19.5703125" style="36" customWidth="1"/>
    <col min="11017" max="11017" width="14.85546875" style="36" customWidth="1"/>
    <col min="11018" max="11018" width="13" style="36" customWidth="1"/>
    <col min="11019" max="11264" width="9.140625" style="36"/>
    <col min="11265" max="11265" width="8.42578125" style="36" customWidth="1"/>
    <col min="11266" max="11266" width="53.28515625" style="36" customWidth="1"/>
    <col min="11267" max="11267" width="20" style="36" customWidth="1"/>
    <col min="11268" max="11268" width="18.5703125" style="36" customWidth="1"/>
    <col min="11269" max="11269" width="23.140625" style="36" customWidth="1"/>
    <col min="11270" max="11270" width="46.85546875" style="36" customWidth="1"/>
    <col min="11271" max="11271" width="46.28515625" style="36" customWidth="1"/>
    <col min="11272" max="11272" width="19.5703125" style="36" customWidth="1"/>
    <col min="11273" max="11273" width="14.85546875" style="36" customWidth="1"/>
    <col min="11274" max="11274" width="13" style="36" customWidth="1"/>
    <col min="11275" max="11520" width="9.140625" style="36"/>
    <col min="11521" max="11521" width="8.42578125" style="36" customWidth="1"/>
    <col min="11522" max="11522" width="53.28515625" style="36" customWidth="1"/>
    <col min="11523" max="11523" width="20" style="36" customWidth="1"/>
    <col min="11524" max="11524" width="18.5703125" style="36" customWidth="1"/>
    <col min="11525" max="11525" width="23.140625" style="36" customWidth="1"/>
    <col min="11526" max="11526" width="46.85546875" style="36" customWidth="1"/>
    <col min="11527" max="11527" width="46.28515625" style="36" customWidth="1"/>
    <col min="11528" max="11528" width="19.5703125" style="36" customWidth="1"/>
    <col min="11529" max="11529" width="14.85546875" style="36" customWidth="1"/>
    <col min="11530" max="11530" width="13" style="36" customWidth="1"/>
    <col min="11531" max="11776" width="9.140625" style="36"/>
    <col min="11777" max="11777" width="8.42578125" style="36" customWidth="1"/>
    <col min="11778" max="11778" width="53.28515625" style="36" customWidth="1"/>
    <col min="11779" max="11779" width="20" style="36" customWidth="1"/>
    <col min="11780" max="11780" width="18.5703125" style="36" customWidth="1"/>
    <col min="11781" max="11781" width="23.140625" style="36" customWidth="1"/>
    <col min="11782" max="11782" width="46.85546875" style="36" customWidth="1"/>
    <col min="11783" max="11783" width="46.28515625" style="36" customWidth="1"/>
    <col min="11784" max="11784" width="19.5703125" style="36" customWidth="1"/>
    <col min="11785" max="11785" width="14.85546875" style="36" customWidth="1"/>
    <col min="11786" max="11786" width="13" style="36" customWidth="1"/>
    <col min="11787" max="12032" width="9.140625" style="36"/>
    <col min="12033" max="12033" width="8.42578125" style="36" customWidth="1"/>
    <col min="12034" max="12034" width="53.28515625" style="36" customWidth="1"/>
    <col min="12035" max="12035" width="20" style="36" customWidth="1"/>
    <col min="12036" max="12036" width="18.5703125" style="36" customWidth="1"/>
    <col min="12037" max="12037" width="23.140625" style="36" customWidth="1"/>
    <col min="12038" max="12038" width="46.85546875" style="36" customWidth="1"/>
    <col min="12039" max="12039" width="46.28515625" style="36" customWidth="1"/>
    <col min="12040" max="12040" width="19.5703125" style="36" customWidth="1"/>
    <col min="12041" max="12041" width="14.85546875" style="36" customWidth="1"/>
    <col min="12042" max="12042" width="13" style="36" customWidth="1"/>
    <col min="12043" max="12288" width="9.140625" style="36"/>
    <col min="12289" max="12289" width="8.42578125" style="36" customWidth="1"/>
    <col min="12290" max="12290" width="53.28515625" style="36" customWidth="1"/>
    <col min="12291" max="12291" width="20" style="36" customWidth="1"/>
    <col min="12292" max="12292" width="18.5703125" style="36" customWidth="1"/>
    <col min="12293" max="12293" width="23.140625" style="36" customWidth="1"/>
    <col min="12294" max="12294" width="46.85546875" style="36" customWidth="1"/>
    <col min="12295" max="12295" width="46.28515625" style="36" customWidth="1"/>
    <col min="12296" max="12296" width="19.5703125" style="36" customWidth="1"/>
    <col min="12297" max="12297" width="14.85546875" style="36" customWidth="1"/>
    <col min="12298" max="12298" width="13" style="36" customWidth="1"/>
    <col min="12299" max="12544" width="9.140625" style="36"/>
    <col min="12545" max="12545" width="8.42578125" style="36" customWidth="1"/>
    <col min="12546" max="12546" width="53.28515625" style="36" customWidth="1"/>
    <col min="12547" max="12547" width="20" style="36" customWidth="1"/>
    <col min="12548" max="12548" width="18.5703125" style="36" customWidth="1"/>
    <col min="12549" max="12549" width="23.140625" style="36" customWidth="1"/>
    <col min="12550" max="12550" width="46.85546875" style="36" customWidth="1"/>
    <col min="12551" max="12551" width="46.28515625" style="36" customWidth="1"/>
    <col min="12552" max="12552" width="19.5703125" style="36" customWidth="1"/>
    <col min="12553" max="12553" width="14.85546875" style="36" customWidth="1"/>
    <col min="12554" max="12554" width="13" style="36" customWidth="1"/>
    <col min="12555" max="12800" width="9.140625" style="36"/>
    <col min="12801" max="12801" width="8.42578125" style="36" customWidth="1"/>
    <col min="12802" max="12802" width="53.28515625" style="36" customWidth="1"/>
    <col min="12803" max="12803" width="20" style="36" customWidth="1"/>
    <col min="12804" max="12804" width="18.5703125" style="36" customWidth="1"/>
    <col min="12805" max="12805" width="23.140625" style="36" customWidth="1"/>
    <col min="12806" max="12806" width="46.85546875" style="36" customWidth="1"/>
    <col min="12807" max="12807" width="46.28515625" style="36" customWidth="1"/>
    <col min="12808" max="12808" width="19.5703125" style="36" customWidth="1"/>
    <col min="12809" max="12809" width="14.85546875" style="36" customWidth="1"/>
    <col min="12810" max="12810" width="13" style="36" customWidth="1"/>
    <col min="12811" max="13056" width="9.140625" style="36"/>
    <col min="13057" max="13057" width="8.42578125" style="36" customWidth="1"/>
    <col min="13058" max="13058" width="53.28515625" style="36" customWidth="1"/>
    <col min="13059" max="13059" width="20" style="36" customWidth="1"/>
    <col min="13060" max="13060" width="18.5703125" style="36" customWidth="1"/>
    <col min="13061" max="13061" width="23.140625" style="36" customWidth="1"/>
    <col min="13062" max="13062" width="46.85546875" style="36" customWidth="1"/>
    <col min="13063" max="13063" width="46.28515625" style="36" customWidth="1"/>
    <col min="13064" max="13064" width="19.5703125" style="36" customWidth="1"/>
    <col min="13065" max="13065" width="14.85546875" style="36" customWidth="1"/>
    <col min="13066" max="13066" width="13" style="36" customWidth="1"/>
    <col min="13067" max="13312" width="9.140625" style="36"/>
    <col min="13313" max="13313" width="8.42578125" style="36" customWidth="1"/>
    <col min="13314" max="13314" width="53.28515625" style="36" customWidth="1"/>
    <col min="13315" max="13315" width="20" style="36" customWidth="1"/>
    <col min="13316" max="13316" width="18.5703125" style="36" customWidth="1"/>
    <col min="13317" max="13317" width="23.140625" style="36" customWidth="1"/>
    <col min="13318" max="13318" width="46.85546875" style="36" customWidth="1"/>
    <col min="13319" max="13319" width="46.28515625" style="36" customWidth="1"/>
    <col min="13320" max="13320" width="19.5703125" style="36" customWidth="1"/>
    <col min="13321" max="13321" width="14.85546875" style="36" customWidth="1"/>
    <col min="13322" max="13322" width="13" style="36" customWidth="1"/>
    <col min="13323" max="13568" width="9.140625" style="36"/>
    <col min="13569" max="13569" width="8.42578125" style="36" customWidth="1"/>
    <col min="13570" max="13570" width="53.28515625" style="36" customWidth="1"/>
    <col min="13571" max="13571" width="20" style="36" customWidth="1"/>
    <col min="13572" max="13572" width="18.5703125" style="36" customWidth="1"/>
    <col min="13573" max="13573" width="23.140625" style="36" customWidth="1"/>
    <col min="13574" max="13574" width="46.85546875" style="36" customWidth="1"/>
    <col min="13575" max="13575" width="46.28515625" style="36" customWidth="1"/>
    <col min="13576" max="13576" width="19.5703125" style="36" customWidth="1"/>
    <col min="13577" max="13577" width="14.85546875" style="36" customWidth="1"/>
    <col min="13578" max="13578" width="13" style="36" customWidth="1"/>
    <col min="13579" max="13824" width="9.140625" style="36"/>
    <col min="13825" max="13825" width="8.42578125" style="36" customWidth="1"/>
    <col min="13826" max="13826" width="53.28515625" style="36" customWidth="1"/>
    <col min="13827" max="13827" width="20" style="36" customWidth="1"/>
    <col min="13828" max="13828" width="18.5703125" style="36" customWidth="1"/>
    <col min="13829" max="13829" width="23.140625" style="36" customWidth="1"/>
    <col min="13830" max="13830" width="46.85546875" style="36" customWidth="1"/>
    <col min="13831" max="13831" width="46.28515625" style="36" customWidth="1"/>
    <col min="13832" max="13832" width="19.5703125" style="36" customWidth="1"/>
    <col min="13833" max="13833" width="14.85546875" style="36" customWidth="1"/>
    <col min="13834" max="13834" width="13" style="36" customWidth="1"/>
    <col min="13835" max="14080" width="9.140625" style="36"/>
    <col min="14081" max="14081" width="8.42578125" style="36" customWidth="1"/>
    <col min="14082" max="14082" width="53.28515625" style="36" customWidth="1"/>
    <col min="14083" max="14083" width="20" style="36" customWidth="1"/>
    <col min="14084" max="14084" width="18.5703125" style="36" customWidth="1"/>
    <col min="14085" max="14085" width="23.140625" style="36" customWidth="1"/>
    <col min="14086" max="14086" width="46.85546875" style="36" customWidth="1"/>
    <col min="14087" max="14087" width="46.28515625" style="36" customWidth="1"/>
    <col min="14088" max="14088" width="19.5703125" style="36" customWidth="1"/>
    <col min="14089" max="14089" width="14.85546875" style="36" customWidth="1"/>
    <col min="14090" max="14090" width="13" style="36" customWidth="1"/>
    <col min="14091" max="14336" width="9.140625" style="36"/>
    <col min="14337" max="14337" width="8.42578125" style="36" customWidth="1"/>
    <col min="14338" max="14338" width="53.28515625" style="36" customWidth="1"/>
    <col min="14339" max="14339" width="20" style="36" customWidth="1"/>
    <col min="14340" max="14340" width="18.5703125" style="36" customWidth="1"/>
    <col min="14341" max="14341" width="23.140625" style="36" customWidth="1"/>
    <col min="14342" max="14342" width="46.85546875" style="36" customWidth="1"/>
    <col min="14343" max="14343" width="46.28515625" style="36" customWidth="1"/>
    <col min="14344" max="14344" width="19.5703125" style="36" customWidth="1"/>
    <col min="14345" max="14345" width="14.85546875" style="36" customWidth="1"/>
    <col min="14346" max="14346" width="13" style="36" customWidth="1"/>
    <col min="14347" max="14592" width="9.140625" style="36"/>
    <col min="14593" max="14593" width="8.42578125" style="36" customWidth="1"/>
    <col min="14594" max="14594" width="53.28515625" style="36" customWidth="1"/>
    <col min="14595" max="14595" width="20" style="36" customWidth="1"/>
    <col min="14596" max="14596" width="18.5703125" style="36" customWidth="1"/>
    <col min="14597" max="14597" width="23.140625" style="36" customWidth="1"/>
    <col min="14598" max="14598" width="46.85546875" style="36" customWidth="1"/>
    <col min="14599" max="14599" width="46.28515625" style="36" customWidth="1"/>
    <col min="14600" max="14600" width="19.5703125" style="36" customWidth="1"/>
    <col min="14601" max="14601" width="14.85546875" style="36" customWidth="1"/>
    <col min="14602" max="14602" width="13" style="36" customWidth="1"/>
    <col min="14603" max="14848" width="9.140625" style="36"/>
    <col min="14849" max="14849" width="8.42578125" style="36" customWidth="1"/>
    <col min="14850" max="14850" width="53.28515625" style="36" customWidth="1"/>
    <col min="14851" max="14851" width="20" style="36" customWidth="1"/>
    <col min="14852" max="14852" width="18.5703125" style="36" customWidth="1"/>
    <col min="14853" max="14853" width="23.140625" style="36" customWidth="1"/>
    <col min="14854" max="14854" width="46.85546875" style="36" customWidth="1"/>
    <col min="14855" max="14855" width="46.28515625" style="36" customWidth="1"/>
    <col min="14856" max="14856" width="19.5703125" style="36" customWidth="1"/>
    <col min="14857" max="14857" width="14.85546875" style="36" customWidth="1"/>
    <col min="14858" max="14858" width="13" style="36" customWidth="1"/>
    <col min="14859" max="15104" width="9.140625" style="36"/>
    <col min="15105" max="15105" width="8.42578125" style="36" customWidth="1"/>
    <col min="15106" max="15106" width="53.28515625" style="36" customWidth="1"/>
    <col min="15107" max="15107" width="20" style="36" customWidth="1"/>
    <col min="15108" max="15108" width="18.5703125" style="36" customWidth="1"/>
    <col min="15109" max="15109" width="23.140625" style="36" customWidth="1"/>
    <col min="15110" max="15110" width="46.85546875" style="36" customWidth="1"/>
    <col min="15111" max="15111" width="46.28515625" style="36" customWidth="1"/>
    <col min="15112" max="15112" width="19.5703125" style="36" customWidth="1"/>
    <col min="15113" max="15113" width="14.85546875" style="36" customWidth="1"/>
    <col min="15114" max="15114" width="13" style="36" customWidth="1"/>
    <col min="15115" max="15360" width="9.140625" style="36"/>
    <col min="15361" max="15361" width="8.42578125" style="36" customWidth="1"/>
    <col min="15362" max="15362" width="53.28515625" style="36" customWidth="1"/>
    <col min="15363" max="15363" width="20" style="36" customWidth="1"/>
    <col min="15364" max="15364" width="18.5703125" style="36" customWidth="1"/>
    <col min="15365" max="15365" width="23.140625" style="36" customWidth="1"/>
    <col min="15366" max="15366" width="46.85546875" style="36" customWidth="1"/>
    <col min="15367" max="15367" width="46.28515625" style="36" customWidth="1"/>
    <col min="15368" max="15368" width="19.5703125" style="36" customWidth="1"/>
    <col min="15369" max="15369" width="14.85546875" style="36" customWidth="1"/>
    <col min="15370" max="15370" width="13" style="36" customWidth="1"/>
    <col min="15371" max="15616" width="9.140625" style="36"/>
    <col min="15617" max="15617" width="8.42578125" style="36" customWidth="1"/>
    <col min="15618" max="15618" width="53.28515625" style="36" customWidth="1"/>
    <col min="15619" max="15619" width="20" style="36" customWidth="1"/>
    <col min="15620" max="15620" width="18.5703125" style="36" customWidth="1"/>
    <col min="15621" max="15621" width="23.140625" style="36" customWidth="1"/>
    <col min="15622" max="15622" width="46.85546875" style="36" customWidth="1"/>
    <col min="15623" max="15623" width="46.28515625" style="36" customWidth="1"/>
    <col min="15624" max="15624" width="19.5703125" style="36" customWidth="1"/>
    <col min="15625" max="15625" width="14.85546875" style="36" customWidth="1"/>
    <col min="15626" max="15626" width="13" style="36" customWidth="1"/>
    <col min="15627" max="15872" width="9.140625" style="36"/>
    <col min="15873" max="15873" width="8.42578125" style="36" customWidth="1"/>
    <col min="15874" max="15874" width="53.28515625" style="36" customWidth="1"/>
    <col min="15875" max="15875" width="20" style="36" customWidth="1"/>
    <col min="15876" max="15876" width="18.5703125" style="36" customWidth="1"/>
    <col min="15877" max="15877" width="23.140625" style="36" customWidth="1"/>
    <col min="15878" max="15878" width="46.85546875" style="36" customWidth="1"/>
    <col min="15879" max="15879" width="46.28515625" style="36" customWidth="1"/>
    <col min="15880" max="15880" width="19.5703125" style="36" customWidth="1"/>
    <col min="15881" max="15881" width="14.85546875" style="36" customWidth="1"/>
    <col min="15882" max="15882" width="13" style="36" customWidth="1"/>
    <col min="15883" max="16128" width="9.140625" style="36"/>
    <col min="16129" max="16129" width="8.42578125" style="36" customWidth="1"/>
    <col min="16130" max="16130" width="53.28515625" style="36" customWidth="1"/>
    <col min="16131" max="16131" width="20" style="36" customWidth="1"/>
    <col min="16132" max="16132" width="18.5703125" style="36" customWidth="1"/>
    <col min="16133" max="16133" width="23.140625" style="36" customWidth="1"/>
    <col min="16134" max="16134" width="46.85546875" style="36" customWidth="1"/>
    <col min="16135" max="16135" width="46.28515625" style="36" customWidth="1"/>
    <col min="16136" max="16136" width="19.5703125" style="36" customWidth="1"/>
    <col min="16137" max="16137" width="14.85546875" style="36" customWidth="1"/>
    <col min="16138" max="16138" width="13" style="36" customWidth="1"/>
    <col min="16139" max="16384" width="9.140625" style="36"/>
  </cols>
  <sheetData>
    <row r="1" spans="1:7" s="35" customFormat="1" ht="15.75" x14ac:dyDescent="0.25">
      <c r="A1" s="206" t="s">
        <v>126</v>
      </c>
      <c r="B1" s="206"/>
      <c r="C1" s="206"/>
      <c r="D1" s="206"/>
      <c r="E1" s="206"/>
      <c r="F1" s="206"/>
      <c r="G1" s="206"/>
    </row>
    <row r="2" spans="1:7" s="35" customFormat="1" ht="15.75" x14ac:dyDescent="0.25">
      <c r="A2" s="207" t="s">
        <v>127</v>
      </c>
      <c r="B2" s="207"/>
      <c r="C2" s="207"/>
      <c r="D2" s="207"/>
      <c r="E2" s="207"/>
      <c r="F2" s="207"/>
      <c r="G2" s="207"/>
    </row>
    <row r="3" spans="1:7" s="35" customFormat="1" ht="15.75" x14ac:dyDescent="0.25">
      <c r="A3" s="61"/>
      <c r="B3" s="61"/>
      <c r="C3" s="61"/>
      <c r="D3" s="61"/>
      <c r="E3" s="61"/>
      <c r="F3" s="61"/>
      <c r="G3" s="61"/>
    </row>
    <row r="4" spans="1:7" s="35" customFormat="1" ht="41.25" customHeight="1" x14ac:dyDescent="0.2">
      <c r="A4" s="62" t="s">
        <v>128</v>
      </c>
      <c r="B4" s="62" t="s">
        <v>195</v>
      </c>
      <c r="C4" s="62" t="s">
        <v>108</v>
      </c>
      <c r="D4" s="62" t="s">
        <v>129</v>
      </c>
      <c r="E4" s="62" t="s">
        <v>130</v>
      </c>
      <c r="F4" s="62" t="s">
        <v>131</v>
      </c>
      <c r="G4" s="62" t="s">
        <v>132</v>
      </c>
    </row>
    <row r="5" spans="1:7" s="64" customFormat="1" ht="12.75" x14ac:dyDescent="0.2">
      <c r="A5" s="63">
        <v>1</v>
      </c>
      <c r="B5" s="63">
        <v>2</v>
      </c>
      <c r="C5" s="63">
        <v>3</v>
      </c>
      <c r="D5" s="63">
        <v>4</v>
      </c>
      <c r="E5" s="63">
        <v>5</v>
      </c>
      <c r="F5" s="63">
        <v>6</v>
      </c>
      <c r="G5" s="63">
        <v>7</v>
      </c>
    </row>
    <row r="6" spans="1:7" s="67" customFormat="1" ht="15.75" x14ac:dyDescent="0.25">
      <c r="A6" s="39"/>
      <c r="B6" s="48"/>
      <c r="C6" s="65"/>
      <c r="D6" s="37"/>
      <c r="E6" s="65"/>
      <c r="F6" s="65"/>
      <c r="G6" s="66"/>
    </row>
    <row r="7" spans="1:7" s="67" customFormat="1" ht="15.75" x14ac:dyDescent="0.25">
      <c r="A7" s="39"/>
      <c r="B7" s="48"/>
      <c r="C7" s="65"/>
      <c r="D7" s="37"/>
      <c r="E7" s="65"/>
      <c r="F7" s="65"/>
      <c r="G7" s="66"/>
    </row>
    <row r="8" spans="1:7" s="67" customFormat="1" ht="15.75" x14ac:dyDescent="0.25">
      <c r="A8" s="39"/>
      <c r="B8" s="48"/>
      <c r="C8" s="37"/>
      <c r="D8" s="37"/>
      <c r="E8" s="37"/>
      <c r="F8" s="37"/>
      <c r="G8" s="66"/>
    </row>
  </sheetData>
  <mergeCells count="2">
    <mergeCell ref="A1:G1"/>
    <mergeCell ref="A2:G2"/>
  </mergeCells>
  <pageMargins left="0.74803149606299213" right="0.55118110236220474" top="0.62992125984251968" bottom="0.55118110236220474" header="0.51181102362204722" footer="0.51181102362204722"/>
  <pageSetup paperSize="9" scale="6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view="pageBreakPreview" zoomScaleNormal="100" zoomScaleSheetLayoutView="100" workbookViewId="0">
      <selection activeCell="C6" sqref="C6"/>
    </sheetView>
  </sheetViews>
  <sheetFormatPr defaultRowHeight="15" x14ac:dyDescent="0.2"/>
  <cols>
    <col min="1" max="1" width="10.28515625" style="60" customWidth="1"/>
    <col min="2" max="2" width="68.5703125" style="60" customWidth="1"/>
    <col min="3" max="3" width="30.42578125" style="60" customWidth="1"/>
    <col min="4" max="4" width="62" style="60" customWidth="1"/>
    <col min="5" max="5" width="19.5703125" style="36" customWidth="1"/>
    <col min="6" max="6" width="14.85546875" style="36" customWidth="1"/>
    <col min="7" max="7" width="13" style="36" customWidth="1"/>
    <col min="8" max="256" width="9.140625" style="36"/>
    <col min="257" max="257" width="10.28515625" style="36" customWidth="1"/>
    <col min="258" max="258" width="68.5703125" style="36" customWidth="1"/>
    <col min="259" max="259" width="30.42578125" style="36" customWidth="1"/>
    <col min="260" max="260" width="62" style="36" customWidth="1"/>
    <col min="261" max="261" width="19.5703125" style="36" customWidth="1"/>
    <col min="262" max="262" width="14.85546875" style="36" customWidth="1"/>
    <col min="263" max="263" width="13" style="36" customWidth="1"/>
    <col min="264" max="512" width="9.140625" style="36"/>
    <col min="513" max="513" width="10.28515625" style="36" customWidth="1"/>
    <col min="514" max="514" width="68.5703125" style="36" customWidth="1"/>
    <col min="515" max="515" width="30.42578125" style="36" customWidth="1"/>
    <col min="516" max="516" width="62" style="36" customWidth="1"/>
    <col min="517" max="517" width="19.5703125" style="36" customWidth="1"/>
    <col min="518" max="518" width="14.85546875" style="36" customWidth="1"/>
    <col min="519" max="519" width="13" style="36" customWidth="1"/>
    <col min="520" max="768" width="9.140625" style="36"/>
    <col min="769" max="769" width="10.28515625" style="36" customWidth="1"/>
    <col min="770" max="770" width="68.5703125" style="36" customWidth="1"/>
    <col min="771" max="771" width="30.42578125" style="36" customWidth="1"/>
    <col min="772" max="772" width="62" style="36" customWidth="1"/>
    <col min="773" max="773" width="19.5703125" style="36" customWidth="1"/>
    <col min="774" max="774" width="14.85546875" style="36" customWidth="1"/>
    <col min="775" max="775" width="13" style="36" customWidth="1"/>
    <col min="776" max="1024" width="9.140625" style="36"/>
    <col min="1025" max="1025" width="10.28515625" style="36" customWidth="1"/>
    <col min="1026" max="1026" width="68.5703125" style="36" customWidth="1"/>
    <col min="1027" max="1027" width="30.42578125" style="36" customWidth="1"/>
    <col min="1028" max="1028" width="62" style="36" customWidth="1"/>
    <col min="1029" max="1029" width="19.5703125" style="36" customWidth="1"/>
    <col min="1030" max="1030" width="14.85546875" style="36" customWidth="1"/>
    <col min="1031" max="1031" width="13" style="36" customWidth="1"/>
    <col min="1032" max="1280" width="9.140625" style="36"/>
    <col min="1281" max="1281" width="10.28515625" style="36" customWidth="1"/>
    <col min="1282" max="1282" width="68.5703125" style="36" customWidth="1"/>
    <col min="1283" max="1283" width="30.42578125" style="36" customWidth="1"/>
    <col min="1284" max="1284" width="62" style="36" customWidth="1"/>
    <col min="1285" max="1285" width="19.5703125" style="36" customWidth="1"/>
    <col min="1286" max="1286" width="14.85546875" style="36" customWidth="1"/>
    <col min="1287" max="1287" width="13" style="36" customWidth="1"/>
    <col min="1288" max="1536" width="9.140625" style="36"/>
    <col min="1537" max="1537" width="10.28515625" style="36" customWidth="1"/>
    <col min="1538" max="1538" width="68.5703125" style="36" customWidth="1"/>
    <col min="1539" max="1539" width="30.42578125" style="36" customWidth="1"/>
    <col min="1540" max="1540" width="62" style="36" customWidth="1"/>
    <col min="1541" max="1541" width="19.5703125" style="36" customWidth="1"/>
    <col min="1542" max="1542" width="14.85546875" style="36" customWidth="1"/>
    <col min="1543" max="1543" width="13" style="36" customWidth="1"/>
    <col min="1544" max="1792" width="9.140625" style="36"/>
    <col min="1793" max="1793" width="10.28515625" style="36" customWidth="1"/>
    <col min="1794" max="1794" width="68.5703125" style="36" customWidth="1"/>
    <col min="1795" max="1795" width="30.42578125" style="36" customWidth="1"/>
    <col min="1796" max="1796" width="62" style="36" customWidth="1"/>
    <col min="1797" max="1797" width="19.5703125" style="36" customWidth="1"/>
    <col min="1798" max="1798" width="14.85546875" style="36" customWidth="1"/>
    <col min="1799" max="1799" width="13" style="36" customWidth="1"/>
    <col min="1800" max="2048" width="9.140625" style="36"/>
    <col min="2049" max="2049" width="10.28515625" style="36" customWidth="1"/>
    <col min="2050" max="2050" width="68.5703125" style="36" customWidth="1"/>
    <col min="2051" max="2051" width="30.42578125" style="36" customWidth="1"/>
    <col min="2052" max="2052" width="62" style="36" customWidth="1"/>
    <col min="2053" max="2053" width="19.5703125" style="36" customWidth="1"/>
    <col min="2054" max="2054" width="14.85546875" style="36" customWidth="1"/>
    <col min="2055" max="2055" width="13" style="36" customWidth="1"/>
    <col min="2056" max="2304" width="9.140625" style="36"/>
    <col min="2305" max="2305" width="10.28515625" style="36" customWidth="1"/>
    <col min="2306" max="2306" width="68.5703125" style="36" customWidth="1"/>
    <col min="2307" max="2307" width="30.42578125" style="36" customWidth="1"/>
    <col min="2308" max="2308" width="62" style="36" customWidth="1"/>
    <col min="2309" max="2309" width="19.5703125" style="36" customWidth="1"/>
    <col min="2310" max="2310" width="14.85546875" style="36" customWidth="1"/>
    <col min="2311" max="2311" width="13" style="36" customWidth="1"/>
    <col min="2312" max="2560" width="9.140625" style="36"/>
    <col min="2561" max="2561" width="10.28515625" style="36" customWidth="1"/>
    <col min="2562" max="2562" width="68.5703125" style="36" customWidth="1"/>
    <col min="2563" max="2563" width="30.42578125" style="36" customWidth="1"/>
    <col min="2564" max="2564" width="62" style="36" customWidth="1"/>
    <col min="2565" max="2565" width="19.5703125" style="36" customWidth="1"/>
    <col min="2566" max="2566" width="14.85546875" style="36" customWidth="1"/>
    <col min="2567" max="2567" width="13" style="36" customWidth="1"/>
    <col min="2568" max="2816" width="9.140625" style="36"/>
    <col min="2817" max="2817" width="10.28515625" style="36" customWidth="1"/>
    <col min="2818" max="2818" width="68.5703125" style="36" customWidth="1"/>
    <col min="2819" max="2819" width="30.42578125" style="36" customWidth="1"/>
    <col min="2820" max="2820" width="62" style="36" customWidth="1"/>
    <col min="2821" max="2821" width="19.5703125" style="36" customWidth="1"/>
    <col min="2822" max="2822" width="14.85546875" style="36" customWidth="1"/>
    <col min="2823" max="2823" width="13" style="36" customWidth="1"/>
    <col min="2824" max="3072" width="9.140625" style="36"/>
    <col min="3073" max="3073" width="10.28515625" style="36" customWidth="1"/>
    <col min="3074" max="3074" width="68.5703125" style="36" customWidth="1"/>
    <col min="3075" max="3075" width="30.42578125" style="36" customWidth="1"/>
    <col min="3076" max="3076" width="62" style="36" customWidth="1"/>
    <col min="3077" max="3077" width="19.5703125" style="36" customWidth="1"/>
    <col min="3078" max="3078" width="14.85546875" style="36" customWidth="1"/>
    <col min="3079" max="3079" width="13" style="36" customWidth="1"/>
    <col min="3080" max="3328" width="9.140625" style="36"/>
    <col min="3329" max="3329" width="10.28515625" style="36" customWidth="1"/>
    <col min="3330" max="3330" width="68.5703125" style="36" customWidth="1"/>
    <col min="3331" max="3331" width="30.42578125" style="36" customWidth="1"/>
    <col min="3332" max="3332" width="62" style="36" customWidth="1"/>
    <col min="3333" max="3333" width="19.5703125" style="36" customWidth="1"/>
    <col min="3334" max="3334" width="14.85546875" style="36" customWidth="1"/>
    <col min="3335" max="3335" width="13" style="36" customWidth="1"/>
    <col min="3336" max="3584" width="9.140625" style="36"/>
    <col min="3585" max="3585" width="10.28515625" style="36" customWidth="1"/>
    <col min="3586" max="3586" width="68.5703125" style="36" customWidth="1"/>
    <col min="3587" max="3587" width="30.42578125" style="36" customWidth="1"/>
    <col min="3588" max="3588" width="62" style="36" customWidth="1"/>
    <col min="3589" max="3589" width="19.5703125" style="36" customWidth="1"/>
    <col min="3590" max="3590" width="14.85546875" style="36" customWidth="1"/>
    <col min="3591" max="3591" width="13" style="36" customWidth="1"/>
    <col min="3592" max="3840" width="9.140625" style="36"/>
    <col min="3841" max="3841" width="10.28515625" style="36" customWidth="1"/>
    <col min="3842" max="3842" width="68.5703125" style="36" customWidth="1"/>
    <col min="3843" max="3843" width="30.42578125" style="36" customWidth="1"/>
    <col min="3844" max="3844" width="62" style="36" customWidth="1"/>
    <col min="3845" max="3845" width="19.5703125" style="36" customWidth="1"/>
    <col min="3846" max="3846" width="14.85546875" style="36" customWidth="1"/>
    <col min="3847" max="3847" width="13" style="36" customWidth="1"/>
    <col min="3848" max="4096" width="9.140625" style="36"/>
    <col min="4097" max="4097" width="10.28515625" style="36" customWidth="1"/>
    <col min="4098" max="4098" width="68.5703125" style="36" customWidth="1"/>
    <col min="4099" max="4099" width="30.42578125" style="36" customWidth="1"/>
    <col min="4100" max="4100" width="62" style="36" customWidth="1"/>
    <col min="4101" max="4101" width="19.5703125" style="36" customWidth="1"/>
    <col min="4102" max="4102" width="14.85546875" style="36" customWidth="1"/>
    <col min="4103" max="4103" width="13" style="36" customWidth="1"/>
    <col min="4104" max="4352" width="9.140625" style="36"/>
    <col min="4353" max="4353" width="10.28515625" style="36" customWidth="1"/>
    <col min="4354" max="4354" width="68.5703125" style="36" customWidth="1"/>
    <col min="4355" max="4355" width="30.42578125" style="36" customWidth="1"/>
    <col min="4356" max="4356" width="62" style="36" customWidth="1"/>
    <col min="4357" max="4357" width="19.5703125" style="36" customWidth="1"/>
    <col min="4358" max="4358" width="14.85546875" style="36" customWidth="1"/>
    <col min="4359" max="4359" width="13" style="36" customWidth="1"/>
    <col min="4360" max="4608" width="9.140625" style="36"/>
    <col min="4609" max="4609" width="10.28515625" style="36" customWidth="1"/>
    <col min="4610" max="4610" width="68.5703125" style="36" customWidth="1"/>
    <col min="4611" max="4611" width="30.42578125" style="36" customWidth="1"/>
    <col min="4612" max="4612" width="62" style="36" customWidth="1"/>
    <col min="4613" max="4613" width="19.5703125" style="36" customWidth="1"/>
    <col min="4614" max="4614" width="14.85546875" style="36" customWidth="1"/>
    <col min="4615" max="4615" width="13" style="36" customWidth="1"/>
    <col min="4616" max="4864" width="9.140625" style="36"/>
    <col min="4865" max="4865" width="10.28515625" style="36" customWidth="1"/>
    <col min="4866" max="4866" width="68.5703125" style="36" customWidth="1"/>
    <col min="4867" max="4867" width="30.42578125" style="36" customWidth="1"/>
    <col min="4868" max="4868" width="62" style="36" customWidth="1"/>
    <col min="4869" max="4869" width="19.5703125" style="36" customWidth="1"/>
    <col min="4870" max="4870" width="14.85546875" style="36" customWidth="1"/>
    <col min="4871" max="4871" width="13" style="36" customWidth="1"/>
    <col min="4872" max="5120" width="9.140625" style="36"/>
    <col min="5121" max="5121" width="10.28515625" style="36" customWidth="1"/>
    <col min="5122" max="5122" width="68.5703125" style="36" customWidth="1"/>
    <col min="5123" max="5123" width="30.42578125" style="36" customWidth="1"/>
    <col min="5124" max="5124" width="62" style="36" customWidth="1"/>
    <col min="5125" max="5125" width="19.5703125" style="36" customWidth="1"/>
    <col min="5126" max="5126" width="14.85546875" style="36" customWidth="1"/>
    <col min="5127" max="5127" width="13" style="36" customWidth="1"/>
    <col min="5128" max="5376" width="9.140625" style="36"/>
    <col min="5377" max="5377" width="10.28515625" style="36" customWidth="1"/>
    <col min="5378" max="5378" width="68.5703125" style="36" customWidth="1"/>
    <col min="5379" max="5379" width="30.42578125" style="36" customWidth="1"/>
    <col min="5380" max="5380" width="62" style="36" customWidth="1"/>
    <col min="5381" max="5381" width="19.5703125" style="36" customWidth="1"/>
    <col min="5382" max="5382" width="14.85546875" style="36" customWidth="1"/>
    <col min="5383" max="5383" width="13" style="36" customWidth="1"/>
    <col min="5384" max="5632" width="9.140625" style="36"/>
    <col min="5633" max="5633" width="10.28515625" style="36" customWidth="1"/>
    <col min="5634" max="5634" width="68.5703125" style="36" customWidth="1"/>
    <col min="5635" max="5635" width="30.42578125" style="36" customWidth="1"/>
    <col min="5636" max="5636" width="62" style="36" customWidth="1"/>
    <col min="5637" max="5637" width="19.5703125" style="36" customWidth="1"/>
    <col min="5638" max="5638" width="14.85546875" style="36" customWidth="1"/>
    <col min="5639" max="5639" width="13" style="36" customWidth="1"/>
    <col min="5640" max="5888" width="9.140625" style="36"/>
    <col min="5889" max="5889" width="10.28515625" style="36" customWidth="1"/>
    <col min="5890" max="5890" width="68.5703125" style="36" customWidth="1"/>
    <col min="5891" max="5891" width="30.42578125" style="36" customWidth="1"/>
    <col min="5892" max="5892" width="62" style="36" customWidth="1"/>
    <col min="5893" max="5893" width="19.5703125" style="36" customWidth="1"/>
    <col min="5894" max="5894" width="14.85546875" style="36" customWidth="1"/>
    <col min="5895" max="5895" width="13" style="36" customWidth="1"/>
    <col min="5896" max="6144" width="9.140625" style="36"/>
    <col min="6145" max="6145" width="10.28515625" style="36" customWidth="1"/>
    <col min="6146" max="6146" width="68.5703125" style="36" customWidth="1"/>
    <col min="6147" max="6147" width="30.42578125" style="36" customWidth="1"/>
    <col min="6148" max="6148" width="62" style="36" customWidth="1"/>
    <col min="6149" max="6149" width="19.5703125" style="36" customWidth="1"/>
    <col min="6150" max="6150" width="14.85546875" style="36" customWidth="1"/>
    <col min="6151" max="6151" width="13" style="36" customWidth="1"/>
    <col min="6152" max="6400" width="9.140625" style="36"/>
    <col min="6401" max="6401" width="10.28515625" style="36" customWidth="1"/>
    <col min="6402" max="6402" width="68.5703125" style="36" customWidth="1"/>
    <col min="6403" max="6403" width="30.42578125" style="36" customWidth="1"/>
    <col min="6404" max="6404" width="62" style="36" customWidth="1"/>
    <col min="6405" max="6405" width="19.5703125" style="36" customWidth="1"/>
    <col min="6406" max="6406" width="14.85546875" style="36" customWidth="1"/>
    <col min="6407" max="6407" width="13" style="36" customWidth="1"/>
    <col min="6408" max="6656" width="9.140625" style="36"/>
    <col min="6657" max="6657" width="10.28515625" style="36" customWidth="1"/>
    <col min="6658" max="6658" width="68.5703125" style="36" customWidth="1"/>
    <col min="6659" max="6659" width="30.42578125" style="36" customWidth="1"/>
    <col min="6660" max="6660" width="62" style="36" customWidth="1"/>
    <col min="6661" max="6661" width="19.5703125" style="36" customWidth="1"/>
    <col min="6662" max="6662" width="14.85546875" style="36" customWidth="1"/>
    <col min="6663" max="6663" width="13" style="36" customWidth="1"/>
    <col min="6664" max="6912" width="9.140625" style="36"/>
    <col min="6913" max="6913" width="10.28515625" style="36" customWidth="1"/>
    <col min="6914" max="6914" width="68.5703125" style="36" customWidth="1"/>
    <col min="6915" max="6915" width="30.42578125" style="36" customWidth="1"/>
    <col min="6916" max="6916" width="62" style="36" customWidth="1"/>
    <col min="6917" max="6917" width="19.5703125" style="36" customWidth="1"/>
    <col min="6918" max="6918" width="14.85546875" style="36" customWidth="1"/>
    <col min="6919" max="6919" width="13" style="36" customWidth="1"/>
    <col min="6920" max="7168" width="9.140625" style="36"/>
    <col min="7169" max="7169" width="10.28515625" style="36" customWidth="1"/>
    <col min="7170" max="7170" width="68.5703125" style="36" customWidth="1"/>
    <col min="7171" max="7171" width="30.42578125" style="36" customWidth="1"/>
    <col min="7172" max="7172" width="62" style="36" customWidth="1"/>
    <col min="7173" max="7173" width="19.5703125" style="36" customWidth="1"/>
    <col min="7174" max="7174" width="14.85546875" style="36" customWidth="1"/>
    <col min="7175" max="7175" width="13" style="36" customWidth="1"/>
    <col min="7176" max="7424" width="9.140625" style="36"/>
    <col min="7425" max="7425" width="10.28515625" style="36" customWidth="1"/>
    <col min="7426" max="7426" width="68.5703125" style="36" customWidth="1"/>
    <col min="7427" max="7427" width="30.42578125" style="36" customWidth="1"/>
    <col min="7428" max="7428" width="62" style="36" customWidth="1"/>
    <col min="7429" max="7429" width="19.5703125" style="36" customWidth="1"/>
    <col min="7430" max="7430" width="14.85546875" style="36" customWidth="1"/>
    <col min="7431" max="7431" width="13" style="36" customWidth="1"/>
    <col min="7432" max="7680" width="9.140625" style="36"/>
    <col min="7681" max="7681" width="10.28515625" style="36" customWidth="1"/>
    <col min="7682" max="7682" width="68.5703125" style="36" customWidth="1"/>
    <col min="7683" max="7683" width="30.42578125" style="36" customWidth="1"/>
    <col min="7684" max="7684" width="62" style="36" customWidth="1"/>
    <col min="7685" max="7685" width="19.5703125" style="36" customWidth="1"/>
    <col min="7686" max="7686" width="14.85546875" style="36" customWidth="1"/>
    <col min="7687" max="7687" width="13" style="36" customWidth="1"/>
    <col min="7688" max="7936" width="9.140625" style="36"/>
    <col min="7937" max="7937" width="10.28515625" style="36" customWidth="1"/>
    <col min="7938" max="7938" width="68.5703125" style="36" customWidth="1"/>
    <col min="7939" max="7939" width="30.42578125" style="36" customWidth="1"/>
    <col min="7940" max="7940" width="62" style="36" customWidth="1"/>
    <col min="7941" max="7941" width="19.5703125" style="36" customWidth="1"/>
    <col min="7942" max="7942" width="14.85546875" style="36" customWidth="1"/>
    <col min="7943" max="7943" width="13" style="36" customWidth="1"/>
    <col min="7944" max="8192" width="9.140625" style="36"/>
    <col min="8193" max="8193" width="10.28515625" style="36" customWidth="1"/>
    <col min="8194" max="8194" width="68.5703125" style="36" customWidth="1"/>
    <col min="8195" max="8195" width="30.42578125" style="36" customWidth="1"/>
    <col min="8196" max="8196" width="62" style="36" customWidth="1"/>
    <col min="8197" max="8197" width="19.5703125" style="36" customWidth="1"/>
    <col min="8198" max="8198" width="14.85546875" style="36" customWidth="1"/>
    <col min="8199" max="8199" width="13" style="36" customWidth="1"/>
    <col min="8200" max="8448" width="9.140625" style="36"/>
    <col min="8449" max="8449" width="10.28515625" style="36" customWidth="1"/>
    <col min="8450" max="8450" width="68.5703125" style="36" customWidth="1"/>
    <col min="8451" max="8451" width="30.42578125" style="36" customWidth="1"/>
    <col min="8452" max="8452" width="62" style="36" customWidth="1"/>
    <col min="8453" max="8453" width="19.5703125" style="36" customWidth="1"/>
    <col min="8454" max="8454" width="14.85546875" style="36" customWidth="1"/>
    <col min="8455" max="8455" width="13" style="36" customWidth="1"/>
    <col min="8456" max="8704" width="9.140625" style="36"/>
    <col min="8705" max="8705" width="10.28515625" style="36" customWidth="1"/>
    <col min="8706" max="8706" width="68.5703125" style="36" customWidth="1"/>
    <col min="8707" max="8707" width="30.42578125" style="36" customWidth="1"/>
    <col min="8708" max="8708" width="62" style="36" customWidth="1"/>
    <col min="8709" max="8709" width="19.5703125" style="36" customWidth="1"/>
    <col min="8710" max="8710" width="14.85546875" style="36" customWidth="1"/>
    <col min="8711" max="8711" width="13" style="36" customWidth="1"/>
    <col min="8712" max="8960" width="9.140625" style="36"/>
    <col min="8961" max="8961" width="10.28515625" style="36" customWidth="1"/>
    <col min="8962" max="8962" width="68.5703125" style="36" customWidth="1"/>
    <col min="8963" max="8963" width="30.42578125" style="36" customWidth="1"/>
    <col min="8964" max="8964" width="62" style="36" customWidth="1"/>
    <col min="8965" max="8965" width="19.5703125" style="36" customWidth="1"/>
    <col min="8966" max="8966" width="14.85546875" style="36" customWidth="1"/>
    <col min="8967" max="8967" width="13" style="36" customWidth="1"/>
    <col min="8968" max="9216" width="9.140625" style="36"/>
    <col min="9217" max="9217" width="10.28515625" style="36" customWidth="1"/>
    <col min="9218" max="9218" width="68.5703125" style="36" customWidth="1"/>
    <col min="9219" max="9219" width="30.42578125" style="36" customWidth="1"/>
    <col min="9220" max="9220" width="62" style="36" customWidth="1"/>
    <col min="9221" max="9221" width="19.5703125" style="36" customWidth="1"/>
    <col min="9222" max="9222" width="14.85546875" style="36" customWidth="1"/>
    <col min="9223" max="9223" width="13" style="36" customWidth="1"/>
    <col min="9224" max="9472" width="9.140625" style="36"/>
    <col min="9473" max="9473" width="10.28515625" style="36" customWidth="1"/>
    <col min="9474" max="9474" width="68.5703125" style="36" customWidth="1"/>
    <col min="9475" max="9475" width="30.42578125" style="36" customWidth="1"/>
    <col min="9476" max="9476" width="62" style="36" customWidth="1"/>
    <col min="9477" max="9477" width="19.5703125" style="36" customWidth="1"/>
    <col min="9478" max="9478" width="14.85546875" style="36" customWidth="1"/>
    <col min="9479" max="9479" width="13" style="36" customWidth="1"/>
    <col min="9480" max="9728" width="9.140625" style="36"/>
    <col min="9729" max="9729" width="10.28515625" style="36" customWidth="1"/>
    <col min="9730" max="9730" width="68.5703125" style="36" customWidth="1"/>
    <col min="9731" max="9731" width="30.42578125" style="36" customWidth="1"/>
    <col min="9732" max="9732" width="62" style="36" customWidth="1"/>
    <col min="9733" max="9733" width="19.5703125" style="36" customWidth="1"/>
    <col min="9734" max="9734" width="14.85546875" style="36" customWidth="1"/>
    <col min="9735" max="9735" width="13" style="36" customWidth="1"/>
    <col min="9736" max="9984" width="9.140625" style="36"/>
    <col min="9985" max="9985" width="10.28515625" style="36" customWidth="1"/>
    <col min="9986" max="9986" width="68.5703125" style="36" customWidth="1"/>
    <col min="9987" max="9987" width="30.42578125" style="36" customWidth="1"/>
    <col min="9988" max="9988" width="62" style="36" customWidth="1"/>
    <col min="9989" max="9989" width="19.5703125" style="36" customWidth="1"/>
    <col min="9990" max="9990" width="14.85546875" style="36" customWidth="1"/>
    <col min="9991" max="9991" width="13" style="36" customWidth="1"/>
    <col min="9992" max="10240" width="9.140625" style="36"/>
    <col min="10241" max="10241" width="10.28515625" style="36" customWidth="1"/>
    <col min="10242" max="10242" width="68.5703125" style="36" customWidth="1"/>
    <col min="10243" max="10243" width="30.42578125" style="36" customWidth="1"/>
    <col min="10244" max="10244" width="62" style="36" customWidth="1"/>
    <col min="10245" max="10245" width="19.5703125" style="36" customWidth="1"/>
    <col min="10246" max="10246" width="14.85546875" style="36" customWidth="1"/>
    <col min="10247" max="10247" width="13" style="36" customWidth="1"/>
    <col min="10248" max="10496" width="9.140625" style="36"/>
    <col min="10497" max="10497" width="10.28515625" style="36" customWidth="1"/>
    <col min="10498" max="10498" width="68.5703125" style="36" customWidth="1"/>
    <col min="10499" max="10499" width="30.42578125" style="36" customWidth="1"/>
    <col min="10500" max="10500" width="62" style="36" customWidth="1"/>
    <col min="10501" max="10501" width="19.5703125" style="36" customWidth="1"/>
    <col min="10502" max="10502" width="14.85546875" style="36" customWidth="1"/>
    <col min="10503" max="10503" width="13" style="36" customWidth="1"/>
    <col min="10504" max="10752" width="9.140625" style="36"/>
    <col min="10753" max="10753" width="10.28515625" style="36" customWidth="1"/>
    <col min="10754" max="10754" width="68.5703125" style="36" customWidth="1"/>
    <col min="10755" max="10755" width="30.42578125" style="36" customWidth="1"/>
    <col min="10756" max="10756" width="62" style="36" customWidth="1"/>
    <col min="10757" max="10757" width="19.5703125" style="36" customWidth="1"/>
    <col min="10758" max="10758" width="14.85546875" style="36" customWidth="1"/>
    <col min="10759" max="10759" width="13" style="36" customWidth="1"/>
    <col min="10760" max="11008" width="9.140625" style="36"/>
    <col min="11009" max="11009" width="10.28515625" style="36" customWidth="1"/>
    <col min="11010" max="11010" width="68.5703125" style="36" customWidth="1"/>
    <col min="11011" max="11011" width="30.42578125" style="36" customWidth="1"/>
    <col min="11012" max="11012" width="62" style="36" customWidth="1"/>
    <col min="11013" max="11013" width="19.5703125" style="36" customWidth="1"/>
    <col min="11014" max="11014" width="14.85546875" style="36" customWidth="1"/>
    <col min="11015" max="11015" width="13" style="36" customWidth="1"/>
    <col min="11016" max="11264" width="9.140625" style="36"/>
    <col min="11265" max="11265" width="10.28515625" style="36" customWidth="1"/>
    <col min="11266" max="11266" width="68.5703125" style="36" customWidth="1"/>
    <col min="11267" max="11267" width="30.42578125" style="36" customWidth="1"/>
    <col min="11268" max="11268" width="62" style="36" customWidth="1"/>
    <col min="11269" max="11269" width="19.5703125" style="36" customWidth="1"/>
    <col min="11270" max="11270" width="14.85546875" style="36" customWidth="1"/>
    <col min="11271" max="11271" width="13" style="36" customWidth="1"/>
    <col min="11272" max="11520" width="9.140625" style="36"/>
    <col min="11521" max="11521" width="10.28515625" style="36" customWidth="1"/>
    <col min="11522" max="11522" width="68.5703125" style="36" customWidth="1"/>
    <col min="11523" max="11523" width="30.42578125" style="36" customWidth="1"/>
    <col min="11524" max="11524" width="62" style="36" customWidth="1"/>
    <col min="11525" max="11525" width="19.5703125" style="36" customWidth="1"/>
    <col min="11526" max="11526" width="14.85546875" style="36" customWidth="1"/>
    <col min="11527" max="11527" width="13" style="36" customWidth="1"/>
    <col min="11528" max="11776" width="9.140625" style="36"/>
    <col min="11777" max="11777" width="10.28515625" style="36" customWidth="1"/>
    <col min="11778" max="11778" width="68.5703125" style="36" customWidth="1"/>
    <col min="11779" max="11779" width="30.42578125" style="36" customWidth="1"/>
    <col min="11780" max="11780" width="62" style="36" customWidth="1"/>
    <col min="11781" max="11781" width="19.5703125" style="36" customWidth="1"/>
    <col min="11782" max="11782" width="14.85546875" style="36" customWidth="1"/>
    <col min="11783" max="11783" width="13" style="36" customWidth="1"/>
    <col min="11784" max="12032" width="9.140625" style="36"/>
    <col min="12033" max="12033" width="10.28515625" style="36" customWidth="1"/>
    <col min="12034" max="12034" width="68.5703125" style="36" customWidth="1"/>
    <col min="12035" max="12035" width="30.42578125" style="36" customWidth="1"/>
    <col min="12036" max="12036" width="62" style="36" customWidth="1"/>
    <col min="12037" max="12037" width="19.5703125" style="36" customWidth="1"/>
    <col min="12038" max="12038" width="14.85546875" style="36" customWidth="1"/>
    <col min="12039" max="12039" width="13" style="36" customWidth="1"/>
    <col min="12040" max="12288" width="9.140625" style="36"/>
    <col min="12289" max="12289" width="10.28515625" style="36" customWidth="1"/>
    <col min="12290" max="12290" width="68.5703125" style="36" customWidth="1"/>
    <col min="12291" max="12291" width="30.42578125" style="36" customWidth="1"/>
    <col min="12292" max="12292" width="62" style="36" customWidth="1"/>
    <col min="12293" max="12293" width="19.5703125" style="36" customWidth="1"/>
    <col min="12294" max="12294" width="14.85546875" style="36" customWidth="1"/>
    <col min="12295" max="12295" width="13" style="36" customWidth="1"/>
    <col min="12296" max="12544" width="9.140625" style="36"/>
    <col min="12545" max="12545" width="10.28515625" style="36" customWidth="1"/>
    <col min="12546" max="12546" width="68.5703125" style="36" customWidth="1"/>
    <col min="12547" max="12547" width="30.42578125" style="36" customWidth="1"/>
    <col min="12548" max="12548" width="62" style="36" customWidth="1"/>
    <col min="12549" max="12549" width="19.5703125" style="36" customWidth="1"/>
    <col min="12550" max="12550" width="14.85546875" style="36" customWidth="1"/>
    <col min="12551" max="12551" width="13" style="36" customWidth="1"/>
    <col min="12552" max="12800" width="9.140625" style="36"/>
    <col min="12801" max="12801" width="10.28515625" style="36" customWidth="1"/>
    <col min="12802" max="12802" width="68.5703125" style="36" customWidth="1"/>
    <col min="12803" max="12803" width="30.42578125" style="36" customWidth="1"/>
    <col min="12804" max="12804" width="62" style="36" customWidth="1"/>
    <col min="12805" max="12805" width="19.5703125" style="36" customWidth="1"/>
    <col min="12806" max="12806" width="14.85546875" style="36" customWidth="1"/>
    <col min="12807" max="12807" width="13" style="36" customWidth="1"/>
    <col min="12808" max="13056" width="9.140625" style="36"/>
    <col min="13057" max="13057" width="10.28515625" style="36" customWidth="1"/>
    <col min="13058" max="13058" width="68.5703125" style="36" customWidth="1"/>
    <col min="13059" max="13059" width="30.42578125" style="36" customWidth="1"/>
    <col min="13060" max="13060" width="62" style="36" customWidth="1"/>
    <col min="13061" max="13061" width="19.5703125" style="36" customWidth="1"/>
    <col min="13062" max="13062" width="14.85546875" style="36" customWidth="1"/>
    <col min="13063" max="13063" width="13" style="36" customWidth="1"/>
    <col min="13064" max="13312" width="9.140625" style="36"/>
    <col min="13313" max="13313" width="10.28515625" style="36" customWidth="1"/>
    <col min="13314" max="13314" width="68.5703125" style="36" customWidth="1"/>
    <col min="13315" max="13315" width="30.42578125" style="36" customWidth="1"/>
    <col min="13316" max="13316" width="62" style="36" customWidth="1"/>
    <col min="13317" max="13317" width="19.5703125" style="36" customWidth="1"/>
    <col min="13318" max="13318" width="14.85546875" style="36" customWidth="1"/>
    <col min="13319" max="13319" width="13" style="36" customWidth="1"/>
    <col min="13320" max="13568" width="9.140625" style="36"/>
    <col min="13569" max="13569" width="10.28515625" style="36" customWidth="1"/>
    <col min="13570" max="13570" width="68.5703125" style="36" customWidth="1"/>
    <col min="13571" max="13571" width="30.42578125" style="36" customWidth="1"/>
    <col min="13572" max="13572" width="62" style="36" customWidth="1"/>
    <col min="13573" max="13573" width="19.5703125" style="36" customWidth="1"/>
    <col min="13574" max="13574" width="14.85546875" style="36" customWidth="1"/>
    <col min="13575" max="13575" width="13" style="36" customWidth="1"/>
    <col min="13576" max="13824" width="9.140625" style="36"/>
    <col min="13825" max="13825" width="10.28515625" style="36" customWidth="1"/>
    <col min="13826" max="13826" width="68.5703125" style="36" customWidth="1"/>
    <col min="13827" max="13827" width="30.42578125" style="36" customWidth="1"/>
    <col min="13828" max="13828" width="62" style="36" customWidth="1"/>
    <col min="13829" max="13829" width="19.5703125" style="36" customWidth="1"/>
    <col min="13830" max="13830" width="14.85546875" style="36" customWidth="1"/>
    <col min="13831" max="13831" width="13" style="36" customWidth="1"/>
    <col min="13832" max="14080" width="9.140625" style="36"/>
    <col min="14081" max="14081" width="10.28515625" style="36" customWidth="1"/>
    <col min="14082" max="14082" width="68.5703125" style="36" customWidth="1"/>
    <col min="14083" max="14083" width="30.42578125" style="36" customWidth="1"/>
    <col min="14084" max="14084" width="62" style="36" customWidth="1"/>
    <col min="14085" max="14085" width="19.5703125" style="36" customWidth="1"/>
    <col min="14086" max="14086" width="14.85546875" style="36" customWidth="1"/>
    <col min="14087" max="14087" width="13" style="36" customWidth="1"/>
    <col min="14088" max="14336" width="9.140625" style="36"/>
    <col min="14337" max="14337" width="10.28515625" style="36" customWidth="1"/>
    <col min="14338" max="14338" width="68.5703125" style="36" customWidth="1"/>
    <col min="14339" max="14339" width="30.42578125" style="36" customWidth="1"/>
    <col min="14340" max="14340" width="62" style="36" customWidth="1"/>
    <col min="14341" max="14341" width="19.5703125" style="36" customWidth="1"/>
    <col min="14342" max="14342" width="14.85546875" style="36" customWidth="1"/>
    <col min="14343" max="14343" width="13" style="36" customWidth="1"/>
    <col min="14344" max="14592" width="9.140625" style="36"/>
    <col min="14593" max="14593" width="10.28515625" style="36" customWidth="1"/>
    <col min="14594" max="14594" width="68.5703125" style="36" customWidth="1"/>
    <col min="14595" max="14595" width="30.42578125" style="36" customWidth="1"/>
    <col min="14596" max="14596" width="62" style="36" customWidth="1"/>
    <col min="14597" max="14597" width="19.5703125" style="36" customWidth="1"/>
    <col min="14598" max="14598" width="14.85546875" style="36" customWidth="1"/>
    <col min="14599" max="14599" width="13" style="36" customWidth="1"/>
    <col min="14600" max="14848" width="9.140625" style="36"/>
    <col min="14849" max="14849" width="10.28515625" style="36" customWidth="1"/>
    <col min="14850" max="14850" width="68.5703125" style="36" customWidth="1"/>
    <col min="14851" max="14851" width="30.42578125" style="36" customWidth="1"/>
    <col min="14852" max="14852" width="62" style="36" customWidth="1"/>
    <col min="14853" max="14853" width="19.5703125" style="36" customWidth="1"/>
    <col min="14854" max="14854" width="14.85546875" style="36" customWidth="1"/>
    <col min="14855" max="14855" width="13" style="36" customWidth="1"/>
    <col min="14856" max="15104" width="9.140625" style="36"/>
    <col min="15105" max="15105" width="10.28515625" style="36" customWidth="1"/>
    <col min="15106" max="15106" width="68.5703125" style="36" customWidth="1"/>
    <col min="15107" max="15107" width="30.42578125" style="36" customWidth="1"/>
    <col min="15108" max="15108" width="62" style="36" customWidth="1"/>
    <col min="15109" max="15109" width="19.5703125" style="36" customWidth="1"/>
    <col min="15110" max="15110" width="14.85546875" style="36" customWidth="1"/>
    <col min="15111" max="15111" width="13" style="36" customWidth="1"/>
    <col min="15112" max="15360" width="9.140625" style="36"/>
    <col min="15361" max="15361" width="10.28515625" style="36" customWidth="1"/>
    <col min="15362" max="15362" width="68.5703125" style="36" customWidth="1"/>
    <col min="15363" max="15363" width="30.42578125" style="36" customWidth="1"/>
    <col min="15364" max="15364" width="62" style="36" customWidth="1"/>
    <col min="15365" max="15365" width="19.5703125" style="36" customWidth="1"/>
    <col min="15366" max="15366" width="14.85546875" style="36" customWidth="1"/>
    <col min="15367" max="15367" width="13" style="36" customWidth="1"/>
    <col min="15368" max="15616" width="9.140625" style="36"/>
    <col min="15617" max="15617" width="10.28515625" style="36" customWidth="1"/>
    <col min="15618" max="15618" width="68.5703125" style="36" customWidth="1"/>
    <col min="15619" max="15619" width="30.42578125" style="36" customWidth="1"/>
    <col min="15620" max="15620" width="62" style="36" customWidth="1"/>
    <col min="15621" max="15621" width="19.5703125" style="36" customWidth="1"/>
    <col min="15622" max="15622" width="14.85546875" style="36" customWidth="1"/>
    <col min="15623" max="15623" width="13" style="36" customWidth="1"/>
    <col min="15624" max="15872" width="9.140625" style="36"/>
    <col min="15873" max="15873" width="10.28515625" style="36" customWidth="1"/>
    <col min="15874" max="15874" width="68.5703125" style="36" customWidth="1"/>
    <col min="15875" max="15875" width="30.42578125" style="36" customWidth="1"/>
    <col min="15876" max="15876" width="62" style="36" customWidth="1"/>
    <col min="15877" max="15877" width="19.5703125" style="36" customWidth="1"/>
    <col min="15878" max="15878" width="14.85546875" style="36" customWidth="1"/>
    <col min="15879" max="15879" width="13" style="36" customWidth="1"/>
    <col min="15880" max="16128" width="9.140625" style="36"/>
    <col min="16129" max="16129" width="10.28515625" style="36" customWidth="1"/>
    <col min="16130" max="16130" width="68.5703125" style="36" customWidth="1"/>
    <col min="16131" max="16131" width="30.42578125" style="36" customWidth="1"/>
    <col min="16132" max="16132" width="62" style="36" customWidth="1"/>
    <col min="16133" max="16133" width="19.5703125" style="36" customWidth="1"/>
    <col min="16134" max="16134" width="14.85546875" style="36" customWidth="1"/>
    <col min="16135" max="16135" width="13" style="36" customWidth="1"/>
    <col min="16136" max="16384" width="9.140625" style="36"/>
  </cols>
  <sheetData>
    <row r="1" spans="1:4" s="35" customFormat="1" ht="15.75" x14ac:dyDescent="0.25">
      <c r="A1" s="206" t="s">
        <v>133</v>
      </c>
      <c r="B1" s="206"/>
      <c r="C1" s="206"/>
      <c r="D1" s="206"/>
    </row>
    <row r="2" spans="1:4" s="35" customFormat="1" ht="15.75" x14ac:dyDescent="0.25">
      <c r="A2" s="207" t="s">
        <v>134</v>
      </c>
      <c r="B2" s="207"/>
      <c r="C2" s="207"/>
      <c r="D2" s="207"/>
    </row>
    <row r="3" spans="1:4" s="35" customFormat="1" ht="15.75" x14ac:dyDescent="0.25">
      <c r="A3" s="207" t="s">
        <v>135</v>
      </c>
      <c r="B3" s="207"/>
      <c r="C3" s="207"/>
      <c r="D3" s="207"/>
    </row>
    <row r="4" spans="1:4" s="35" customFormat="1" ht="15.75" x14ac:dyDescent="0.25">
      <c r="A4" s="207" t="s">
        <v>136</v>
      </c>
      <c r="B4" s="207"/>
      <c r="C4" s="207"/>
      <c r="D4" s="207"/>
    </row>
    <row r="5" spans="1:4" s="35" customFormat="1" ht="15.75" x14ac:dyDescent="0.25">
      <c r="A5" s="61"/>
      <c r="B5" s="61"/>
      <c r="C5" s="61"/>
      <c r="D5" s="61"/>
    </row>
    <row r="6" spans="1:4" s="35" customFormat="1" ht="47.25" x14ac:dyDescent="0.2">
      <c r="A6" s="62" t="s">
        <v>128</v>
      </c>
      <c r="B6" s="62" t="s">
        <v>194</v>
      </c>
      <c r="C6" s="62" t="s">
        <v>137</v>
      </c>
      <c r="D6" s="62" t="s">
        <v>138</v>
      </c>
    </row>
    <row r="7" spans="1:4" s="64" customFormat="1" ht="12.75" x14ac:dyDescent="0.2">
      <c r="A7" s="63">
        <v>1</v>
      </c>
      <c r="B7" s="63">
        <v>2</v>
      </c>
      <c r="C7" s="63">
        <v>3</v>
      </c>
      <c r="D7" s="63">
        <v>4</v>
      </c>
    </row>
    <row r="8" spans="1:4" s="67" customFormat="1" ht="15.75" x14ac:dyDescent="0.25">
      <c r="A8" s="68"/>
      <c r="B8" s="69"/>
      <c r="C8" s="65"/>
      <c r="D8" s="65"/>
    </row>
    <row r="9" spans="1:4" s="67" customFormat="1" ht="15.75" x14ac:dyDescent="0.25">
      <c r="A9" s="68"/>
      <c r="B9" s="69"/>
      <c r="C9" s="65"/>
      <c r="D9" s="65"/>
    </row>
    <row r="10" spans="1:4" s="67" customFormat="1" ht="15.75" x14ac:dyDescent="0.25">
      <c r="A10" s="70"/>
      <c r="B10" s="48"/>
      <c r="C10" s="37"/>
      <c r="D10" s="37"/>
    </row>
  </sheetData>
  <mergeCells count="4">
    <mergeCell ref="A1:D1"/>
    <mergeCell ref="A2:D2"/>
    <mergeCell ref="A3:D3"/>
    <mergeCell ref="A4:D4"/>
  </mergeCells>
  <pageMargins left="0.74803149606299213" right="0.55118110236220474" top="0.62992125984251968" bottom="0.55118110236220474" header="0.51181102362204722" footer="0.51181102362204722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4"/>
  <sheetViews>
    <sheetView view="pageBreakPreview" zoomScaleNormal="100" zoomScaleSheetLayoutView="100" workbookViewId="0">
      <selection activeCell="J20" sqref="J20"/>
    </sheetView>
  </sheetViews>
  <sheetFormatPr defaultRowHeight="15" x14ac:dyDescent="0.2"/>
  <cols>
    <col min="1" max="1" width="8.28515625" style="60" customWidth="1"/>
    <col min="2" max="2" width="33.85546875" style="60" customWidth="1"/>
    <col min="3" max="3" width="22.7109375" style="60" customWidth="1"/>
    <col min="4" max="4" width="18.5703125" style="60" customWidth="1"/>
    <col min="5" max="5" width="23.140625" style="60" customWidth="1"/>
    <col min="6" max="6" width="11" style="60" customWidth="1"/>
    <col min="7" max="7" width="11.28515625" style="60" customWidth="1"/>
    <col min="8" max="10" width="12" style="60" customWidth="1"/>
    <col min="11" max="11" width="17.28515625" style="60" customWidth="1"/>
    <col min="12" max="12" width="19.5703125" style="36" customWidth="1"/>
    <col min="13" max="13" width="14.85546875" style="36" customWidth="1"/>
    <col min="14" max="14" width="13" style="36" customWidth="1"/>
    <col min="15" max="256" width="9.140625" style="36"/>
    <col min="257" max="257" width="8.28515625" style="36" customWidth="1"/>
    <col min="258" max="258" width="33.85546875" style="36" customWidth="1"/>
    <col min="259" max="259" width="22.7109375" style="36" customWidth="1"/>
    <col min="260" max="260" width="18.5703125" style="36" customWidth="1"/>
    <col min="261" max="261" width="23.140625" style="36" customWidth="1"/>
    <col min="262" max="262" width="11" style="36" customWidth="1"/>
    <col min="263" max="263" width="11.28515625" style="36" customWidth="1"/>
    <col min="264" max="266" width="12" style="36" customWidth="1"/>
    <col min="267" max="267" width="17.28515625" style="36" customWidth="1"/>
    <col min="268" max="268" width="19.5703125" style="36" customWidth="1"/>
    <col min="269" max="269" width="14.85546875" style="36" customWidth="1"/>
    <col min="270" max="270" width="13" style="36" customWidth="1"/>
    <col min="271" max="512" width="9.140625" style="36"/>
    <col min="513" max="513" width="8.28515625" style="36" customWidth="1"/>
    <col min="514" max="514" width="33.85546875" style="36" customWidth="1"/>
    <col min="515" max="515" width="22.7109375" style="36" customWidth="1"/>
    <col min="516" max="516" width="18.5703125" style="36" customWidth="1"/>
    <col min="517" max="517" width="23.140625" style="36" customWidth="1"/>
    <col min="518" max="518" width="11" style="36" customWidth="1"/>
    <col min="519" max="519" width="11.28515625" style="36" customWidth="1"/>
    <col min="520" max="522" width="12" style="36" customWidth="1"/>
    <col min="523" max="523" width="17.28515625" style="36" customWidth="1"/>
    <col min="524" max="524" width="19.5703125" style="36" customWidth="1"/>
    <col min="525" max="525" width="14.85546875" style="36" customWidth="1"/>
    <col min="526" max="526" width="13" style="36" customWidth="1"/>
    <col min="527" max="768" width="9.140625" style="36"/>
    <col min="769" max="769" width="8.28515625" style="36" customWidth="1"/>
    <col min="770" max="770" width="33.85546875" style="36" customWidth="1"/>
    <col min="771" max="771" width="22.7109375" style="36" customWidth="1"/>
    <col min="772" max="772" width="18.5703125" style="36" customWidth="1"/>
    <col min="773" max="773" width="23.140625" style="36" customWidth="1"/>
    <col min="774" max="774" width="11" style="36" customWidth="1"/>
    <col min="775" max="775" width="11.28515625" style="36" customWidth="1"/>
    <col min="776" max="778" width="12" style="36" customWidth="1"/>
    <col min="779" max="779" width="17.28515625" style="36" customWidth="1"/>
    <col min="780" max="780" width="19.5703125" style="36" customWidth="1"/>
    <col min="781" max="781" width="14.85546875" style="36" customWidth="1"/>
    <col min="782" max="782" width="13" style="36" customWidth="1"/>
    <col min="783" max="1024" width="9.140625" style="36"/>
    <col min="1025" max="1025" width="8.28515625" style="36" customWidth="1"/>
    <col min="1026" max="1026" width="33.85546875" style="36" customWidth="1"/>
    <col min="1027" max="1027" width="22.7109375" style="36" customWidth="1"/>
    <col min="1028" max="1028" width="18.5703125" style="36" customWidth="1"/>
    <col min="1029" max="1029" width="23.140625" style="36" customWidth="1"/>
    <col min="1030" max="1030" width="11" style="36" customWidth="1"/>
    <col min="1031" max="1031" width="11.28515625" style="36" customWidth="1"/>
    <col min="1032" max="1034" width="12" style="36" customWidth="1"/>
    <col min="1035" max="1035" width="17.28515625" style="36" customWidth="1"/>
    <col min="1036" max="1036" width="19.5703125" style="36" customWidth="1"/>
    <col min="1037" max="1037" width="14.85546875" style="36" customWidth="1"/>
    <col min="1038" max="1038" width="13" style="36" customWidth="1"/>
    <col min="1039" max="1280" width="9.140625" style="36"/>
    <col min="1281" max="1281" width="8.28515625" style="36" customWidth="1"/>
    <col min="1282" max="1282" width="33.85546875" style="36" customWidth="1"/>
    <col min="1283" max="1283" width="22.7109375" style="36" customWidth="1"/>
    <col min="1284" max="1284" width="18.5703125" style="36" customWidth="1"/>
    <col min="1285" max="1285" width="23.140625" style="36" customWidth="1"/>
    <col min="1286" max="1286" width="11" style="36" customWidth="1"/>
    <col min="1287" max="1287" width="11.28515625" style="36" customWidth="1"/>
    <col min="1288" max="1290" width="12" style="36" customWidth="1"/>
    <col min="1291" max="1291" width="17.28515625" style="36" customWidth="1"/>
    <col min="1292" max="1292" width="19.5703125" style="36" customWidth="1"/>
    <col min="1293" max="1293" width="14.85546875" style="36" customWidth="1"/>
    <col min="1294" max="1294" width="13" style="36" customWidth="1"/>
    <col min="1295" max="1536" width="9.140625" style="36"/>
    <col min="1537" max="1537" width="8.28515625" style="36" customWidth="1"/>
    <col min="1538" max="1538" width="33.85546875" style="36" customWidth="1"/>
    <col min="1539" max="1539" width="22.7109375" style="36" customWidth="1"/>
    <col min="1540" max="1540" width="18.5703125" style="36" customWidth="1"/>
    <col min="1541" max="1541" width="23.140625" style="36" customWidth="1"/>
    <col min="1542" max="1542" width="11" style="36" customWidth="1"/>
    <col min="1543" max="1543" width="11.28515625" style="36" customWidth="1"/>
    <col min="1544" max="1546" width="12" style="36" customWidth="1"/>
    <col min="1547" max="1547" width="17.28515625" style="36" customWidth="1"/>
    <col min="1548" max="1548" width="19.5703125" style="36" customWidth="1"/>
    <col min="1549" max="1549" width="14.85546875" style="36" customWidth="1"/>
    <col min="1550" max="1550" width="13" style="36" customWidth="1"/>
    <col min="1551" max="1792" width="9.140625" style="36"/>
    <col min="1793" max="1793" width="8.28515625" style="36" customWidth="1"/>
    <col min="1794" max="1794" width="33.85546875" style="36" customWidth="1"/>
    <col min="1795" max="1795" width="22.7109375" style="36" customWidth="1"/>
    <col min="1796" max="1796" width="18.5703125" style="36" customWidth="1"/>
    <col min="1797" max="1797" width="23.140625" style="36" customWidth="1"/>
    <col min="1798" max="1798" width="11" style="36" customWidth="1"/>
    <col min="1799" max="1799" width="11.28515625" style="36" customWidth="1"/>
    <col min="1800" max="1802" width="12" style="36" customWidth="1"/>
    <col min="1803" max="1803" width="17.28515625" style="36" customWidth="1"/>
    <col min="1804" max="1804" width="19.5703125" style="36" customWidth="1"/>
    <col min="1805" max="1805" width="14.85546875" style="36" customWidth="1"/>
    <col min="1806" max="1806" width="13" style="36" customWidth="1"/>
    <col min="1807" max="2048" width="9.140625" style="36"/>
    <col min="2049" max="2049" width="8.28515625" style="36" customWidth="1"/>
    <col min="2050" max="2050" width="33.85546875" style="36" customWidth="1"/>
    <col min="2051" max="2051" width="22.7109375" style="36" customWidth="1"/>
    <col min="2052" max="2052" width="18.5703125" style="36" customWidth="1"/>
    <col min="2053" max="2053" width="23.140625" style="36" customWidth="1"/>
    <col min="2054" max="2054" width="11" style="36" customWidth="1"/>
    <col min="2055" max="2055" width="11.28515625" style="36" customWidth="1"/>
    <col min="2056" max="2058" width="12" style="36" customWidth="1"/>
    <col min="2059" max="2059" width="17.28515625" style="36" customWidth="1"/>
    <col min="2060" max="2060" width="19.5703125" style="36" customWidth="1"/>
    <col min="2061" max="2061" width="14.85546875" style="36" customWidth="1"/>
    <col min="2062" max="2062" width="13" style="36" customWidth="1"/>
    <col min="2063" max="2304" width="9.140625" style="36"/>
    <col min="2305" max="2305" width="8.28515625" style="36" customWidth="1"/>
    <col min="2306" max="2306" width="33.85546875" style="36" customWidth="1"/>
    <col min="2307" max="2307" width="22.7109375" style="36" customWidth="1"/>
    <col min="2308" max="2308" width="18.5703125" style="36" customWidth="1"/>
    <col min="2309" max="2309" width="23.140625" style="36" customWidth="1"/>
    <col min="2310" max="2310" width="11" style="36" customWidth="1"/>
    <col min="2311" max="2311" width="11.28515625" style="36" customWidth="1"/>
    <col min="2312" max="2314" width="12" style="36" customWidth="1"/>
    <col min="2315" max="2315" width="17.28515625" style="36" customWidth="1"/>
    <col min="2316" max="2316" width="19.5703125" style="36" customWidth="1"/>
    <col min="2317" max="2317" width="14.85546875" style="36" customWidth="1"/>
    <col min="2318" max="2318" width="13" style="36" customWidth="1"/>
    <col min="2319" max="2560" width="9.140625" style="36"/>
    <col min="2561" max="2561" width="8.28515625" style="36" customWidth="1"/>
    <col min="2562" max="2562" width="33.85546875" style="36" customWidth="1"/>
    <col min="2563" max="2563" width="22.7109375" style="36" customWidth="1"/>
    <col min="2564" max="2564" width="18.5703125" style="36" customWidth="1"/>
    <col min="2565" max="2565" width="23.140625" style="36" customWidth="1"/>
    <col min="2566" max="2566" width="11" style="36" customWidth="1"/>
    <col min="2567" max="2567" width="11.28515625" style="36" customWidth="1"/>
    <col min="2568" max="2570" width="12" style="36" customWidth="1"/>
    <col min="2571" max="2571" width="17.28515625" style="36" customWidth="1"/>
    <col min="2572" max="2572" width="19.5703125" style="36" customWidth="1"/>
    <col min="2573" max="2573" width="14.85546875" style="36" customWidth="1"/>
    <col min="2574" max="2574" width="13" style="36" customWidth="1"/>
    <col min="2575" max="2816" width="9.140625" style="36"/>
    <col min="2817" max="2817" width="8.28515625" style="36" customWidth="1"/>
    <col min="2818" max="2818" width="33.85546875" style="36" customWidth="1"/>
    <col min="2819" max="2819" width="22.7109375" style="36" customWidth="1"/>
    <col min="2820" max="2820" width="18.5703125" style="36" customWidth="1"/>
    <col min="2821" max="2821" width="23.140625" style="36" customWidth="1"/>
    <col min="2822" max="2822" width="11" style="36" customWidth="1"/>
    <col min="2823" max="2823" width="11.28515625" style="36" customWidth="1"/>
    <col min="2824" max="2826" width="12" style="36" customWidth="1"/>
    <col min="2827" max="2827" width="17.28515625" style="36" customWidth="1"/>
    <col min="2828" max="2828" width="19.5703125" style="36" customWidth="1"/>
    <col min="2829" max="2829" width="14.85546875" style="36" customWidth="1"/>
    <col min="2830" max="2830" width="13" style="36" customWidth="1"/>
    <col min="2831" max="3072" width="9.140625" style="36"/>
    <col min="3073" max="3073" width="8.28515625" style="36" customWidth="1"/>
    <col min="3074" max="3074" width="33.85546875" style="36" customWidth="1"/>
    <col min="3075" max="3075" width="22.7109375" style="36" customWidth="1"/>
    <col min="3076" max="3076" width="18.5703125" style="36" customWidth="1"/>
    <col min="3077" max="3077" width="23.140625" style="36" customWidth="1"/>
    <col min="3078" max="3078" width="11" style="36" customWidth="1"/>
    <col min="3079" max="3079" width="11.28515625" style="36" customWidth="1"/>
    <col min="3080" max="3082" width="12" style="36" customWidth="1"/>
    <col min="3083" max="3083" width="17.28515625" style="36" customWidth="1"/>
    <col min="3084" max="3084" width="19.5703125" style="36" customWidth="1"/>
    <col min="3085" max="3085" width="14.85546875" style="36" customWidth="1"/>
    <col min="3086" max="3086" width="13" style="36" customWidth="1"/>
    <col min="3087" max="3328" width="9.140625" style="36"/>
    <col min="3329" max="3329" width="8.28515625" style="36" customWidth="1"/>
    <col min="3330" max="3330" width="33.85546875" style="36" customWidth="1"/>
    <col min="3331" max="3331" width="22.7109375" style="36" customWidth="1"/>
    <col min="3332" max="3332" width="18.5703125" style="36" customWidth="1"/>
    <col min="3333" max="3333" width="23.140625" style="36" customWidth="1"/>
    <col min="3334" max="3334" width="11" style="36" customWidth="1"/>
    <col min="3335" max="3335" width="11.28515625" style="36" customWidth="1"/>
    <col min="3336" max="3338" width="12" style="36" customWidth="1"/>
    <col min="3339" max="3339" width="17.28515625" style="36" customWidth="1"/>
    <col min="3340" max="3340" width="19.5703125" style="36" customWidth="1"/>
    <col min="3341" max="3341" width="14.85546875" style="36" customWidth="1"/>
    <col min="3342" max="3342" width="13" style="36" customWidth="1"/>
    <col min="3343" max="3584" width="9.140625" style="36"/>
    <col min="3585" max="3585" width="8.28515625" style="36" customWidth="1"/>
    <col min="3586" max="3586" width="33.85546875" style="36" customWidth="1"/>
    <col min="3587" max="3587" width="22.7109375" style="36" customWidth="1"/>
    <col min="3588" max="3588" width="18.5703125" style="36" customWidth="1"/>
    <col min="3589" max="3589" width="23.140625" style="36" customWidth="1"/>
    <col min="3590" max="3590" width="11" style="36" customWidth="1"/>
    <col min="3591" max="3591" width="11.28515625" style="36" customWidth="1"/>
    <col min="3592" max="3594" width="12" style="36" customWidth="1"/>
    <col min="3595" max="3595" width="17.28515625" style="36" customWidth="1"/>
    <col min="3596" max="3596" width="19.5703125" style="36" customWidth="1"/>
    <col min="3597" max="3597" width="14.85546875" style="36" customWidth="1"/>
    <col min="3598" max="3598" width="13" style="36" customWidth="1"/>
    <col min="3599" max="3840" width="9.140625" style="36"/>
    <col min="3841" max="3841" width="8.28515625" style="36" customWidth="1"/>
    <col min="3842" max="3842" width="33.85546875" style="36" customWidth="1"/>
    <col min="3843" max="3843" width="22.7109375" style="36" customWidth="1"/>
    <col min="3844" max="3844" width="18.5703125" style="36" customWidth="1"/>
    <col min="3845" max="3845" width="23.140625" style="36" customWidth="1"/>
    <col min="3846" max="3846" width="11" style="36" customWidth="1"/>
    <col min="3847" max="3847" width="11.28515625" style="36" customWidth="1"/>
    <col min="3848" max="3850" width="12" style="36" customWidth="1"/>
    <col min="3851" max="3851" width="17.28515625" style="36" customWidth="1"/>
    <col min="3852" max="3852" width="19.5703125" style="36" customWidth="1"/>
    <col min="3853" max="3853" width="14.85546875" style="36" customWidth="1"/>
    <col min="3854" max="3854" width="13" style="36" customWidth="1"/>
    <col min="3855" max="4096" width="9.140625" style="36"/>
    <col min="4097" max="4097" width="8.28515625" style="36" customWidth="1"/>
    <col min="4098" max="4098" width="33.85546875" style="36" customWidth="1"/>
    <col min="4099" max="4099" width="22.7109375" style="36" customWidth="1"/>
    <col min="4100" max="4100" width="18.5703125" style="36" customWidth="1"/>
    <col min="4101" max="4101" width="23.140625" style="36" customWidth="1"/>
    <col min="4102" max="4102" width="11" style="36" customWidth="1"/>
    <col min="4103" max="4103" width="11.28515625" style="36" customWidth="1"/>
    <col min="4104" max="4106" width="12" style="36" customWidth="1"/>
    <col min="4107" max="4107" width="17.28515625" style="36" customWidth="1"/>
    <col min="4108" max="4108" width="19.5703125" style="36" customWidth="1"/>
    <col min="4109" max="4109" width="14.85546875" style="36" customWidth="1"/>
    <col min="4110" max="4110" width="13" style="36" customWidth="1"/>
    <col min="4111" max="4352" width="9.140625" style="36"/>
    <col min="4353" max="4353" width="8.28515625" style="36" customWidth="1"/>
    <col min="4354" max="4354" width="33.85546875" style="36" customWidth="1"/>
    <col min="4355" max="4355" width="22.7109375" style="36" customWidth="1"/>
    <col min="4356" max="4356" width="18.5703125" style="36" customWidth="1"/>
    <col min="4357" max="4357" width="23.140625" style="36" customWidth="1"/>
    <col min="4358" max="4358" width="11" style="36" customWidth="1"/>
    <col min="4359" max="4359" width="11.28515625" style="36" customWidth="1"/>
    <col min="4360" max="4362" width="12" style="36" customWidth="1"/>
    <col min="4363" max="4363" width="17.28515625" style="36" customWidth="1"/>
    <col min="4364" max="4364" width="19.5703125" style="36" customWidth="1"/>
    <col min="4365" max="4365" width="14.85546875" style="36" customWidth="1"/>
    <col min="4366" max="4366" width="13" style="36" customWidth="1"/>
    <col min="4367" max="4608" width="9.140625" style="36"/>
    <col min="4609" max="4609" width="8.28515625" style="36" customWidth="1"/>
    <col min="4610" max="4610" width="33.85546875" style="36" customWidth="1"/>
    <col min="4611" max="4611" width="22.7109375" style="36" customWidth="1"/>
    <col min="4612" max="4612" width="18.5703125" style="36" customWidth="1"/>
    <col min="4613" max="4613" width="23.140625" style="36" customWidth="1"/>
    <col min="4614" max="4614" width="11" style="36" customWidth="1"/>
    <col min="4615" max="4615" width="11.28515625" style="36" customWidth="1"/>
    <col min="4616" max="4618" width="12" style="36" customWidth="1"/>
    <col min="4619" max="4619" width="17.28515625" style="36" customWidth="1"/>
    <col min="4620" max="4620" width="19.5703125" style="36" customWidth="1"/>
    <col min="4621" max="4621" width="14.85546875" style="36" customWidth="1"/>
    <col min="4622" max="4622" width="13" style="36" customWidth="1"/>
    <col min="4623" max="4864" width="9.140625" style="36"/>
    <col min="4865" max="4865" width="8.28515625" style="36" customWidth="1"/>
    <col min="4866" max="4866" width="33.85546875" style="36" customWidth="1"/>
    <col min="4867" max="4867" width="22.7109375" style="36" customWidth="1"/>
    <col min="4868" max="4868" width="18.5703125" style="36" customWidth="1"/>
    <col min="4869" max="4869" width="23.140625" style="36" customWidth="1"/>
    <col min="4870" max="4870" width="11" style="36" customWidth="1"/>
    <col min="4871" max="4871" width="11.28515625" style="36" customWidth="1"/>
    <col min="4872" max="4874" width="12" style="36" customWidth="1"/>
    <col min="4875" max="4875" width="17.28515625" style="36" customWidth="1"/>
    <col min="4876" max="4876" width="19.5703125" style="36" customWidth="1"/>
    <col min="4877" max="4877" width="14.85546875" style="36" customWidth="1"/>
    <col min="4878" max="4878" width="13" style="36" customWidth="1"/>
    <col min="4879" max="5120" width="9.140625" style="36"/>
    <col min="5121" max="5121" width="8.28515625" style="36" customWidth="1"/>
    <col min="5122" max="5122" width="33.85546875" style="36" customWidth="1"/>
    <col min="5123" max="5123" width="22.7109375" style="36" customWidth="1"/>
    <col min="5124" max="5124" width="18.5703125" style="36" customWidth="1"/>
    <col min="5125" max="5125" width="23.140625" style="36" customWidth="1"/>
    <col min="5126" max="5126" width="11" style="36" customWidth="1"/>
    <col min="5127" max="5127" width="11.28515625" style="36" customWidth="1"/>
    <col min="5128" max="5130" width="12" style="36" customWidth="1"/>
    <col min="5131" max="5131" width="17.28515625" style="36" customWidth="1"/>
    <col min="5132" max="5132" width="19.5703125" style="36" customWidth="1"/>
    <col min="5133" max="5133" width="14.85546875" style="36" customWidth="1"/>
    <col min="5134" max="5134" width="13" style="36" customWidth="1"/>
    <col min="5135" max="5376" width="9.140625" style="36"/>
    <col min="5377" max="5377" width="8.28515625" style="36" customWidth="1"/>
    <col min="5378" max="5378" width="33.85546875" style="36" customWidth="1"/>
    <col min="5379" max="5379" width="22.7109375" style="36" customWidth="1"/>
    <col min="5380" max="5380" width="18.5703125" style="36" customWidth="1"/>
    <col min="5381" max="5381" width="23.140625" style="36" customWidth="1"/>
    <col min="5382" max="5382" width="11" style="36" customWidth="1"/>
    <col min="5383" max="5383" width="11.28515625" style="36" customWidth="1"/>
    <col min="5384" max="5386" width="12" style="36" customWidth="1"/>
    <col min="5387" max="5387" width="17.28515625" style="36" customWidth="1"/>
    <col min="5388" max="5388" width="19.5703125" style="36" customWidth="1"/>
    <col min="5389" max="5389" width="14.85546875" style="36" customWidth="1"/>
    <col min="5390" max="5390" width="13" style="36" customWidth="1"/>
    <col min="5391" max="5632" width="9.140625" style="36"/>
    <col min="5633" max="5633" width="8.28515625" style="36" customWidth="1"/>
    <col min="5634" max="5634" width="33.85546875" style="36" customWidth="1"/>
    <col min="5635" max="5635" width="22.7109375" style="36" customWidth="1"/>
    <col min="5636" max="5636" width="18.5703125" style="36" customWidth="1"/>
    <col min="5637" max="5637" width="23.140625" style="36" customWidth="1"/>
    <col min="5638" max="5638" width="11" style="36" customWidth="1"/>
    <col min="5639" max="5639" width="11.28515625" style="36" customWidth="1"/>
    <col min="5640" max="5642" width="12" style="36" customWidth="1"/>
    <col min="5643" max="5643" width="17.28515625" style="36" customWidth="1"/>
    <col min="5644" max="5644" width="19.5703125" style="36" customWidth="1"/>
    <col min="5645" max="5645" width="14.85546875" style="36" customWidth="1"/>
    <col min="5646" max="5646" width="13" style="36" customWidth="1"/>
    <col min="5647" max="5888" width="9.140625" style="36"/>
    <col min="5889" max="5889" width="8.28515625" style="36" customWidth="1"/>
    <col min="5890" max="5890" width="33.85546875" style="36" customWidth="1"/>
    <col min="5891" max="5891" width="22.7109375" style="36" customWidth="1"/>
    <col min="5892" max="5892" width="18.5703125" style="36" customWidth="1"/>
    <col min="5893" max="5893" width="23.140625" style="36" customWidth="1"/>
    <col min="5894" max="5894" width="11" style="36" customWidth="1"/>
    <col min="5895" max="5895" width="11.28515625" style="36" customWidth="1"/>
    <col min="5896" max="5898" width="12" style="36" customWidth="1"/>
    <col min="5899" max="5899" width="17.28515625" style="36" customWidth="1"/>
    <col min="5900" max="5900" width="19.5703125" style="36" customWidth="1"/>
    <col min="5901" max="5901" width="14.85546875" style="36" customWidth="1"/>
    <col min="5902" max="5902" width="13" style="36" customWidth="1"/>
    <col min="5903" max="6144" width="9.140625" style="36"/>
    <col min="6145" max="6145" width="8.28515625" style="36" customWidth="1"/>
    <col min="6146" max="6146" width="33.85546875" style="36" customWidth="1"/>
    <col min="6147" max="6147" width="22.7109375" style="36" customWidth="1"/>
    <col min="6148" max="6148" width="18.5703125" style="36" customWidth="1"/>
    <col min="6149" max="6149" width="23.140625" style="36" customWidth="1"/>
    <col min="6150" max="6150" width="11" style="36" customWidth="1"/>
    <col min="6151" max="6151" width="11.28515625" style="36" customWidth="1"/>
    <col min="6152" max="6154" width="12" style="36" customWidth="1"/>
    <col min="6155" max="6155" width="17.28515625" style="36" customWidth="1"/>
    <col min="6156" max="6156" width="19.5703125" style="36" customWidth="1"/>
    <col min="6157" max="6157" width="14.85546875" style="36" customWidth="1"/>
    <col min="6158" max="6158" width="13" style="36" customWidth="1"/>
    <col min="6159" max="6400" width="9.140625" style="36"/>
    <col min="6401" max="6401" width="8.28515625" style="36" customWidth="1"/>
    <col min="6402" max="6402" width="33.85546875" style="36" customWidth="1"/>
    <col min="6403" max="6403" width="22.7109375" style="36" customWidth="1"/>
    <col min="6404" max="6404" width="18.5703125" style="36" customWidth="1"/>
    <col min="6405" max="6405" width="23.140625" style="36" customWidth="1"/>
    <col min="6406" max="6406" width="11" style="36" customWidth="1"/>
    <col min="6407" max="6407" width="11.28515625" style="36" customWidth="1"/>
    <col min="6408" max="6410" width="12" style="36" customWidth="1"/>
    <col min="6411" max="6411" width="17.28515625" style="36" customWidth="1"/>
    <col min="6412" max="6412" width="19.5703125" style="36" customWidth="1"/>
    <col min="6413" max="6413" width="14.85546875" style="36" customWidth="1"/>
    <col min="6414" max="6414" width="13" style="36" customWidth="1"/>
    <col min="6415" max="6656" width="9.140625" style="36"/>
    <col min="6657" max="6657" width="8.28515625" style="36" customWidth="1"/>
    <col min="6658" max="6658" width="33.85546875" style="36" customWidth="1"/>
    <col min="6659" max="6659" width="22.7109375" style="36" customWidth="1"/>
    <col min="6660" max="6660" width="18.5703125" style="36" customWidth="1"/>
    <col min="6661" max="6661" width="23.140625" style="36" customWidth="1"/>
    <col min="6662" max="6662" width="11" style="36" customWidth="1"/>
    <col min="6663" max="6663" width="11.28515625" style="36" customWidth="1"/>
    <col min="6664" max="6666" width="12" style="36" customWidth="1"/>
    <col min="6667" max="6667" width="17.28515625" style="36" customWidth="1"/>
    <col min="6668" max="6668" width="19.5703125" style="36" customWidth="1"/>
    <col min="6669" max="6669" width="14.85546875" style="36" customWidth="1"/>
    <col min="6670" max="6670" width="13" style="36" customWidth="1"/>
    <col min="6671" max="6912" width="9.140625" style="36"/>
    <col min="6913" max="6913" width="8.28515625" style="36" customWidth="1"/>
    <col min="6914" max="6914" width="33.85546875" style="36" customWidth="1"/>
    <col min="6915" max="6915" width="22.7109375" style="36" customWidth="1"/>
    <col min="6916" max="6916" width="18.5703125" style="36" customWidth="1"/>
    <col min="6917" max="6917" width="23.140625" style="36" customWidth="1"/>
    <col min="6918" max="6918" width="11" style="36" customWidth="1"/>
    <col min="6919" max="6919" width="11.28515625" style="36" customWidth="1"/>
    <col min="6920" max="6922" width="12" style="36" customWidth="1"/>
    <col min="6923" max="6923" width="17.28515625" style="36" customWidth="1"/>
    <col min="6924" max="6924" width="19.5703125" style="36" customWidth="1"/>
    <col min="6925" max="6925" width="14.85546875" style="36" customWidth="1"/>
    <col min="6926" max="6926" width="13" style="36" customWidth="1"/>
    <col min="6927" max="7168" width="9.140625" style="36"/>
    <col min="7169" max="7169" width="8.28515625" style="36" customWidth="1"/>
    <col min="7170" max="7170" width="33.85546875" style="36" customWidth="1"/>
    <col min="7171" max="7171" width="22.7109375" style="36" customWidth="1"/>
    <col min="7172" max="7172" width="18.5703125" style="36" customWidth="1"/>
    <col min="7173" max="7173" width="23.140625" style="36" customWidth="1"/>
    <col min="7174" max="7174" width="11" style="36" customWidth="1"/>
    <col min="7175" max="7175" width="11.28515625" style="36" customWidth="1"/>
    <col min="7176" max="7178" width="12" style="36" customWidth="1"/>
    <col min="7179" max="7179" width="17.28515625" style="36" customWidth="1"/>
    <col min="7180" max="7180" width="19.5703125" style="36" customWidth="1"/>
    <col min="7181" max="7181" width="14.85546875" style="36" customWidth="1"/>
    <col min="7182" max="7182" width="13" style="36" customWidth="1"/>
    <col min="7183" max="7424" width="9.140625" style="36"/>
    <col min="7425" max="7425" width="8.28515625" style="36" customWidth="1"/>
    <col min="7426" max="7426" width="33.85546875" style="36" customWidth="1"/>
    <col min="7427" max="7427" width="22.7109375" style="36" customWidth="1"/>
    <col min="7428" max="7428" width="18.5703125" style="36" customWidth="1"/>
    <col min="7429" max="7429" width="23.140625" style="36" customWidth="1"/>
    <col min="7430" max="7430" width="11" style="36" customWidth="1"/>
    <col min="7431" max="7431" width="11.28515625" style="36" customWidth="1"/>
    <col min="7432" max="7434" width="12" style="36" customWidth="1"/>
    <col min="7435" max="7435" width="17.28515625" style="36" customWidth="1"/>
    <col min="7436" max="7436" width="19.5703125" style="36" customWidth="1"/>
    <col min="7437" max="7437" width="14.85546875" style="36" customWidth="1"/>
    <col min="7438" max="7438" width="13" style="36" customWidth="1"/>
    <col min="7439" max="7680" width="9.140625" style="36"/>
    <col min="7681" max="7681" width="8.28515625" style="36" customWidth="1"/>
    <col min="7682" max="7682" width="33.85546875" style="36" customWidth="1"/>
    <col min="7683" max="7683" width="22.7109375" style="36" customWidth="1"/>
    <col min="7684" max="7684" width="18.5703125" style="36" customWidth="1"/>
    <col min="7685" max="7685" width="23.140625" style="36" customWidth="1"/>
    <col min="7686" max="7686" width="11" style="36" customWidth="1"/>
    <col min="7687" max="7687" width="11.28515625" style="36" customWidth="1"/>
    <col min="7688" max="7690" width="12" style="36" customWidth="1"/>
    <col min="7691" max="7691" width="17.28515625" style="36" customWidth="1"/>
    <col min="7692" max="7692" width="19.5703125" style="36" customWidth="1"/>
    <col min="7693" max="7693" width="14.85546875" style="36" customWidth="1"/>
    <col min="7694" max="7694" width="13" style="36" customWidth="1"/>
    <col min="7695" max="7936" width="9.140625" style="36"/>
    <col min="7937" max="7937" width="8.28515625" style="36" customWidth="1"/>
    <col min="7938" max="7938" width="33.85546875" style="36" customWidth="1"/>
    <col min="7939" max="7939" width="22.7109375" style="36" customWidth="1"/>
    <col min="7940" max="7940" width="18.5703125" style="36" customWidth="1"/>
    <col min="7941" max="7941" width="23.140625" style="36" customWidth="1"/>
    <col min="7942" max="7942" width="11" style="36" customWidth="1"/>
    <col min="7943" max="7943" width="11.28515625" style="36" customWidth="1"/>
    <col min="7944" max="7946" width="12" style="36" customWidth="1"/>
    <col min="7947" max="7947" width="17.28515625" style="36" customWidth="1"/>
    <col min="7948" max="7948" width="19.5703125" style="36" customWidth="1"/>
    <col min="7949" max="7949" width="14.85546875" style="36" customWidth="1"/>
    <col min="7950" max="7950" width="13" style="36" customWidth="1"/>
    <col min="7951" max="8192" width="9.140625" style="36"/>
    <col min="8193" max="8193" width="8.28515625" style="36" customWidth="1"/>
    <col min="8194" max="8194" width="33.85546875" style="36" customWidth="1"/>
    <col min="8195" max="8195" width="22.7109375" style="36" customWidth="1"/>
    <col min="8196" max="8196" width="18.5703125" style="36" customWidth="1"/>
    <col min="8197" max="8197" width="23.140625" style="36" customWidth="1"/>
    <col min="8198" max="8198" width="11" style="36" customWidth="1"/>
    <col min="8199" max="8199" width="11.28515625" style="36" customWidth="1"/>
    <col min="8200" max="8202" width="12" style="36" customWidth="1"/>
    <col min="8203" max="8203" width="17.28515625" style="36" customWidth="1"/>
    <col min="8204" max="8204" width="19.5703125" style="36" customWidth="1"/>
    <col min="8205" max="8205" width="14.85546875" style="36" customWidth="1"/>
    <col min="8206" max="8206" width="13" style="36" customWidth="1"/>
    <col min="8207" max="8448" width="9.140625" style="36"/>
    <col min="8449" max="8449" width="8.28515625" style="36" customWidth="1"/>
    <col min="8450" max="8450" width="33.85546875" style="36" customWidth="1"/>
    <col min="8451" max="8451" width="22.7109375" style="36" customWidth="1"/>
    <col min="8452" max="8452" width="18.5703125" style="36" customWidth="1"/>
    <col min="8453" max="8453" width="23.140625" style="36" customWidth="1"/>
    <col min="8454" max="8454" width="11" style="36" customWidth="1"/>
    <col min="8455" max="8455" width="11.28515625" style="36" customWidth="1"/>
    <col min="8456" max="8458" width="12" style="36" customWidth="1"/>
    <col min="8459" max="8459" width="17.28515625" style="36" customWidth="1"/>
    <col min="8460" max="8460" width="19.5703125" style="36" customWidth="1"/>
    <col min="8461" max="8461" width="14.85546875" style="36" customWidth="1"/>
    <col min="8462" max="8462" width="13" style="36" customWidth="1"/>
    <col min="8463" max="8704" width="9.140625" style="36"/>
    <col min="8705" max="8705" width="8.28515625" style="36" customWidth="1"/>
    <col min="8706" max="8706" width="33.85546875" style="36" customWidth="1"/>
    <col min="8707" max="8707" width="22.7109375" style="36" customWidth="1"/>
    <col min="8708" max="8708" width="18.5703125" style="36" customWidth="1"/>
    <col min="8709" max="8709" width="23.140625" style="36" customWidth="1"/>
    <col min="8710" max="8710" width="11" style="36" customWidth="1"/>
    <col min="8711" max="8711" width="11.28515625" style="36" customWidth="1"/>
    <col min="8712" max="8714" width="12" style="36" customWidth="1"/>
    <col min="8715" max="8715" width="17.28515625" style="36" customWidth="1"/>
    <col min="8716" max="8716" width="19.5703125" style="36" customWidth="1"/>
    <col min="8717" max="8717" width="14.85546875" style="36" customWidth="1"/>
    <col min="8718" max="8718" width="13" style="36" customWidth="1"/>
    <col min="8719" max="8960" width="9.140625" style="36"/>
    <col min="8961" max="8961" width="8.28515625" style="36" customWidth="1"/>
    <col min="8962" max="8962" width="33.85546875" style="36" customWidth="1"/>
    <col min="8963" max="8963" width="22.7109375" style="36" customWidth="1"/>
    <col min="8964" max="8964" width="18.5703125" style="36" customWidth="1"/>
    <col min="8965" max="8965" width="23.140625" style="36" customWidth="1"/>
    <col min="8966" max="8966" width="11" style="36" customWidth="1"/>
    <col min="8967" max="8967" width="11.28515625" style="36" customWidth="1"/>
    <col min="8968" max="8970" width="12" style="36" customWidth="1"/>
    <col min="8971" max="8971" width="17.28515625" style="36" customWidth="1"/>
    <col min="8972" max="8972" width="19.5703125" style="36" customWidth="1"/>
    <col min="8973" max="8973" width="14.85546875" style="36" customWidth="1"/>
    <col min="8974" max="8974" width="13" style="36" customWidth="1"/>
    <col min="8975" max="9216" width="9.140625" style="36"/>
    <col min="9217" max="9217" width="8.28515625" style="36" customWidth="1"/>
    <col min="9218" max="9218" width="33.85546875" style="36" customWidth="1"/>
    <col min="9219" max="9219" width="22.7109375" style="36" customWidth="1"/>
    <col min="9220" max="9220" width="18.5703125" style="36" customWidth="1"/>
    <col min="9221" max="9221" width="23.140625" style="36" customWidth="1"/>
    <col min="9222" max="9222" width="11" style="36" customWidth="1"/>
    <col min="9223" max="9223" width="11.28515625" style="36" customWidth="1"/>
    <col min="9224" max="9226" width="12" style="36" customWidth="1"/>
    <col min="9227" max="9227" width="17.28515625" style="36" customWidth="1"/>
    <col min="9228" max="9228" width="19.5703125" style="36" customWidth="1"/>
    <col min="9229" max="9229" width="14.85546875" style="36" customWidth="1"/>
    <col min="9230" max="9230" width="13" style="36" customWidth="1"/>
    <col min="9231" max="9472" width="9.140625" style="36"/>
    <col min="9473" max="9473" width="8.28515625" style="36" customWidth="1"/>
    <col min="9474" max="9474" width="33.85546875" style="36" customWidth="1"/>
    <col min="9475" max="9475" width="22.7109375" style="36" customWidth="1"/>
    <col min="9476" max="9476" width="18.5703125" style="36" customWidth="1"/>
    <col min="9477" max="9477" width="23.140625" style="36" customWidth="1"/>
    <col min="9478" max="9478" width="11" style="36" customWidth="1"/>
    <col min="9479" max="9479" width="11.28515625" style="36" customWidth="1"/>
    <col min="9480" max="9482" width="12" style="36" customWidth="1"/>
    <col min="9483" max="9483" width="17.28515625" style="36" customWidth="1"/>
    <col min="9484" max="9484" width="19.5703125" style="36" customWidth="1"/>
    <col min="9485" max="9485" width="14.85546875" style="36" customWidth="1"/>
    <col min="9486" max="9486" width="13" style="36" customWidth="1"/>
    <col min="9487" max="9728" width="9.140625" style="36"/>
    <col min="9729" max="9729" width="8.28515625" style="36" customWidth="1"/>
    <col min="9730" max="9730" width="33.85546875" style="36" customWidth="1"/>
    <col min="9731" max="9731" width="22.7109375" style="36" customWidth="1"/>
    <col min="9732" max="9732" width="18.5703125" style="36" customWidth="1"/>
    <col min="9733" max="9733" width="23.140625" style="36" customWidth="1"/>
    <col min="9734" max="9734" width="11" style="36" customWidth="1"/>
    <col min="9735" max="9735" width="11.28515625" style="36" customWidth="1"/>
    <col min="9736" max="9738" width="12" style="36" customWidth="1"/>
    <col min="9739" max="9739" width="17.28515625" style="36" customWidth="1"/>
    <col min="9740" max="9740" width="19.5703125" style="36" customWidth="1"/>
    <col min="9741" max="9741" width="14.85546875" style="36" customWidth="1"/>
    <col min="9742" max="9742" width="13" style="36" customWidth="1"/>
    <col min="9743" max="9984" width="9.140625" style="36"/>
    <col min="9985" max="9985" width="8.28515625" style="36" customWidth="1"/>
    <col min="9986" max="9986" width="33.85546875" style="36" customWidth="1"/>
    <col min="9987" max="9987" width="22.7109375" style="36" customWidth="1"/>
    <col min="9988" max="9988" width="18.5703125" style="36" customWidth="1"/>
    <col min="9989" max="9989" width="23.140625" style="36" customWidth="1"/>
    <col min="9990" max="9990" width="11" style="36" customWidth="1"/>
    <col min="9991" max="9991" width="11.28515625" style="36" customWidth="1"/>
    <col min="9992" max="9994" width="12" style="36" customWidth="1"/>
    <col min="9995" max="9995" width="17.28515625" style="36" customWidth="1"/>
    <col min="9996" max="9996" width="19.5703125" style="36" customWidth="1"/>
    <col min="9997" max="9997" width="14.85546875" style="36" customWidth="1"/>
    <col min="9998" max="9998" width="13" style="36" customWidth="1"/>
    <col min="9999" max="10240" width="9.140625" style="36"/>
    <col min="10241" max="10241" width="8.28515625" style="36" customWidth="1"/>
    <col min="10242" max="10242" width="33.85546875" style="36" customWidth="1"/>
    <col min="10243" max="10243" width="22.7109375" style="36" customWidth="1"/>
    <col min="10244" max="10244" width="18.5703125" style="36" customWidth="1"/>
    <col min="10245" max="10245" width="23.140625" style="36" customWidth="1"/>
    <col min="10246" max="10246" width="11" style="36" customWidth="1"/>
    <col min="10247" max="10247" width="11.28515625" style="36" customWidth="1"/>
    <col min="10248" max="10250" width="12" style="36" customWidth="1"/>
    <col min="10251" max="10251" width="17.28515625" style="36" customWidth="1"/>
    <col min="10252" max="10252" width="19.5703125" style="36" customWidth="1"/>
    <col min="10253" max="10253" width="14.85546875" style="36" customWidth="1"/>
    <col min="10254" max="10254" width="13" style="36" customWidth="1"/>
    <col min="10255" max="10496" width="9.140625" style="36"/>
    <col min="10497" max="10497" width="8.28515625" style="36" customWidth="1"/>
    <col min="10498" max="10498" width="33.85546875" style="36" customWidth="1"/>
    <col min="10499" max="10499" width="22.7109375" style="36" customWidth="1"/>
    <col min="10500" max="10500" width="18.5703125" style="36" customWidth="1"/>
    <col min="10501" max="10501" width="23.140625" style="36" customWidth="1"/>
    <col min="10502" max="10502" width="11" style="36" customWidth="1"/>
    <col min="10503" max="10503" width="11.28515625" style="36" customWidth="1"/>
    <col min="10504" max="10506" width="12" style="36" customWidth="1"/>
    <col min="10507" max="10507" width="17.28515625" style="36" customWidth="1"/>
    <col min="10508" max="10508" width="19.5703125" style="36" customWidth="1"/>
    <col min="10509" max="10509" width="14.85546875" style="36" customWidth="1"/>
    <col min="10510" max="10510" width="13" style="36" customWidth="1"/>
    <col min="10511" max="10752" width="9.140625" style="36"/>
    <col min="10753" max="10753" width="8.28515625" style="36" customWidth="1"/>
    <col min="10754" max="10754" width="33.85546875" style="36" customWidth="1"/>
    <col min="10755" max="10755" width="22.7109375" style="36" customWidth="1"/>
    <col min="10756" max="10756" width="18.5703125" style="36" customWidth="1"/>
    <col min="10757" max="10757" width="23.140625" style="36" customWidth="1"/>
    <col min="10758" max="10758" width="11" style="36" customWidth="1"/>
    <col min="10759" max="10759" width="11.28515625" style="36" customWidth="1"/>
    <col min="10760" max="10762" width="12" style="36" customWidth="1"/>
    <col min="10763" max="10763" width="17.28515625" style="36" customWidth="1"/>
    <col min="10764" max="10764" width="19.5703125" style="36" customWidth="1"/>
    <col min="10765" max="10765" width="14.85546875" style="36" customWidth="1"/>
    <col min="10766" max="10766" width="13" style="36" customWidth="1"/>
    <col min="10767" max="11008" width="9.140625" style="36"/>
    <col min="11009" max="11009" width="8.28515625" style="36" customWidth="1"/>
    <col min="11010" max="11010" width="33.85546875" style="36" customWidth="1"/>
    <col min="11011" max="11011" width="22.7109375" style="36" customWidth="1"/>
    <col min="11012" max="11012" width="18.5703125" style="36" customWidth="1"/>
    <col min="11013" max="11013" width="23.140625" style="36" customWidth="1"/>
    <col min="11014" max="11014" width="11" style="36" customWidth="1"/>
    <col min="11015" max="11015" width="11.28515625" style="36" customWidth="1"/>
    <col min="11016" max="11018" width="12" style="36" customWidth="1"/>
    <col min="11019" max="11019" width="17.28515625" style="36" customWidth="1"/>
    <col min="11020" max="11020" width="19.5703125" style="36" customWidth="1"/>
    <col min="11021" max="11021" width="14.85546875" style="36" customWidth="1"/>
    <col min="11022" max="11022" width="13" style="36" customWidth="1"/>
    <col min="11023" max="11264" width="9.140625" style="36"/>
    <col min="11265" max="11265" width="8.28515625" style="36" customWidth="1"/>
    <col min="11266" max="11266" width="33.85546875" style="36" customWidth="1"/>
    <col min="11267" max="11267" width="22.7109375" style="36" customWidth="1"/>
    <col min="11268" max="11268" width="18.5703125" style="36" customWidth="1"/>
    <col min="11269" max="11269" width="23.140625" style="36" customWidth="1"/>
    <col min="11270" max="11270" width="11" style="36" customWidth="1"/>
    <col min="11271" max="11271" width="11.28515625" style="36" customWidth="1"/>
    <col min="11272" max="11274" width="12" style="36" customWidth="1"/>
    <col min="11275" max="11275" width="17.28515625" style="36" customWidth="1"/>
    <col min="11276" max="11276" width="19.5703125" style="36" customWidth="1"/>
    <col min="11277" max="11277" width="14.85546875" style="36" customWidth="1"/>
    <col min="11278" max="11278" width="13" style="36" customWidth="1"/>
    <col min="11279" max="11520" width="9.140625" style="36"/>
    <col min="11521" max="11521" width="8.28515625" style="36" customWidth="1"/>
    <col min="11522" max="11522" width="33.85546875" style="36" customWidth="1"/>
    <col min="11523" max="11523" width="22.7109375" style="36" customWidth="1"/>
    <col min="11524" max="11524" width="18.5703125" style="36" customWidth="1"/>
    <col min="11525" max="11525" width="23.140625" style="36" customWidth="1"/>
    <col min="11526" max="11526" width="11" style="36" customWidth="1"/>
    <col min="11527" max="11527" width="11.28515625" style="36" customWidth="1"/>
    <col min="11528" max="11530" width="12" style="36" customWidth="1"/>
    <col min="11531" max="11531" width="17.28515625" style="36" customWidth="1"/>
    <col min="11532" max="11532" width="19.5703125" style="36" customWidth="1"/>
    <col min="11533" max="11533" width="14.85546875" style="36" customWidth="1"/>
    <col min="11534" max="11534" width="13" style="36" customWidth="1"/>
    <col min="11535" max="11776" width="9.140625" style="36"/>
    <col min="11777" max="11777" width="8.28515625" style="36" customWidth="1"/>
    <col min="11778" max="11778" width="33.85546875" style="36" customWidth="1"/>
    <col min="11779" max="11779" width="22.7109375" style="36" customWidth="1"/>
    <col min="11780" max="11780" width="18.5703125" style="36" customWidth="1"/>
    <col min="11781" max="11781" width="23.140625" style="36" customWidth="1"/>
    <col min="11782" max="11782" width="11" style="36" customWidth="1"/>
    <col min="11783" max="11783" width="11.28515625" style="36" customWidth="1"/>
    <col min="11784" max="11786" width="12" style="36" customWidth="1"/>
    <col min="11787" max="11787" width="17.28515625" style="36" customWidth="1"/>
    <col min="11788" max="11788" width="19.5703125" style="36" customWidth="1"/>
    <col min="11789" max="11789" width="14.85546875" style="36" customWidth="1"/>
    <col min="11790" max="11790" width="13" style="36" customWidth="1"/>
    <col min="11791" max="12032" width="9.140625" style="36"/>
    <col min="12033" max="12033" width="8.28515625" style="36" customWidth="1"/>
    <col min="12034" max="12034" width="33.85546875" style="36" customWidth="1"/>
    <col min="12035" max="12035" width="22.7109375" style="36" customWidth="1"/>
    <col min="12036" max="12036" width="18.5703125" style="36" customWidth="1"/>
    <col min="12037" max="12037" width="23.140625" style="36" customWidth="1"/>
    <col min="12038" max="12038" width="11" style="36" customWidth="1"/>
    <col min="12039" max="12039" width="11.28515625" style="36" customWidth="1"/>
    <col min="12040" max="12042" width="12" style="36" customWidth="1"/>
    <col min="12043" max="12043" width="17.28515625" style="36" customWidth="1"/>
    <col min="12044" max="12044" width="19.5703125" style="36" customWidth="1"/>
    <col min="12045" max="12045" width="14.85546875" style="36" customWidth="1"/>
    <col min="12046" max="12046" width="13" style="36" customWidth="1"/>
    <col min="12047" max="12288" width="9.140625" style="36"/>
    <col min="12289" max="12289" width="8.28515625" style="36" customWidth="1"/>
    <col min="12290" max="12290" width="33.85546875" style="36" customWidth="1"/>
    <col min="12291" max="12291" width="22.7109375" style="36" customWidth="1"/>
    <col min="12292" max="12292" width="18.5703125" style="36" customWidth="1"/>
    <col min="12293" max="12293" width="23.140625" style="36" customWidth="1"/>
    <col min="12294" max="12294" width="11" style="36" customWidth="1"/>
    <col min="12295" max="12295" width="11.28515625" style="36" customWidth="1"/>
    <col min="12296" max="12298" width="12" style="36" customWidth="1"/>
    <col min="12299" max="12299" width="17.28515625" style="36" customWidth="1"/>
    <col min="12300" max="12300" width="19.5703125" style="36" customWidth="1"/>
    <col min="12301" max="12301" width="14.85546875" style="36" customWidth="1"/>
    <col min="12302" max="12302" width="13" style="36" customWidth="1"/>
    <col min="12303" max="12544" width="9.140625" style="36"/>
    <col min="12545" max="12545" width="8.28515625" style="36" customWidth="1"/>
    <col min="12546" max="12546" width="33.85546875" style="36" customWidth="1"/>
    <col min="12547" max="12547" width="22.7109375" style="36" customWidth="1"/>
    <col min="12548" max="12548" width="18.5703125" style="36" customWidth="1"/>
    <col min="12549" max="12549" width="23.140625" style="36" customWidth="1"/>
    <col min="12550" max="12550" width="11" style="36" customWidth="1"/>
    <col min="12551" max="12551" width="11.28515625" style="36" customWidth="1"/>
    <col min="12552" max="12554" width="12" style="36" customWidth="1"/>
    <col min="12555" max="12555" width="17.28515625" style="36" customWidth="1"/>
    <col min="12556" max="12556" width="19.5703125" style="36" customWidth="1"/>
    <col min="12557" max="12557" width="14.85546875" style="36" customWidth="1"/>
    <col min="12558" max="12558" width="13" style="36" customWidth="1"/>
    <col min="12559" max="12800" width="9.140625" style="36"/>
    <col min="12801" max="12801" width="8.28515625" style="36" customWidth="1"/>
    <col min="12802" max="12802" width="33.85546875" style="36" customWidth="1"/>
    <col min="12803" max="12803" width="22.7109375" style="36" customWidth="1"/>
    <col min="12804" max="12804" width="18.5703125" style="36" customWidth="1"/>
    <col min="12805" max="12805" width="23.140625" style="36" customWidth="1"/>
    <col min="12806" max="12806" width="11" style="36" customWidth="1"/>
    <col min="12807" max="12807" width="11.28515625" style="36" customWidth="1"/>
    <col min="12808" max="12810" width="12" style="36" customWidth="1"/>
    <col min="12811" max="12811" width="17.28515625" style="36" customWidth="1"/>
    <col min="12812" max="12812" width="19.5703125" style="36" customWidth="1"/>
    <col min="12813" max="12813" width="14.85546875" style="36" customWidth="1"/>
    <col min="12814" max="12814" width="13" style="36" customWidth="1"/>
    <col min="12815" max="13056" width="9.140625" style="36"/>
    <col min="13057" max="13057" width="8.28515625" style="36" customWidth="1"/>
    <col min="13058" max="13058" width="33.85546875" style="36" customWidth="1"/>
    <col min="13059" max="13059" width="22.7109375" style="36" customWidth="1"/>
    <col min="13060" max="13060" width="18.5703125" style="36" customWidth="1"/>
    <col min="13061" max="13061" width="23.140625" style="36" customWidth="1"/>
    <col min="13062" max="13062" width="11" style="36" customWidth="1"/>
    <col min="13063" max="13063" width="11.28515625" style="36" customWidth="1"/>
    <col min="13064" max="13066" width="12" style="36" customWidth="1"/>
    <col min="13067" max="13067" width="17.28515625" style="36" customWidth="1"/>
    <col min="13068" max="13068" width="19.5703125" style="36" customWidth="1"/>
    <col min="13069" max="13069" width="14.85546875" style="36" customWidth="1"/>
    <col min="13070" max="13070" width="13" style="36" customWidth="1"/>
    <col min="13071" max="13312" width="9.140625" style="36"/>
    <col min="13313" max="13313" width="8.28515625" style="36" customWidth="1"/>
    <col min="13314" max="13314" width="33.85546875" style="36" customWidth="1"/>
    <col min="13315" max="13315" width="22.7109375" style="36" customWidth="1"/>
    <col min="13316" max="13316" width="18.5703125" style="36" customWidth="1"/>
    <col min="13317" max="13317" width="23.140625" style="36" customWidth="1"/>
    <col min="13318" max="13318" width="11" style="36" customWidth="1"/>
    <col min="13319" max="13319" width="11.28515625" style="36" customWidth="1"/>
    <col min="13320" max="13322" width="12" style="36" customWidth="1"/>
    <col min="13323" max="13323" width="17.28515625" style="36" customWidth="1"/>
    <col min="13324" max="13324" width="19.5703125" style="36" customWidth="1"/>
    <col min="13325" max="13325" width="14.85546875" style="36" customWidth="1"/>
    <col min="13326" max="13326" width="13" style="36" customWidth="1"/>
    <col min="13327" max="13568" width="9.140625" style="36"/>
    <col min="13569" max="13569" width="8.28515625" style="36" customWidth="1"/>
    <col min="13570" max="13570" width="33.85546875" style="36" customWidth="1"/>
    <col min="13571" max="13571" width="22.7109375" style="36" customWidth="1"/>
    <col min="13572" max="13572" width="18.5703125" style="36" customWidth="1"/>
    <col min="13573" max="13573" width="23.140625" style="36" customWidth="1"/>
    <col min="13574" max="13574" width="11" style="36" customWidth="1"/>
    <col min="13575" max="13575" width="11.28515625" style="36" customWidth="1"/>
    <col min="13576" max="13578" width="12" style="36" customWidth="1"/>
    <col min="13579" max="13579" width="17.28515625" style="36" customWidth="1"/>
    <col min="13580" max="13580" width="19.5703125" style="36" customWidth="1"/>
    <col min="13581" max="13581" width="14.85546875" style="36" customWidth="1"/>
    <col min="13582" max="13582" width="13" style="36" customWidth="1"/>
    <col min="13583" max="13824" width="9.140625" style="36"/>
    <col min="13825" max="13825" width="8.28515625" style="36" customWidth="1"/>
    <col min="13826" max="13826" width="33.85546875" style="36" customWidth="1"/>
    <col min="13827" max="13827" width="22.7109375" style="36" customWidth="1"/>
    <col min="13828" max="13828" width="18.5703125" style="36" customWidth="1"/>
    <col min="13829" max="13829" width="23.140625" style="36" customWidth="1"/>
    <col min="13830" max="13830" width="11" style="36" customWidth="1"/>
    <col min="13831" max="13831" width="11.28515625" style="36" customWidth="1"/>
    <col min="13832" max="13834" width="12" style="36" customWidth="1"/>
    <col min="13835" max="13835" width="17.28515625" style="36" customWidth="1"/>
    <col min="13836" max="13836" width="19.5703125" style="36" customWidth="1"/>
    <col min="13837" max="13837" width="14.85546875" style="36" customWidth="1"/>
    <col min="13838" max="13838" width="13" style="36" customWidth="1"/>
    <col min="13839" max="14080" width="9.140625" style="36"/>
    <col min="14081" max="14081" width="8.28515625" style="36" customWidth="1"/>
    <col min="14082" max="14082" width="33.85546875" style="36" customWidth="1"/>
    <col min="14083" max="14083" width="22.7109375" style="36" customWidth="1"/>
    <col min="14084" max="14084" width="18.5703125" style="36" customWidth="1"/>
    <col min="14085" max="14085" width="23.140625" style="36" customWidth="1"/>
    <col min="14086" max="14086" width="11" style="36" customWidth="1"/>
    <col min="14087" max="14087" width="11.28515625" style="36" customWidth="1"/>
    <col min="14088" max="14090" width="12" style="36" customWidth="1"/>
    <col min="14091" max="14091" width="17.28515625" style="36" customWidth="1"/>
    <col min="14092" max="14092" width="19.5703125" style="36" customWidth="1"/>
    <col min="14093" max="14093" width="14.85546875" style="36" customWidth="1"/>
    <col min="14094" max="14094" width="13" style="36" customWidth="1"/>
    <col min="14095" max="14336" width="9.140625" style="36"/>
    <col min="14337" max="14337" width="8.28515625" style="36" customWidth="1"/>
    <col min="14338" max="14338" width="33.85546875" style="36" customWidth="1"/>
    <col min="14339" max="14339" width="22.7109375" style="36" customWidth="1"/>
    <col min="14340" max="14340" width="18.5703125" style="36" customWidth="1"/>
    <col min="14341" max="14341" width="23.140625" style="36" customWidth="1"/>
    <col min="14342" max="14342" width="11" style="36" customWidth="1"/>
    <col min="14343" max="14343" width="11.28515625" style="36" customWidth="1"/>
    <col min="14344" max="14346" width="12" style="36" customWidth="1"/>
    <col min="14347" max="14347" width="17.28515625" style="36" customWidth="1"/>
    <col min="14348" max="14348" width="19.5703125" style="36" customWidth="1"/>
    <col min="14349" max="14349" width="14.85546875" style="36" customWidth="1"/>
    <col min="14350" max="14350" width="13" style="36" customWidth="1"/>
    <col min="14351" max="14592" width="9.140625" style="36"/>
    <col min="14593" max="14593" width="8.28515625" style="36" customWidth="1"/>
    <col min="14594" max="14594" width="33.85546875" style="36" customWidth="1"/>
    <col min="14595" max="14595" width="22.7109375" style="36" customWidth="1"/>
    <col min="14596" max="14596" width="18.5703125" style="36" customWidth="1"/>
    <col min="14597" max="14597" width="23.140625" style="36" customWidth="1"/>
    <col min="14598" max="14598" width="11" style="36" customWidth="1"/>
    <col min="14599" max="14599" width="11.28515625" style="36" customWidth="1"/>
    <col min="14600" max="14602" width="12" style="36" customWidth="1"/>
    <col min="14603" max="14603" width="17.28515625" style="36" customWidth="1"/>
    <col min="14604" max="14604" width="19.5703125" style="36" customWidth="1"/>
    <col min="14605" max="14605" width="14.85546875" style="36" customWidth="1"/>
    <col min="14606" max="14606" width="13" style="36" customWidth="1"/>
    <col min="14607" max="14848" width="9.140625" style="36"/>
    <col min="14849" max="14849" width="8.28515625" style="36" customWidth="1"/>
    <col min="14850" max="14850" width="33.85546875" style="36" customWidth="1"/>
    <col min="14851" max="14851" width="22.7109375" style="36" customWidth="1"/>
    <col min="14852" max="14852" width="18.5703125" style="36" customWidth="1"/>
    <col min="14853" max="14853" width="23.140625" style="36" customWidth="1"/>
    <col min="14854" max="14854" width="11" style="36" customWidth="1"/>
    <col min="14855" max="14855" width="11.28515625" style="36" customWidth="1"/>
    <col min="14856" max="14858" width="12" style="36" customWidth="1"/>
    <col min="14859" max="14859" width="17.28515625" style="36" customWidth="1"/>
    <col min="14860" max="14860" width="19.5703125" style="36" customWidth="1"/>
    <col min="14861" max="14861" width="14.85546875" style="36" customWidth="1"/>
    <col min="14862" max="14862" width="13" style="36" customWidth="1"/>
    <col min="14863" max="15104" width="9.140625" style="36"/>
    <col min="15105" max="15105" width="8.28515625" style="36" customWidth="1"/>
    <col min="15106" max="15106" width="33.85546875" style="36" customWidth="1"/>
    <col min="15107" max="15107" width="22.7109375" style="36" customWidth="1"/>
    <col min="15108" max="15108" width="18.5703125" style="36" customWidth="1"/>
    <col min="15109" max="15109" width="23.140625" style="36" customWidth="1"/>
    <col min="15110" max="15110" width="11" style="36" customWidth="1"/>
    <col min="15111" max="15111" width="11.28515625" style="36" customWidth="1"/>
    <col min="15112" max="15114" width="12" style="36" customWidth="1"/>
    <col min="15115" max="15115" width="17.28515625" style="36" customWidth="1"/>
    <col min="15116" max="15116" width="19.5703125" style="36" customWidth="1"/>
    <col min="15117" max="15117" width="14.85546875" style="36" customWidth="1"/>
    <col min="15118" max="15118" width="13" style="36" customWidth="1"/>
    <col min="15119" max="15360" width="9.140625" style="36"/>
    <col min="15361" max="15361" width="8.28515625" style="36" customWidth="1"/>
    <col min="15362" max="15362" width="33.85546875" style="36" customWidth="1"/>
    <col min="15363" max="15363" width="22.7109375" style="36" customWidth="1"/>
    <col min="15364" max="15364" width="18.5703125" style="36" customWidth="1"/>
    <col min="15365" max="15365" width="23.140625" style="36" customWidth="1"/>
    <col min="15366" max="15366" width="11" style="36" customWidth="1"/>
    <col min="15367" max="15367" width="11.28515625" style="36" customWidth="1"/>
    <col min="15368" max="15370" width="12" style="36" customWidth="1"/>
    <col min="15371" max="15371" width="17.28515625" style="36" customWidth="1"/>
    <col min="15372" max="15372" width="19.5703125" style="36" customWidth="1"/>
    <col min="15373" max="15373" width="14.85546875" style="36" customWidth="1"/>
    <col min="15374" max="15374" width="13" style="36" customWidth="1"/>
    <col min="15375" max="15616" width="9.140625" style="36"/>
    <col min="15617" max="15617" width="8.28515625" style="36" customWidth="1"/>
    <col min="15618" max="15618" width="33.85546875" style="36" customWidth="1"/>
    <col min="15619" max="15619" width="22.7109375" style="36" customWidth="1"/>
    <col min="15620" max="15620" width="18.5703125" style="36" customWidth="1"/>
    <col min="15621" max="15621" width="23.140625" style="36" customWidth="1"/>
    <col min="15622" max="15622" width="11" style="36" customWidth="1"/>
    <col min="15623" max="15623" width="11.28515625" style="36" customWidth="1"/>
    <col min="15624" max="15626" width="12" style="36" customWidth="1"/>
    <col min="15627" max="15627" width="17.28515625" style="36" customWidth="1"/>
    <col min="15628" max="15628" width="19.5703125" style="36" customWidth="1"/>
    <col min="15629" max="15629" width="14.85546875" style="36" customWidth="1"/>
    <col min="15630" max="15630" width="13" style="36" customWidth="1"/>
    <col min="15631" max="15872" width="9.140625" style="36"/>
    <col min="15873" max="15873" width="8.28515625" style="36" customWidth="1"/>
    <col min="15874" max="15874" width="33.85546875" style="36" customWidth="1"/>
    <col min="15875" max="15875" width="22.7109375" style="36" customWidth="1"/>
    <col min="15876" max="15876" width="18.5703125" style="36" customWidth="1"/>
    <col min="15877" max="15877" width="23.140625" style="36" customWidth="1"/>
    <col min="15878" max="15878" width="11" style="36" customWidth="1"/>
    <col min="15879" max="15879" width="11.28515625" style="36" customWidth="1"/>
    <col min="15880" max="15882" width="12" style="36" customWidth="1"/>
    <col min="15883" max="15883" width="17.28515625" style="36" customWidth="1"/>
    <col min="15884" max="15884" width="19.5703125" style="36" customWidth="1"/>
    <col min="15885" max="15885" width="14.85546875" style="36" customWidth="1"/>
    <col min="15886" max="15886" width="13" style="36" customWidth="1"/>
    <col min="15887" max="16128" width="9.140625" style="36"/>
    <col min="16129" max="16129" width="8.28515625" style="36" customWidth="1"/>
    <col min="16130" max="16130" width="33.85546875" style="36" customWidth="1"/>
    <col min="16131" max="16131" width="22.7109375" style="36" customWidth="1"/>
    <col min="16132" max="16132" width="18.5703125" style="36" customWidth="1"/>
    <col min="16133" max="16133" width="23.140625" style="36" customWidth="1"/>
    <col min="16134" max="16134" width="11" style="36" customWidth="1"/>
    <col min="16135" max="16135" width="11.28515625" style="36" customWidth="1"/>
    <col min="16136" max="16138" width="12" style="36" customWidth="1"/>
    <col min="16139" max="16139" width="17.28515625" style="36" customWidth="1"/>
    <col min="16140" max="16140" width="19.5703125" style="36" customWidth="1"/>
    <col min="16141" max="16141" width="14.85546875" style="36" customWidth="1"/>
    <col min="16142" max="16142" width="13" style="36" customWidth="1"/>
    <col min="16143" max="16384" width="9.140625" style="36"/>
  </cols>
  <sheetData>
    <row r="1" spans="1:11" s="35" customFormat="1" ht="15.75" x14ac:dyDescent="0.25">
      <c r="A1" s="206" t="s">
        <v>139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s="35" customFormat="1" ht="15.75" x14ac:dyDescent="0.25">
      <c r="A2" s="207" t="s">
        <v>140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s="35" customFormat="1" ht="15.75" x14ac:dyDescent="0.2">
      <c r="A3" s="248" t="s">
        <v>141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</row>
    <row r="4" spans="1:11" s="35" customFormat="1" ht="15.75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1" s="35" customFormat="1" ht="37.5" customHeight="1" x14ac:dyDescent="0.2">
      <c r="A5" s="209" t="s">
        <v>128</v>
      </c>
      <c r="B5" s="209" t="s">
        <v>142</v>
      </c>
      <c r="C5" s="209" t="s">
        <v>143</v>
      </c>
      <c r="D5" s="209" t="s">
        <v>144</v>
      </c>
      <c r="E5" s="209" t="s">
        <v>145</v>
      </c>
      <c r="F5" s="243" t="s">
        <v>146</v>
      </c>
      <c r="G5" s="243"/>
      <c r="H5" s="243"/>
      <c r="I5" s="243"/>
      <c r="J5" s="243"/>
      <c r="K5" s="243"/>
    </row>
    <row r="6" spans="1:11" s="35" customFormat="1" ht="15.75" x14ac:dyDescent="0.2">
      <c r="A6" s="210"/>
      <c r="B6" s="210"/>
      <c r="C6" s="210"/>
      <c r="D6" s="210"/>
      <c r="E6" s="210"/>
      <c r="F6" s="243" t="s">
        <v>1</v>
      </c>
      <c r="G6" s="243" t="s">
        <v>37</v>
      </c>
      <c r="H6" s="243"/>
      <c r="I6" s="243"/>
      <c r="J6" s="243"/>
      <c r="K6" s="243"/>
    </row>
    <row r="7" spans="1:11" s="35" customFormat="1" ht="30.75" customHeight="1" x14ac:dyDescent="0.2">
      <c r="A7" s="211"/>
      <c r="B7" s="211"/>
      <c r="C7" s="211"/>
      <c r="D7" s="211"/>
      <c r="E7" s="211"/>
      <c r="F7" s="243"/>
      <c r="G7" s="71" t="s">
        <v>147</v>
      </c>
      <c r="H7" s="71" t="s">
        <v>117</v>
      </c>
      <c r="I7" s="71" t="s">
        <v>118</v>
      </c>
      <c r="J7" s="71" t="s">
        <v>119</v>
      </c>
      <c r="K7" s="71" t="s">
        <v>148</v>
      </c>
    </row>
    <row r="8" spans="1:11" s="64" customFormat="1" ht="12.75" x14ac:dyDescent="0.2">
      <c r="A8" s="63">
        <v>1</v>
      </c>
      <c r="B8" s="63">
        <v>2</v>
      </c>
      <c r="C8" s="63">
        <v>3</v>
      </c>
      <c r="D8" s="63">
        <v>4</v>
      </c>
      <c r="E8" s="63">
        <v>5</v>
      </c>
      <c r="F8" s="63">
        <v>6</v>
      </c>
      <c r="G8" s="63">
        <v>7</v>
      </c>
      <c r="H8" s="63">
        <v>8</v>
      </c>
      <c r="I8" s="63">
        <v>9</v>
      </c>
      <c r="J8" s="63">
        <v>10</v>
      </c>
      <c r="K8" s="63">
        <v>11</v>
      </c>
    </row>
    <row r="9" spans="1:11" s="64" customFormat="1" ht="12.75" x14ac:dyDescent="0.2">
      <c r="A9" s="72"/>
      <c r="B9" s="72"/>
      <c r="C9" s="72"/>
      <c r="D9" s="72"/>
      <c r="E9" s="244" t="s">
        <v>196</v>
      </c>
      <c r="F9" s="244"/>
      <c r="G9" s="244"/>
      <c r="H9" s="244"/>
      <c r="I9" s="244"/>
      <c r="J9" s="244"/>
      <c r="K9" s="244"/>
    </row>
    <row r="10" spans="1:11" s="64" customFormat="1" ht="12.75" x14ac:dyDescent="0.2">
      <c r="A10" s="72"/>
      <c r="B10" s="72"/>
      <c r="C10" s="72"/>
      <c r="D10" s="72"/>
      <c r="E10" s="63"/>
      <c r="F10" s="63"/>
      <c r="G10" s="63"/>
      <c r="H10" s="63"/>
      <c r="I10" s="63"/>
      <c r="J10" s="63"/>
      <c r="K10" s="63"/>
    </row>
    <row r="11" spans="1:11" s="64" customFormat="1" ht="12.75" x14ac:dyDescent="0.2">
      <c r="A11" s="72"/>
      <c r="B11" s="72"/>
      <c r="C11" s="72"/>
      <c r="D11" s="72"/>
      <c r="E11" s="63"/>
      <c r="F11" s="63"/>
      <c r="G11" s="63"/>
      <c r="H11" s="63"/>
      <c r="I11" s="63"/>
      <c r="J11" s="63"/>
      <c r="K11" s="63"/>
    </row>
    <row r="12" spans="1:11" s="64" customFormat="1" ht="12.75" x14ac:dyDescent="0.2">
      <c r="A12" s="72"/>
      <c r="B12" s="72"/>
      <c r="C12" s="72"/>
      <c r="D12" s="72"/>
      <c r="E12" s="245" t="s">
        <v>149</v>
      </c>
      <c r="F12" s="246"/>
      <c r="G12" s="246"/>
      <c r="H12" s="246"/>
      <c r="I12" s="246"/>
      <c r="J12" s="246"/>
      <c r="K12" s="247"/>
    </row>
    <row r="13" spans="1:11" s="67" customFormat="1" ht="15.75" x14ac:dyDescent="0.25">
      <c r="A13" s="68"/>
      <c r="B13" s="69"/>
      <c r="C13" s="65"/>
      <c r="D13" s="65"/>
      <c r="E13" s="73"/>
      <c r="F13" s="37"/>
      <c r="G13" s="37"/>
      <c r="H13" s="74"/>
      <c r="I13" s="74"/>
      <c r="J13" s="74"/>
      <c r="K13" s="74"/>
    </row>
    <row r="14" spans="1:11" s="67" customFormat="1" ht="15.75" x14ac:dyDescent="0.25">
      <c r="A14" s="70"/>
      <c r="B14" s="48"/>
      <c r="C14" s="37"/>
      <c r="D14" s="37"/>
      <c r="E14" s="37"/>
      <c r="F14" s="37"/>
      <c r="G14" s="37"/>
      <c r="H14" s="37"/>
      <c r="I14" s="37"/>
      <c r="J14" s="37"/>
      <c r="K14" s="37"/>
    </row>
  </sheetData>
  <mergeCells count="13">
    <mergeCell ref="G6:K6"/>
    <mergeCell ref="E9:K9"/>
    <mergeCell ref="E12:K12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4803149606299213" right="0.55118110236220474" top="0.62992125984251968" bottom="0.55118110236220474" header="0.51181102362204722" footer="0.51181102362204722"/>
  <pageSetup paperSize="9" scale="7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"/>
  <sheetViews>
    <sheetView tabSelected="1" view="pageBreakPreview" zoomScale="75" zoomScaleNormal="75" zoomScaleSheetLayoutView="75" workbookViewId="0">
      <selection activeCell="P29" sqref="P29"/>
    </sheetView>
  </sheetViews>
  <sheetFormatPr defaultRowHeight="12.75" x14ac:dyDescent="0.2"/>
  <cols>
    <col min="1" max="1" width="7.5703125" style="75" customWidth="1"/>
    <col min="2" max="2" width="46.42578125" style="75" customWidth="1"/>
    <col min="3" max="3" width="22.42578125" style="75" customWidth="1"/>
    <col min="4" max="7" width="14.7109375" style="75" customWidth="1"/>
    <col min="8" max="9" width="14.7109375" style="75" hidden="1" customWidth="1"/>
    <col min="10" max="10" width="22.42578125" style="90" customWidth="1"/>
    <col min="11" max="11" width="4.5703125" style="75" customWidth="1"/>
    <col min="12" max="12" width="9.140625" style="89" hidden="1" customWidth="1"/>
    <col min="13" max="13" width="11" style="89" customWidth="1"/>
    <col min="14" max="257" width="9.140625" style="89"/>
    <col min="258" max="258" width="7.5703125" style="89" customWidth="1"/>
    <col min="259" max="259" width="46.42578125" style="89" customWidth="1"/>
    <col min="260" max="260" width="22.42578125" style="89" customWidth="1"/>
    <col min="261" max="263" width="14.7109375" style="89" customWidth="1"/>
    <col min="264" max="265" width="0" style="89" hidden="1" customWidth="1"/>
    <col min="266" max="266" width="22.42578125" style="89" customWidth="1"/>
    <col min="267" max="513" width="9.140625" style="89"/>
    <col min="514" max="514" width="7.5703125" style="89" customWidth="1"/>
    <col min="515" max="515" width="46.42578125" style="89" customWidth="1"/>
    <col min="516" max="516" width="22.42578125" style="89" customWidth="1"/>
    <col min="517" max="519" width="14.7109375" style="89" customWidth="1"/>
    <col min="520" max="521" width="0" style="89" hidden="1" customWidth="1"/>
    <col min="522" max="522" width="22.42578125" style="89" customWidth="1"/>
    <col min="523" max="769" width="9.140625" style="89"/>
    <col min="770" max="770" width="7.5703125" style="89" customWidth="1"/>
    <col min="771" max="771" width="46.42578125" style="89" customWidth="1"/>
    <col min="772" max="772" width="22.42578125" style="89" customWidth="1"/>
    <col min="773" max="775" width="14.7109375" style="89" customWidth="1"/>
    <col min="776" max="777" width="0" style="89" hidden="1" customWidth="1"/>
    <col min="778" max="778" width="22.42578125" style="89" customWidth="1"/>
    <col min="779" max="1025" width="9.140625" style="89"/>
    <col min="1026" max="1026" width="7.5703125" style="89" customWidth="1"/>
    <col min="1027" max="1027" width="46.42578125" style="89" customWidth="1"/>
    <col min="1028" max="1028" width="22.42578125" style="89" customWidth="1"/>
    <col min="1029" max="1031" width="14.7109375" style="89" customWidth="1"/>
    <col min="1032" max="1033" width="0" style="89" hidden="1" customWidth="1"/>
    <col min="1034" max="1034" width="22.42578125" style="89" customWidth="1"/>
    <col min="1035" max="1281" width="9.140625" style="89"/>
    <col min="1282" max="1282" width="7.5703125" style="89" customWidth="1"/>
    <col min="1283" max="1283" width="46.42578125" style="89" customWidth="1"/>
    <col min="1284" max="1284" width="22.42578125" style="89" customWidth="1"/>
    <col min="1285" max="1287" width="14.7109375" style="89" customWidth="1"/>
    <col min="1288" max="1289" width="0" style="89" hidden="1" customWidth="1"/>
    <col min="1290" max="1290" width="22.42578125" style="89" customWidth="1"/>
    <col min="1291" max="1537" width="9.140625" style="89"/>
    <col min="1538" max="1538" width="7.5703125" style="89" customWidth="1"/>
    <col min="1539" max="1539" width="46.42578125" style="89" customWidth="1"/>
    <col min="1540" max="1540" width="22.42578125" style="89" customWidth="1"/>
    <col min="1541" max="1543" width="14.7109375" style="89" customWidth="1"/>
    <col min="1544" max="1545" width="0" style="89" hidden="1" customWidth="1"/>
    <col min="1546" max="1546" width="22.42578125" style="89" customWidth="1"/>
    <col min="1547" max="1793" width="9.140625" style="89"/>
    <col min="1794" max="1794" width="7.5703125" style="89" customWidth="1"/>
    <col min="1795" max="1795" width="46.42578125" style="89" customWidth="1"/>
    <col min="1796" max="1796" width="22.42578125" style="89" customWidth="1"/>
    <col min="1797" max="1799" width="14.7109375" style="89" customWidth="1"/>
    <col min="1800" max="1801" width="0" style="89" hidden="1" customWidth="1"/>
    <col min="1802" max="1802" width="22.42578125" style="89" customWidth="1"/>
    <col min="1803" max="2049" width="9.140625" style="89"/>
    <col min="2050" max="2050" width="7.5703125" style="89" customWidth="1"/>
    <col min="2051" max="2051" width="46.42578125" style="89" customWidth="1"/>
    <col min="2052" max="2052" width="22.42578125" style="89" customWidth="1"/>
    <col min="2053" max="2055" width="14.7109375" style="89" customWidth="1"/>
    <col min="2056" max="2057" width="0" style="89" hidden="1" customWidth="1"/>
    <col min="2058" max="2058" width="22.42578125" style="89" customWidth="1"/>
    <col min="2059" max="2305" width="9.140625" style="89"/>
    <col min="2306" max="2306" width="7.5703125" style="89" customWidth="1"/>
    <col min="2307" max="2307" width="46.42578125" style="89" customWidth="1"/>
    <col min="2308" max="2308" width="22.42578125" style="89" customWidth="1"/>
    <col min="2309" max="2311" width="14.7109375" style="89" customWidth="1"/>
    <col min="2312" max="2313" width="0" style="89" hidden="1" customWidth="1"/>
    <col min="2314" max="2314" width="22.42578125" style="89" customWidth="1"/>
    <col min="2315" max="2561" width="9.140625" style="89"/>
    <col min="2562" max="2562" width="7.5703125" style="89" customWidth="1"/>
    <col min="2563" max="2563" width="46.42578125" style="89" customWidth="1"/>
    <col min="2564" max="2564" width="22.42578125" style="89" customWidth="1"/>
    <col min="2565" max="2567" width="14.7109375" style="89" customWidth="1"/>
    <col min="2568" max="2569" width="0" style="89" hidden="1" customWidth="1"/>
    <col min="2570" max="2570" width="22.42578125" style="89" customWidth="1"/>
    <col min="2571" max="2817" width="9.140625" style="89"/>
    <col min="2818" max="2818" width="7.5703125" style="89" customWidth="1"/>
    <col min="2819" max="2819" width="46.42578125" style="89" customWidth="1"/>
    <col min="2820" max="2820" width="22.42578125" style="89" customWidth="1"/>
    <col min="2821" max="2823" width="14.7109375" style="89" customWidth="1"/>
    <col min="2824" max="2825" width="0" style="89" hidden="1" customWidth="1"/>
    <col min="2826" max="2826" width="22.42578125" style="89" customWidth="1"/>
    <col min="2827" max="3073" width="9.140625" style="89"/>
    <col min="3074" max="3074" width="7.5703125" style="89" customWidth="1"/>
    <col min="3075" max="3075" width="46.42578125" style="89" customWidth="1"/>
    <col min="3076" max="3076" width="22.42578125" style="89" customWidth="1"/>
    <col min="3077" max="3079" width="14.7109375" style="89" customWidth="1"/>
    <col min="3080" max="3081" width="0" style="89" hidden="1" customWidth="1"/>
    <col min="3082" max="3082" width="22.42578125" style="89" customWidth="1"/>
    <col min="3083" max="3329" width="9.140625" style="89"/>
    <col min="3330" max="3330" width="7.5703125" style="89" customWidth="1"/>
    <col min="3331" max="3331" width="46.42578125" style="89" customWidth="1"/>
    <col min="3332" max="3332" width="22.42578125" style="89" customWidth="1"/>
    <col min="3333" max="3335" width="14.7109375" style="89" customWidth="1"/>
    <col min="3336" max="3337" width="0" style="89" hidden="1" customWidth="1"/>
    <col min="3338" max="3338" width="22.42578125" style="89" customWidth="1"/>
    <col min="3339" max="3585" width="9.140625" style="89"/>
    <col min="3586" max="3586" width="7.5703125" style="89" customWidth="1"/>
    <col min="3587" max="3587" width="46.42578125" style="89" customWidth="1"/>
    <col min="3588" max="3588" width="22.42578125" style="89" customWidth="1"/>
    <col min="3589" max="3591" width="14.7109375" style="89" customWidth="1"/>
    <col min="3592" max="3593" width="0" style="89" hidden="1" customWidth="1"/>
    <col min="3594" max="3594" width="22.42578125" style="89" customWidth="1"/>
    <col min="3595" max="3841" width="9.140625" style="89"/>
    <col min="3842" max="3842" width="7.5703125" style="89" customWidth="1"/>
    <col min="3843" max="3843" width="46.42578125" style="89" customWidth="1"/>
    <col min="3844" max="3844" width="22.42578125" style="89" customWidth="1"/>
    <col min="3845" max="3847" width="14.7109375" style="89" customWidth="1"/>
    <col min="3848" max="3849" width="0" style="89" hidden="1" customWidth="1"/>
    <col min="3850" max="3850" width="22.42578125" style="89" customWidth="1"/>
    <col min="3851" max="4097" width="9.140625" style="89"/>
    <col min="4098" max="4098" width="7.5703125" style="89" customWidth="1"/>
    <col min="4099" max="4099" width="46.42578125" style="89" customWidth="1"/>
    <col min="4100" max="4100" width="22.42578125" style="89" customWidth="1"/>
    <col min="4101" max="4103" width="14.7109375" style="89" customWidth="1"/>
    <col min="4104" max="4105" width="0" style="89" hidden="1" customWidth="1"/>
    <col min="4106" max="4106" width="22.42578125" style="89" customWidth="1"/>
    <col min="4107" max="4353" width="9.140625" style="89"/>
    <col min="4354" max="4354" width="7.5703125" style="89" customWidth="1"/>
    <col min="4355" max="4355" width="46.42578125" style="89" customWidth="1"/>
    <col min="4356" max="4356" width="22.42578125" style="89" customWidth="1"/>
    <col min="4357" max="4359" width="14.7109375" style="89" customWidth="1"/>
    <col min="4360" max="4361" width="0" style="89" hidden="1" customWidth="1"/>
    <col min="4362" max="4362" width="22.42578125" style="89" customWidth="1"/>
    <col min="4363" max="4609" width="9.140625" style="89"/>
    <col min="4610" max="4610" width="7.5703125" style="89" customWidth="1"/>
    <col min="4611" max="4611" width="46.42578125" style="89" customWidth="1"/>
    <col min="4612" max="4612" width="22.42578125" style="89" customWidth="1"/>
    <col min="4613" max="4615" width="14.7109375" style="89" customWidth="1"/>
    <col min="4616" max="4617" width="0" style="89" hidden="1" customWidth="1"/>
    <col min="4618" max="4618" width="22.42578125" style="89" customWidth="1"/>
    <col min="4619" max="4865" width="9.140625" style="89"/>
    <col min="4866" max="4866" width="7.5703125" style="89" customWidth="1"/>
    <col min="4867" max="4867" width="46.42578125" style="89" customWidth="1"/>
    <col min="4868" max="4868" width="22.42578125" style="89" customWidth="1"/>
    <col min="4869" max="4871" width="14.7109375" style="89" customWidth="1"/>
    <col min="4872" max="4873" width="0" style="89" hidden="1" customWidth="1"/>
    <col min="4874" max="4874" width="22.42578125" style="89" customWidth="1"/>
    <col min="4875" max="5121" width="9.140625" style="89"/>
    <col min="5122" max="5122" width="7.5703125" style="89" customWidth="1"/>
    <col min="5123" max="5123" width="46.42578125" style="89" customWidth="1"/>
    <col min="5124" max="5124" width="22.42578125" style="89" customWidth="1"/>
    <col min="5125" max="5127" width="14.7109375" style="89" customWidth="1"/>
    <col min="5128" max="5129" width="0" style="89" hidden="1" customWidth="1"/>
    <col min="5130" max="5130" width="22.42578125" style="89" customWidth="1"/>
    <col min="5131" max="5377" width="9.140625" style="89"/>
    <col min="5378" max="5378" width="7.5703125" style="89" customWidth="1"/>
    <col min="5379" max="5379" width="46.42578125" style="89" customWidth="1"/>
    <col min="5380" max="5380" width="22.42578125" style="89" customWidth="1"/>
    <col min="5381" max="5383" width="14.7109375" style="89" customWidth="1"/>
    <col min="5384" max="5385" width="0" style="89" hidden="1" customWidth="1"/>
    <col min="5386" max="5386" width="22.42578125" style="89" customWidth="1"/>
    <col min="5387" max="5633" width="9.140625" style="89"/>
    <col min="5634" max="5634" width="7.5703125" style="89" customWidth="1"/>
    <col min="5635" max="5635" width="46.42578125" style="89" customWidth="1"/>
    <col min="5636" max="5636" width="22.42578125" style="89" customWidth="1"/>
    <col min="5637" max="5639" width="14.7109375" style="89" customWidth="1"/>
    <col min="5640" max="5641" width="0" style="89" hidden="1" customWidth="1"/>
    <col min="5642" max="5642" width="22.42578125" style="89" customWidth="1"/>
    <col min="5643" max="5889" width="9.140625" style="89"/>
    <col min="5890" max="5890" width="7.5703125" style="89" customWidth="1"/>
    <col min="5891" max="5891" width="46.42578125" style="89" customWidth="1"/>
    <col min="5892" max="5892" width="22.42578125" style="89" customWidth="1"/>
    <col min="5893" max="5895" width="14.7109375" style="89" customWidth="1"/>
    <col min="5896" max="5897" width="0" style="89" hidden="1" customWidth="1"/>
    <col min="5898" max="5898" width="22.42578125" style="89" customWidth="1"/>
    <col min="5899" max="6145" width="9.140625" style="89"/>
    <col min="6146" max="6146" width="7.5703125" style="89" customWidth="1"/>
    <col min="6147" max="6147" width="46.42578125" style="89" customWidth="1"/>
    <col min="6148" max="6148" width="22.42578125" style="89" customWidth="1"/>
    <col min="6149" max="6151" width="14.7109375" style="89" customWidth="1"/>
    <col min="6152" max="6153" width="0" style="89" hidden="1" customWidth="1"/>
    <col min="6154" max="6154" width="22.42578125" style="89" customWidth="1"/>
    <col min="6155" max="6401" width="9.140625" style="89"/>
    <col min="6402" max="6402" width="7.5703125" style="89" customWidth="1"/>
    <col min="6403" max="6403" width="46.42578125" style="89" customWidth="1"/>
    <col min="6404" max="6404" width="22.42578125" style="89" customWidth="1"/>
    <col min="6405" max="6407" width="14.7109375" style="89" customWidth="1"/>
    <col min="6408" max="6409" width="0" style="89" hidden="1" customWidth="1"/>
    <col min="6410" max="6410" width="22.42578125" style="89" customWidth="1"/>
    <col min="6411" max="6657" width="9.140625" style="89"/>
    <col min="6658" max="6658" width="7.5703125" style="89" customWidth="1"/>
    <col min="6659" max="6659" width="46.42578125" style="89" customWidth="1"/>
    <col min="6660" max="6660" width="22.42578125" style="89" customWidth="1"/>
    <col min="6661" max="6663" width="14.7109375" style="89" customWidth="1"/>
    <col min="6664" max="6665" width="0" style="89" hidden="1" customWidth="1"/>
    <col min="6666" max="6666" width="22.42578125" style="89" customWidth="1"/>
    <col min="6667" max="6913" width="9.140625" style="89"/>
    <col min="6914" max="6914" width="7.5703125" style="89" customWidth="1"/>
    <col min="6915" max="6915" width="46.42578125" style="89" customWidth="1"/>
    <col min="6916" max="6916" width="22.42578125" style="89" customWidth="1"/>
    <col min="6917" max="6919" width="14.7109375" style="89" customWidth="1"/>
    <col min="6920" max="6921" width="0" style="89" hidden="1" customWidth="1"/>
    <col min="6922" max="6922" width="22.42578125" style="89" customWidth="1"/>
    <col min="6923" max="7169" width="9.140625" style="89"/>
    <col min="7170" max="7170" width="7.5703125" style="89" customWidth="1"/>
    <col min="7171" max="7171" width="46.42578125" style="89" customWidth="1"/>
    <col min="7172" max="7172" width="22.42578125" style="89" customWidth="1"/>
    <col min="7173" max="7175" width="14.7109375" style="89" customWidth="1"/>
    <col min="7176" max="7177" width="0" style="89" hidden="1" customWidth="1"/>
    <col min="7178" max="7178" width="22.42578125" style="89" customWidth="1"/>
    <col min="7179" max="7425" width="9.140625" style="89"/>
    <col min="7426" max="7426" width="7.5703125" style="89" customWidth="1"/>
    <col min="7427" max="7427" width="46.42578125" style="89" customWidth="1"/>
    <col min="7428" max="7428" width="22.42578125" style="89" customWidth="1"/>
    <col min="7429" max="7431" width="14.7109375" style="89" customWidth="1"/>
    <col min="7432" max="7433" width="0" style="89" hidden="1" customWidth="1"/>
    <col min="7434" max="7434" width="22.42578125" style="89" customWidth="1"/>
    <col min="7435" max="7681" width="9.140625" style="89"/>
    <col min="7682" max="7682" width="7.5703125" style="89" customWidth="1"/>
    <col min="7683" max="7683" width="46.42578125" style="89" customWidth="1"/>
    <col min="7684" max="7684" width="22.42578125" style="89" customWidth="1"/>
    <col min="7685" max="7687" width="14.7109375" style="89" customWidth="1"/>
    <col min="7688" max="7689" width="0" style="89" hidden="1" customWidth="1"/>
    <col min="7690" max="7690" width="22.42578125" style="89" customWidth="1"/>
    <col min="7691" max="7937" width="9.140625" style="89"/>
    <col min="7938" max="7938" width="7.5703125" style="89" customWidth="1"/>
    <col min="7939" max="7939" width="46.42578125" style="89" customWidth="1"/>
    <col min="7940" max="7940" width="22.42578125" style="89" customWidth="1"/>
    <col min="7941" max="7943" width="14.7109375" style="89" customWidth="1"/>
    <col min="7944" max="7945" width="0" style="89" hidden="1" customWidth="1"/>
    <col min="7946" max="7946" width="22.42578125" style="89" customWidth="1"/>
    <col min="7947" max="8193" width="9.140625" style="89"/>
    <col min="8194" max="8194" width="7.5703125" style="89" customWidth="1"/>
    <col min="8195" max="8195" width="46.42578125" style="89" customWidth="1"/>
    <col min="8196" max="8196" width="22.42578125" style="89" customWidth="1"/>
    <col min="8197" max="8199" width="14.7109375" style="89" customWidth="1"/>
    <col min="8200" max="8201" width="0" style="89" hidden="1" customWidth="1"/>
    <col min="8202" max="8202" width="22.42578125" style="89" customWidth="1"/>
    <col min="8203" max="8449" width="9.140625" style="89"/>
    <col min="8450" max="8450" width="7.5703125" style="89" customWidth="1"/>
    <col min="8451" max="8451" width="46.42578125" style="89" customWidth="1"/>
    <col min="8452" max="8452" width="22.42578125" style="89" customWidth="1"/>
    <col min="8453" max="8455" width="14.7109375" style="89" customWidth="1"/>
    <col min="8456" max="8457" width="0" style="89" hidden="1" customWidth="1"/>
    <col min="8458" max="8458" width="22.42578125" style="89" customWidth="1"/>
    <col min="8459" max="8705" width="9.140625" style="89"/>
    <col min="8706" max="8706" width="7.5703125" style="89" customWidth="1"/>
    <col min="8707" max="8707" width="46.42578125" style="89" customWidth="1"/>
    <col min="8708" max="8708" width="22.42578125" style="89" customWidth="1"/>
    <col min="8709" max="8711" width="14.7109375" style="89" customWidth="1"/>
    <col min="8712" max="8713" width="0" style="89" hidden="1" customWidth="1"/>
    <col min="8714" max="8714" width="22.42578125" style="89" customWidth="1"/>
    <col min="8715" max="8961" width="9.140625" style="89"/>
    <col min="8962" max="8962" width="7.5703125" style="89" customWidth="1"/>
    <col min="8963" max="8963" width="46.42578125" style="89" customWidth="1"/>
    <col min="8964" max="8964" width="22.42578125" style="89" customWidth="1"/>
    <col min="8965" max="8967" width="14.7109375" style="89" customWidth="1"/>
    <col min="8968" max="8969" width="0" style="89" hidden="1" customWidth="1"/>
    <col min="8970" max="8970" width="22.42578125" style="89" customWidth="1"/>
    <col min="8971" max="9217" width="9.140625" style="89"/>
    <col min="9218" max="9218" width="7.5703125" style="89" customWidth="1"/>
    <col min="9219" max="9219" width="46.42578125" style="89" customWidth="1"/>
    <col min="9220" max="9220" width="22.42578125" style="89" customWidth="1"/>
    <col min="9221" max="9223" width="14.7109375" style="89" customWidth="1"/>
    <col min="9224" max="9225" width="0" style="89" hidden="1" customWidth="1"/>
    <col min="9226" max="9226" width="22.42578125" style="89" customWidth="1"/>
    <col min="9227" max="9473" width="9.140625" style="89"/>
    <col min="9474" max="9474" width="7.5703125" style="89" customWidth="1"/>
    <col min="9475" max="9475" width="46.42578125" style="89" customWidth="1"/>
    <col min="9476" max="9476" width="22.42578125" style="89" customWidth="1"/>
    <col min="9477" max="9479" width="14.7109375" style="89" customWidth="1"/>
    <col min="9480" max="9481" width="0" style="89" hidden="1" customWidth="1"/>
    <col min="9482" max="9482" width="22.42578125" style="89" customWidth="1"/>
    <col min="9483" max="9729" width="9.140625" style="89"/>
    <col min="9730" max="9730" width="7.5703125" style="89" customWidth="1"/>
    <col min="9731" max="9731" width="46.42578125" style="89" customWidth="1"/>
    <col min="9732" max="9732" width="22.42578125" style="89" customWidth="1"/>
    <col min="9733" max="9735" width="14.7109375" style="89" customWidth="1"/>
    <col min="9736" max="9737" width="0" style="89" hidden="1" customWidth="1"/>
    <col min="9738" max="9738" width="22.42578125" style="89" customWidth="1"/>
    <col min="9739" max="9985" width="9.140625" style="89"/>
    <col min="9986" max="9986" width="7.5703125" style="89" customWidth="1"/>
    <col min="9987" max="9987" width="46.42578125" style="89" customWidth="1"/>
    <col min="9988" max="9988" width="22.42578125" style="89" customWidth="1"/>
    <col min="9989" max="9991" width="14.7109375" style="89" customWidth="1"/>
    <col min="9992" max="9993" width="0" style="89" hidden="1" customWidth="1"/>
    <col min="9994" max="9994" width="22.42578125" style="89" customWidth="1"/>
    <col min="9995" max="10241" width="9.140625" style="89"/>
    <col min="10242" max="10242" width="7.5703125" style="89" customWidth="1"/>
    <col min="10243" max="10243" width="46.42578125" style="89" customWidth="1"/>
    <col min="10244" max="10244" width="22.42578125" style="89" customWidth="1"/>
    <col min="10245" max="10247" width="14.7109375" style="89" customWidth="1"/>
    <col min="10248" max="10249" width="0" style="89" hidden="1" customWidth="1"/>
    <col min="10250" max="10250" width="22.42578125" style="89" customWidth="1"/>
    <col min="10251" max="10497" width="9.140625" style="89"/>
    <col min="10498" max="10498" width="7.5703125" style="89" customWidth="1"/>
    <col min="10499" max="10499" width="46.42578125" style="89" customWidth="1"/>
    <col min="10500" max="10500" width="22.42578125" style="89" customWidth="1"/>
    <col min="10501" max="10503" width="14.7109375" style="89" customWidth="1"/>
    <col min="10504" max="10505" width="0" style="89" hidden="1" customWidth="1"/>
    <col min="10506" max="10506" width="22.42578125" style="89" customWidth="1"/>
    <col min="10507" max="10753" width="9.140625" style="89"/>
    <col min="10754" max="10754" width="7.5703125" style="89" customWidth="1"/>
    <col min="10755" max="10755" width="46.42578125" style="89" customWidth="1"/>
    <col min="10756" max="10756" width="22.42578125" style="89" customWidth="1"/>
    <col min="10757" max="10759" width="14.7109375" style="89" customWidth="1"/>
    <col min="10760" max="10761" width="0" style="89" hidden="1" customWidth="1"/>
    <col min="10762" max="10762" width="22.42578125" style="89" customWidth="1"/>
    <col min="10763" max="11009" width="9.140625" style="89"/>
    <col min="11010" max="11010" width="7.5703125" style="89" customWidth="1"/>
    <col min="11011" max="11011" width="46.42578125" style="89" customWidth="1"/>
    <col min="11012" max="11012" width="22.42578125" style="89" customWidth="1"/>
    <col min="11013" max="11015" width="14.7109375" style="89" customWidth="1"/>
    <col min="11016" max="11017" width="0" style="89" hidden="1" customWidth="1"/>
    <col min="11018" max="11018" width="22.42578125" style="89" customWidth="1"/>
    <col min="11019" max="11265" width="9.140625" style="89"/>
    <col min="11266" max="11266" width="7.5703125" style="89" customWidth="1"/>
    <col min="11267" max="11267" width="46.42578125" style="89" customWidth="1"/>
    <col min="11268" max="11268" width="22.42578125" style="89" customWidth="1"/>
    <col min="11269" max="11271" width="14.7109375" style="89" customWidth="1"/>
    <col min="11272" max="11273" width="0" style="89" hidden="1" customWidth="1"/>
    <col min="11274" max="11274" width="22.42578125" style="89" customWidth="1"/>
    <col min="11275" max="11521" width="9.140625" style="89"/>
    <col min="11522" max="11522" width="7.5703125" style="89" customWidth="1"/>
    <col min="11523" max="11523" width="46.42578125" style="89" customWidth="1"/>
    <col min="11524" max="11524" width="22.42578125" style="89" customWidth="1"/>
    <col min="11525" max="11527" width="14.7109375" style="89" customWidth="1"/>
    <col min="11528" max="11529" width="0" style="89" hidden="1" customWidth="1"/>
    <col min="11530" max="11530" width="22.42578125" style="89" customWidth="1"/>
    <col min="11531" max="11777" width="9.140625" style="89"/>
    <col min="11778" max="11778" width="7.5703125" style="89" customWidth="1"/>
    <col min="11779" max="11779" width="46.42578125" style="89" customWidth="1"/>
    <col min="11780" max="11780" width="22.42578125" style="89" customWidth="1"/>
    <col min="11781" max="11783" width="14.7109375" style="89" customWidth="1"/>
    <col min="11784" max="11785" width="0" style="89" hidden="1" customWidth="1"/>
    <col min="11786" max="11786" width="22.42578125" style="89" customWidth="1"/>
    <col min="11787" max="12033" width="9.140625" style="89"/>
    <col min="12034" max="12034" width="7.5703125" style="89" customWidth="1"/>
    <col min="12035" max="12035" width="46.42578125" style="89" customWidth="1"/>
    <col min="12036" max="12036" width="22.42578125" style="89" customWidth="1"/>
    <col min="12037" max="12039" width="14.7109375" style="89" customWidth="1"/>
    <col min="12040" max="12041" width="0" style="89" hidden="1" customWidth="1"/>
    <col min="12042" max="12042" width="22.42578125" style="89" customWidth="1"/>
    <col min="12043" max="12289" width="9.140625" style="89"/>
    <col min="12290" max="12290" width="7.5703125" style="89" customWidth="1"/>
    <col min="12291" max="12291" width="46.42578125" style="89" customWidth="1"/>
    <col min="12292" max="12292" width="22.42578125" style="89" customWidth="1"/>
    <col min="12293" max="12295" width="14.7109375" style="89" customWidth="1"/>
    <col min="12296" max="12297" width="0" style="89" hidden="1" customWidth="1"/>
    <col min="12298" max="12298" width="22.42578125" style="89" customWidth="1"/>
    <col min="12299" max="12545" width="9.140625" style="89"/>
    <col min="12546" max="12546" width="7.5703125" style="89" customWidth="1"/>
    <col min="12547" max="12547" width="46.42578125" style="89" customWidth="1"/>
    <col min="12548" max="12548" width="22.42578125" style="89" customWidth="1"/>
    <col min="12549" max="12551" width="14.7109375" style="89" customWidth="1"/>
    <col min="12552" max="12553" width="0" style="89" hidden="1" customWidth="1"/>
    <col min="12554" max="12554" width="22.42578125" style="89" customWidth="1"/>
    <col min="12555" max="12801" width="9.140625" style="89"/>
    <col min="12802" max="12802" width="7.5703125" style="89" customWidth="1"/>
    <col min="12803" max="12803" width="46.42578125" style="89" customWidth="1"/>
    <col min="12804" max="12804" width="22.42578125" style="89" customWidth="1"/>
    <col min="12805" max="12807" width="14.7109375" style="89" customWidth="1"/>
    <col min="12808" max="12809" width="0" style="89" hidden="1" customWidth="1"/>
    <col min="12810" max="12810" width="22.42578125" style="89" customWidth="1"/>
    <col min="12811" max="13057" width="9.140625" style="89"/>
    <col min="13058" max="13058" width="7.5703125" style="89" customWidth="1"/>
    <col min="13059" max="13059" width="46.42578125" style="89" customWidth="1"/>
    <col min="13060" max="13060" width="22.42578125" style="89" customWidth="1"/>
    <col min="13061" max="13063" width="14.7109375" style="89" customWidth="1"/>
    <col min="13064" max="13065" width="0" style="89" hidden="1" customWidth="1"/>
    <col min="13066" max="13066" width="22.42578125" style="89" customWidth="1"/>
    <col min="13067" max="13313" width="9.140625" style="89"/>
    <col min="13314" max="13314" width="7.5703125" style="89" customWidth="1"/>
    <col min="13315" max="13315" width="46.42578125" style="89" customWidth="1"/>
    <col min="13316" max="13316" width="22.42578125" style="89" customWidth="1"/>
    <col min="13317" max="13319" width="14.7109375" style="89" customWidth="1"/>
    <col min="13320" max="13321" width="0" style="89" hidden="1" customWidth="1"/>
    <col min="13322" max="13322" width="22.42578125" style="89" customWidth="1"/>
    <col min="13323" max="13569" width="9.140625" style="89"/>
    <col min="13570" max="13570" width="7.5703125" style="89" customWidth="1"/>
    <col min="13571" max="13571" width="46.42578125" style="89" customWidth="1"/>
    <col min="13572" max="13572" width="22.42578125" style="89" customWidth="1"/>
    <col min="13573" max="13575" width="14.7109375" style="89" customWidth="1"/>
    <col min="13576" max="13577" width="0" style="89" hidden="1" customWidth="1"/>
    <col min="13578" max="13578" width="22.42578125" style="89" customWidth="1"/>
    <col min="13579" max="13825" width="9.140625" style="89"/>
    <col min="13826" max="13826" width="7.5703125" style="89" customWidth="1"/>
    <col min="13827" max="13827" width="46.42578125" style="89" customWidth="1"/>
    <col min="13828" max="13828" width="22.42578125" style="89" customWidth="1"/>
    <col min="13829" max="13831" width="14.7109375" style="89" customWidth="1"/>
    <col min="13832" max="13833" width="0" style="89" hidden="1" customWidth="1"/>
    <col min="13834" max="13834" width="22.42578125" style="89" customWidth="1"/>
    <col min="13835" max="14081" width="9.140625" style="89"/>
    <col min="14082" max="14082" width="7.5703125" style="89" customWidth="1"/>
    <col min="14083" max="14083" width="46.42578125" style="89" customWidth="1"/>
    <col min="14084" max="14084" width="22.42578125" style="89" customWidth="1"/>
    <col min="14085" max="14087" width="14.7109375" style="89" customWidth="1"/>
    <col min="14088" max="14089" width="0" style="89" hidden="1" customWidth="1"/>
    <col min="14090" max="14090" width="22.42578125" style="89" customWidth="1"/>
    <col min="14091" max="14337" width="9.140625" style="89"/>
    <col min="14338" max="14338" width="7.5703125" style="89" customWidth="1"/>
    <col min="14339" max="14339" width="46.42578125" style="89" customWidth="1"/>
    <col min="14340" max="14340" width="22.42578125" style="89" customWidth="1"/>
    <col min="14341" max="14343" width="14.7109375" style="89" customWidth="1"/>
    <col min="14344" max="14345" width="0" style="89" hidden="1" customWidth="1"/>
    <col min="14346" max="14346" width="22.42578125" style="89" customWidth="1"/>
    <col min="14347" max="14593" width="9.140625" style="89"/>
    <col min="14594" max="14594" width="7.5703125" style="89" customWidth="1"/>
    <col min="14595" max="14595" width="46.42578125" style="89" customWidth="1"/>
    <col min="14596" max="14596" width="22.42578125" style="89" customWidth="1"/>
    <col min="14597" max="14599" width="14.7109375" style="89" customWidth="1"/>
    <col min="14600" max="14601" width="0" style="89" hidden="1" customWidth="1"/>
    <col min="14602" max="14602" width="22.42578125" style="89" customWidth="1"/>
    <col min="14603" max="14849" width="9.140625" style="89"/>
    <col min="14850" max="14850" width="7.5703125" style="89" customWidth="1"/>
    <col min="14851" max="14851" width="46.42578125" style="89" customWidth="1"/>
    <col min="14852" max="14852" width="22.42578125" style="89" customWidth="1"/>
    <col min="14853" max="14855" width="14.7109375" style="89" customWidth="1"/>
    <col min="14856" max="14857" width="0" style="89" hidden="1" customWidth="1"/>
    <col min="14858" max="14858" width="22.42578125" style="89" customWidth="1"/>
    <col min="14859" max="15105" width="9.140625" style="89"/>
    <col min="15106" max="15106" width="7.5703125" style="89" customWidth="1"/>
    <col min="15107" max="15107" width="46.42578125" style="89" customWidth="1"/>
    <col min="15108" max="15108" width="22.42578125" style="89" customWidth="1"/>
    <col min="15109" max="15111" width="14.7109375" style="89" customWidth="1"/>
    <col min="15112" max="15113" width="0" style="89" hidden="1" customWidth="1"/>
    <col min="15114" max="15114" width="22.42578125" style="89" customWidth="1"/>
    <col min="15115" max="15361" width="9.140625" style="89"/>
    <col min="15362" max="15362" width="7.5703125" style="89" customWidth="1"/>
    <col min="15363" max="15363" width="46.42578125" style="89" customWidth="1"/>
    <col min="15364" max="15364" width="22.42578125" style="89" customWidth="1"/>
    <col min="15365" max="15367" width="14.7109375" style="89" customWidth="1"/>
    <col min="15368" max="15369" width="0" style="89" hidden="1" customWidth="1"/>
    <col min="15370" max="15370" width="22.42578125" style="89" customWidth="1"/>
    <col min="15371" max="15617" width="9.140625" style="89"/>
    <col min="15618" max="15618" width="7.5703125" style="89" customWidth="1"/>
    <col min="15619" max="15619" width="46.42578125" style="89" customWidth="1"/>
    <col min="15620" max="15620" width="22.42578125" style="89" customWidth="1"/>
    <col min="15621" max="15623" width="14.7109375" style="89" customWidth="1"/>
    <col min="15624" max="15625" width="0" style="89" hidden="1" customWidth="1"/>
    <col min="15626" max="15626" width="22.42578125" style="89" customWidth="1"/>
    <col min="15627" max="15873" width="9.140625" style="89"/>
    <col min="15874" max="15874" width="7.5703125" style="89" customWidth="1"/>
    <col min="15875" max="15875" width="46.42578125" style="89" customWidth="1"/>
    <col min="15876" max="15876" width="22.42578125" style="89" customWidth="1"/>
    <col min="15877" max="15879" width="14.7109375" style="89" customWidth="1"/>
    <col min="15880" max="15881" width="0" style="89" hidden="1" customWidth="1"/>
    <col min="15882" max="15882" width="22.42578125" style="89" customWidth="1"/>
    <col min="15883" max="16129" width="9.140625" style="89"/>
    <col min="16130" max="16130" width="7.5703125" style="89" customWidth="1"/>
    <col min="16131" max="16131" width="46.42578125" style="89" customWidth="1"/>
    <col min="16132" max="16132" width="22.42578125" style="89" customWidth="1"/>
    <col min="16133" max="16135" width="14.7109375" style="89" customWidth="1"/>
    <col min="16136" max="16137" width="0" style="89" hidden="1" customWidth="1"/>
    <col min="16138" max="16138" width="22.42578125" style="89" customWidth="1"/>
    <col min="16139" max="16384" width="9.140625" style="89"/>
  </cols>
  <sheetData>
    <row r="1" spans="1:11" s="75" customFormat="1" ht="15.75" x14ac:dyDescent="0.25">
      <c r="A1" s="249" t="s">
        <v>150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1" s="75" customFormat="1" ht="15.75" x14ac:dyDescent="0.25">
      <c r="A2" s="250" t="s">
        <v>151</v>
      </c>
      <c r="B2" s="250"/>
      <c r="C2" s="250"/>
      <c r="D2" s="250"/>
      <c r="E2" s="250"/>
      <c r="F2" s="250"/>
      <c r="G2" s="250"/>
      <c r="H2" s="250"/>
      <c r="I2" s="250"/>
      <c r="J2" s="250"/>
    </row>
    <row r="3" spans="1:11" s="75" customFormat="1" ht="15.75" x14ac:dyDescent="0.25">
      <c r="A3" s="76"/>
      <c r="B3" s="76"/>
      <c r="C3" s="76"/>
      <c r="D3" s="76"/>
      <c r="E3" s="76"/>
      <c r="F3" s="76"/>
      <c r="G3" s="76"/>
      <c r="H3" s="76"/>
      <c r="I3" s="76"/>
      <c r="J3" s="77"/>
    </row>
    <row r="4" spans="1:11" s="75" customFormat="1" ht="16.5" customHeight="1" x14ac:dyDescent="0.2">
      <c r="A4" s="251" t="s">
        <v>106</v>
      </c>
      <c r="B4" s="251" t="s">
        <v>152</v>
      </c>
      <c r="C4" s="251" t="s">
        <v>153</v>
      </c>
      <c r="D4" s="252" t="s">
        <v>154</v>
      </c>
      <c r="E4" s="253"/>
      <c r="F4" s="253"/>
      <c r="G4" s="253"/>
      <c r="H4" s="253"/>
      <c r="I4" s="254"/>
      <c r="J4" s="255" t="s">
        <v>155</v>
      </c>
    </row>
    <row r="5" spans="1:11" s="75" customFormat="1" ht="65.25" customHeight="1" x14ac:dyDescent="0.2">
      <c r="A5" s="251"/>
      <c r="B5" s="251"/>
      <c r="C5" s="251"/>
      <c r="D5" s="78" t="s">
        <v>156</v>
      </c>
      <c r="E5" s="78" t="s">
        <v>157</v>
      </c>
      <c r="F5" s="78" t="s">
        <v>158</v>
      </c>
      <c r="G5" s="79" t="s">
        <v>55</v>
      </c>
      <c r="H5" s="78" t="s">
        <v>159</v>
      </c>
      <c r="I5" s="78" t="s">
        <v>160</v>
      </c>
      <c r="J5" s="256"/>
    </row>
    <row r="6" spans="1:11" s="81" customFormat="1" ht="15.75" x14ac:dyDescent="0.2">
      <c r="A6" s="78">
        <v>1</v>
      </c>
      <c r="B6" s="78">
        <v>2</v>
      </c>
      <c r="C6" s="78">
        <v>3</v>
      </c>
      <c r="D6" s="78">
        <v>4</v>
      </c>
      <c r="E6" s="78">
        <v>5</v>
      </c>
      <c r="F6" s="78">
        <v>6</v>
      </c>
      <c r="G6" s="80"/>
      <c r="H6" s="78">
        <v>7</v>
      </c>
      <c r="I6" s="78">
        <v>8</v>
      </c>
      <c r="J6" s="78">
        <v>7</v>
      </c>
    </row>
    <row r="7" spans="1:11" s="86" customFormat="1" ht="78.75" x14ac:dyDescent="0.25">
      <c r="A7" s="79">
        <v>1</v>
      </c>
      <c r="B7" s="82" t="s">
        <v>161</v>
      </c>
      <c r="C7" s="84">
        <v>3000</v>
      </c>
      <c r="D7" s="84">
        <v>3050</v>
      </c>
      <c r="E7" s="84">
        <v>3200</v>
      </c>
      <c r="F7" s="84">
        <v>3500</v>
      </c>
      <c r="G7" s="79">
        <v>3800</v>
      </c>
      <c r="H7" s="84">
        <v>39</v>
      </c>
      <c r="I7" s="84">
        <v>39</v>
      </c>
      <c r="J7" s="84">
        <v>4000</v>
      </c>
      <c r="K7" s="85"/>
    </row>
    <row r="8" spans="1:11" s="86" customFormat="1" ht="69.75" customHeight="1" x14ac:dyDescent="0.2">
      <c r="A8" s="79">
        <v>2</v>
      </c>
      <c r="B8" s="26" t="s">
        <v>167</v>
      </c>
      <c r="C8" s="84">
        <v>5900</v>
      </c>
      <c r="D8" s="84">
        <v>5950</v>
      </c>
      <c r="E8" s="84">
        <v>7000</v>
      </c>
      <c r="F8" s="84">
        <v>7300</v>
      </c>
      <c r="G8" s="79">
        <v>7600</v>
      </c>
      <c r="H8" s="84"/>
      <c r="I8" s="84"/>
      <c r="J8" s="84">
        <v>7900</v>
      </c>
    </row>
    <row r="9" spans="1:11" ht="0.75" hidden="1" customHeight="1" x14ac:dyDescent="0.2">
      <c r="A9" s="79"/>
      <c r="B9" s="87"/>
      <c r="C9" s="83"/>
      <c r="D9" s="83"/>
      <c r="E9" s="83"/>
      <c r="F9" s="83"/>
      <c r="G9" s="83"/>
      <c r="H9" s="83">
        <v>26.7</v>
      </c>
      <c r="I9" s="83">
        <v>26.7</v>
      </c>
      <c r="J9" s="88"/>
    </row>
  </sheetData>
  <mergeCells count="7">
    <mergeCell ref="A1:J1"/>
    <mergeCell ref="A2:J2"/>
    <mergeCell ref="A4:A5"/>
    <mergeCell ref="B4:B5"/>
    <mergeCell ref="C4:C5"/>
    <mergeCell ref="D4:I4"/>
    <mergeCell ref="J4:J5"/>
  </mergeCells>
  <pageMargins left="0.74803149606299213" right="0.62992125984251968" top="0.70866141732283472" bottom="0.31496062992125984" header="0.51181102362204722" footer="0.51181102362204722"/>
  <pageSetup paperSize="9" scale="70" orientation="landscape" r:id="rId1"/>
  <headerFooter alignWithMargins="0"/>
  <colBreaks count="1" manualBreakCount="1">
    <brk id="12" max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  <vt:lpstr>'Таблица 8'!Заголовки_для_печати</vt:lpstr>
      <vt:lpstr>'Таблица 2'!Область_печати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7'!Область_печати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2024-10-04T09:28:43Z</dcterms:modified>
</cp:coreProperties>
</file>