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8060" windowHeight="7050"/>
  </bookViews>
  <sheets>
    <sheet name="Лист2" sheetId="2" r:id="rId1"/>
  </sheets>
  <calcPr calcId="144525"/>
</workbook>
</file>

<file path=xl/calcChain.xml><?xml version="1.0" encoding="utf-8"?>
<calcChain xmlns="http://schemas.openxmlformats.org/spreadsheetml/2006/main">
  <c r="D15" i="2" l="1"/>
  <c r="D17" i="2"/>
  <c r="C6" i="2" l="1"/>
  <c r="D6" i="2"/>
  <c r="F8" i="2" l="1"/>
  <c r="F7" i="2"/>
  <c r="F61" i="2"/>
  <c r="F62" i="2"/>
  <c r="F6" i="2"/>
  <c r="F9" i="2"/>
  <c r="F10" i="2"/>
  <c r="F11" i="2"/>
  <c r="F14" i="2"/>
  <c r="F15" i="2"/>
  <c r="F16" i="2"/>
  <c r="F18" i="2"/>
  <c r="F19" i="2"/>
  <c r="F20" i="2"/>
  <c r="F22" i="2"/>
  <c r="F23" i="2"/>
  <c r="F25" i="2"/>
  <c r="F26" i="2"/>
  <c r="F27" i="2"/>
  <c r="F29" i="2"/>
  <c r="F30" i="2"/>
  <c r="F31" i="2"/>
  <c r="F32" i="2"/>
  <c r="F34" i="2"/>
  <c r="F36" i="2"/>
  <c r="F37" i="2"/>
  <c r="F38" i="2"/>
  <c r="F39" i="2"/>
  <c r="F40" i="2"/>
  <c r="F41" i="2"/>
  <c r="F43" i="2"/>
  <c r="F44" i="2"/>
  <c r="F46" i="2"/>
  <c r="F48" i="2"/>
  <c r="F49" i="2"/>
  <c r="F50" i="2"/>
  <c r="F51" i="2"/>
  <c r="F53" i="2"/>
  <c r="F54" i="2"/>
  <c r="F56" i="2"/>
  <c r="F58" i="2"/>
  <c r="F60" i="2"/>
  <c r="D59" i="2" l="1"/>
  <c r="D57" i="2"/>
  <c r="C59" i="2" l="1"/>
  <c r="F59" i="2" s="1"/>
  <c r="C57" i="2"/>
  <c r="F57" i="2" s="1"/>
  <c r="D55" i="2"/>
  <c r="C55" i="2"/>
  <c r="D52" i="2"/>
  <c r="C52" i="2"/>
  <c r="D47" i="2"/>
  <c r="C47" i="2"/>
  <c r="D45" i="2"/>
  <c r="C45" i="2"/>
  <c r="D42" i="2"/>
  <c r="C42" i="2"/>
  <c r="D35" i="2"/>
  <c r="C35" i="2"/>
  <c r="D33" i="2"/>
  <c r="C33" i="2"/>
  <c r="D28" i="2"/>
  <c r="C28" i="2"/>
  <c r="D21" i="2"/>
  <c r="C21" i="2"/>
  <c r="C17" i="2"/>
  <c r="F55" i="2" l="1"/>
  <c r="F52" i="2"/>
  <c r="F35" i="2"/>
  <c r="D63" i="2"/>
  <c r="F28" i="2"/>
  <c r="C63" i="2"/>
  <c r="F45" i="2"/>
  <c r="F47" i="2"/>
  <c r="F42" i="2"/>
  <c r="F33" i="2"/>
  <c r="F21" i="2"/>
  <c r="F17" i="2"/>
  <c r="F63" i="2" l="1"/>
</calcChain>
</file>

<file path=xl/sharedStrings.xml><?xml version="1.0" encoding="utf-8"?>
<sst xmlns="http://schemas.openxmlformats.org/spreadsheetml/2006/main" count="125" uniqueCount="123">
  <si>
    <t>Наименование показателя</t>
  </si>
  <si>
    <t>-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</si>
  <si>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</si>
  <si>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</si>
  <si>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</si>
  <si>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</si>
  <si>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</si>
  <si>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</si>
  <si>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</si>
  <si>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</si>
  <si>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</si>
  <si>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</si>
  <si>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</si>
  <si>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</si>
  <si>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</si>
  <si>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</si>
  <si>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</si>
  <si>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</si>
  <si>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</si>
  <si>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</si>
  <si>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</si>
  <si>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</si>
  <si>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</si>
  <si>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</si>
  <si>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</si>
  <si>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</si>
  <si>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</si>
  <si>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</si>
  <si>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</si>
  <si>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</si>
  <si>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</si>
  <si>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</si>
  <si>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</si>
  <si>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</si>
  <si>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</si>
  <si>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</si>
  <si>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</si>
  <si>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</si>
  <si>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</si>
  <si>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</si>
  <si>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</t>
  </si>
  <si>
    <t>Здравоохранение</t>
  </si>
  <si>
    <t xml:space="preserve">Другие вопросы в области здравоохранения 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</si>
  <si>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</si>
  <si>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</si>
  <si>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</si>
  <si>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</si>
  <si>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</si>
  <si>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</si>
  <si>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 xml:space="preserve">Физическая культура 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</si>
  <si>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</si>
  <si>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</si>
  <si>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</si>
  <si>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</si>
  <si>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</si>
  <si>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</si>
  <si>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</si>
  <si>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</si>
  <si>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</si>
  <si>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Код расхода по бюджетной классификации (раздел, подраздел)</t>
  </si>
  <si>
    <t>0100</t>
  </si>
  <si>
    <t>0102</t>
  </si>
  <si>
    <t>0103</t>
  </si>
  <si>
    <t>0104</t>
  </si>
  <si>
    <t>0105</t>
  </si>
  <si>
    <t>0107</t>
  </si>
  <si>
    <t>0111</t>
  </si>
  <si>
    <t>0113</t>
  </si>
  <si>
    <t>0200</t>
  </si>
  <si>
    <t>0203</t>
  </si>
  <si>
    <t>0300</t>
  </si>
  <si>
    <t>0304</t>
  </si>
  <si>
    <t>0309</t>
  </si>
  <si>
    <t>0314</t>
  </si>
  <si>
    <t>0400</t>
  </si>
  <si>
    <t>0401</t>
  </si>
  <si>
    <t>0405</t>
  </si>
  <si>
    <t>0408</t>
  </si>
  <si>
    <t>0409</t>
  </si>
  <si>
    <t>0410</t>
  </si>
  <si>
    <t>0412</t>
  </si>
  <si>
    <t>0500</t>
  </si>
  <si>
    <t>0501</t>
  </si>
  <si>
    <t>0502</t>
  </si>
  <si>
    <t>0503</t>
  </si>
  <si>
    <t>0505</t>
  </si>
  <si>
    <t>0600</t>
  </si>
  <si>
    <t>0605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</si>
  <si>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</si>
  <si>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</si>
  <si>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</si>
  <si>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</si>
  <si>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</si>
  <si>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</si>
  <si>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</si>
  <si>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</si>
  <si>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</si>
  <si>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0804</t>
  </si>
  <si>
    <t>0900</t>
  </si>
  <si>
    <t>0909</t>
  </si>
  <si>
    <t>1000</t>
  </si>
  <si>
    <t>1001</t>
  </si>
  <si>
    <t>1003</t>
  </si>
  <si>
    <t>1004</t>
  </si>
  <si>
    <t>1006</t>
  </si>
  <si>
    <t>1101</t>
  </si>
  <si>
    <t>1102</t>
  </si>
  <si>
    <t>1200</t>
  </si>
  <si>
    <t>1202</t>
  </si>
  <si>
    <t>1300</t>
  </si>
  <si>
    <t>1301</t>
  </si>
  <si>
    <t>1400</t>
  </si>
  <si>
    <t>1401</t>
  </si>
  <si>
    <t>1402</t>
  </si>
  <si>
    <t>1403</t>
  </si>
  <si>
    <t>0106</t>
  </si>
  <si>
    <t>1100</t>
  </si>
  <si>
    <t>Утверждено бюджеты муниципальных районов (руб.)</t>
  </si>
  <si>
    <t>Исполнено бюджеты муниципальных районов (руб.)</t>
  </si>
  <si>
    <t xml:space="preserve">Процент исполнения </t>
  </si>
  <si>
    <t xml:space="preserve">- </t>
  </si>
  <si>
    <t>ИТОГО</t>
  </si>
  <si>
    <t>Сведения об исполнении бюджета Нефтеюганского района за I полугодие 2019 года по расходам в разрезе разделов и подразделов классификации расходов в сравнении с запланированными значениями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</si>
</sst>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19]###\ ###\ ###\ ###\ ##0.00"/>
  </numFmts>
  <fonts count="10" x14ac:knownFonts="1">
    <font>
      <sz val="11"/>
      <color rgb="FF000000"/>
      <name val="Calibri"/>
      <family val="2"/>
      <scheme val="minor"/>
    </font>
    <font>
      <sz val="11"/>
      <name val="Calibri"/>
    </font>
    <font>
      <sz val="11"/>
      <color rgb="FF000000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8"/>
      <name val="Calibri"/>
      <family val="2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2">
    <xf numFmtId="0" fontId="1" fillId="0" borderId="0" xfId="0" applyFont="1" applyFill="1" applyBorder="1"/>
    <xf numFmtId="0" fontId="5" fillId="0" borderId="0" xfId="0" applyFont="1" applyFill="1" applyBorder="1"/>
    <xf numFmtId="0" fontId="3" fillId="0" borderId="1" xfId="1" applyNumberFormat="1" applyFont="1" applyFill="1" applyBorder="1" applyAlignment="1">
      <alignment horizontal="left" wrapText="1" readingOrder="1"/>
    </xf>
    <xf numFmtId="0" fontId="6" fillId="0" borderId="3" xfId="1" applyNumberFormat="1" applyFont="1" applyFill="1" applyBorder="1" applyAlignment="1">
      <alignment horizontal="center" vertical="center" wrapText="1" readingOrder="1"/>
    </xf>
    <xf numFmtId="49" fontId="6" fillId="0" borderId="3" xfId="1" applyNumberFormat="1" applyFont="1" applyFill="1" applyBorder="1" applyAlignment="1">
      <alignment horizontal="center" vertical="center" wrapText="1" readingOrder="1"/>
    </xf>
    <xf numFmtId="0" fontId="6" fillId="0" borderId="3" xfId="1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/>
    <xf numFmtId="49" fontId="3" fillId="0" borderId="1" xfId="1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/>
    <xf numFmtId="0" fontId="5" fillId="0" borderId="0" xfId="0" applyFont="1" applyFill="1" applyBorder="1" applyAlignment="1">
      <alignment horizontal="right"/>
    </xf>
    <xf numFmtId="164" fontId="3" fillId="0" borderId="1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164" fontId="6" fillId="2" borderId="3" xfId="1" applyNumberFormat="1" applyFont="1" applyFill="1" applyBorder="1" applyAlignment="1">
      <alignment horizontal="center" vertical="center" wrapText="1" readingOrder="1"/>
    </xf>
    <xf numFmtId="164" fontId="3" fillId="2" borderId="8" xfId="1" applyNumberFormat="1" applyFont="1" applyFill="1" applyBorder="1" applyAlignment="1">
      <alignment horizontal="center" vertical="center" wrapText="1" readingOrder="1"/>
    </xf>
    <xf numFmtId="0" fontId="4" fillId="2" borderId="2" xfId="1" applyNumberFormat="1" applyFont="1" applyFill="1" applyBorder="1" applyAlignment="1">
      <alignment horizontal="center" vertical="center" wrapText="1" readingOrder="1"/>
    </xf>
    <xf numFmtId="49" fontId="9" fillId="0" borderId="0" xfId="0" applyNumberFormat="1" applyFont="1" applyFill="1" applyBorder="1" applyAlignment="1">
      <alignment horizontal="center" vertical="center" wrapText="1"/>
    </xf>
    <xf numFmtId="1" fontId="3" fillId="2" borderId="8" xfId="1" applyNumberFormat="1" applyFont="1" applyFill="1" applyBorder="1" applyAlignment="1">
      <alignment horizontal="center" vertical="center" wrapText="1" readingOrder="1"/>
    </xf>
    <xf numFmtId="1" fontId="4" fillId="2" borderId="2" xfId="1" applyNumberFormat="1" applyFont="1" applyFill="1" applyBorder="1" applyAlignment="1">
      <alignment horizontal="center" vertical="center" wrapText="1" readingOrder="1"/>
    </xf>
    <xf numFmtId="164" fontId="3" fillId="2" borderId="8" xfId="1" quotePrefix="1" applyNumberFormat="1" applyFont="1" applyFill="1" applyBorder="1" applyAlignment="1">
      <alignment horizontal="center" vertical="center" wrapText="1" readingOrder="1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2" borderId="4" xfId="1" applyNumberFormat="1" applyFont="1" applyFill="1" applyBorder="1" applyAlignment="1">
      <alignment horizontal="center" vertical="center" wrapText="1" readingOrder="1"/>
    </xf>
    <xf numFmtId="0" fontId="6" fillId="2" borderId="5" xfId="1" applyNumberFormat="1" applyFont="1" applyFill="1" applyBorder="1" applyAlignment="1">
      <alignment horizontal="center" vertical="center" wrapText="1" readingOrder="1"/>
    </xf>
    <xf numFmtId="49" fontId="6" fillId="2" borderId="4" xfId="1" applyNumberFormat="1" applyFont="1" applyFill="1" applyBorder="1" applyAlignment="1">
      <alignment horizontal="center" vertical="center" wrapText="1" readingOrder="1"/>
    </xf>
    <xf numFmtId="49" fontId="6" fillId="2" borderId="5" xfId="1" applyNumberFormat="1" applyFont="1" applyFill="1" applyBorder="1" applyAlignment="1">
      <alignment horizontal="center" vertical="center" wrapText="1" readingOrder="1"/>
    </xf>
    <xf numFmtId="0" fontId="6" fillId="2" borderId="4" xfId="1" applyNumberFormat="1" applyFont="1" applyFill="1" applyBorder="1" applyAlignment="1">
      <alignment horizontal="center" vertical="center" wrapText="1"/>
    </xf>
    <xf numFmtId="0" fontId="6" fillId="2" borderId="5" xfId="1" applyNumberFormat="1" applyFont="1" applyFill="1" applyBorder="1" applyAlignment="1">
      <alignment horizontal="center" vertical="center" wrapText="1"/>
    </xf>
    <xf numFmtId="0" fontId="6" fillId="2" borderId="9" xfId="1" applyNumberFormat="1" applyFont="1" applyFill="1" applyBorder="1" applyAlignment="1">
      <alignment horizontal="center" vertical="center" wrapText="1"/>
    </xf>
    <xf numFmtId="0" fontId="6" fillId="2" borderId="10" xfId="1" applyNumberFormat="1" applyFont="1" applyFill="1" applyBorder="1" applyAlignment="1">
      <alignment horizontal="center" vertical="center" wrapText="1"/>
    </xf>
    <xf numFmtId="0" fontId="6" fillId="2" borderId="11" xfId="1" applyNumberFormat="1" applyFont="1" applyFill="1" applyBorder="1" applyAlignment="1">
      <alignment horizontal="center" vertical="center" wrapText="1"/>
    </xf>
    <xf numFmtId="0" fontId="6" fillId="2" borderId="12" xfId="1" applyNumberFormat="1" applyFont="1" applyFill="1" applyBorder="1" applyAlignment="1">
      <alignment horizontal="center" vertical="center" wrapText="1"/>
    </xf>
    <xf numFmtId="164" fontId="3" fillId="0" borderId="8" xfId="1" applyNumberFormat="1" applyFont="1" applyFill="1" applyBorder="1" applyAlignment="1">
      <alignment horizontal="center" vertical="center" wrapText="1" readingOrder="1"/>
    </xf>
    <xf numFmtId="0" fontId="4" fillId="0" borderId="2" xfId="1" applyNumberFormat="1" applyFont="1" applyFill="1" applyBorder="1" applyAlignment="1">
      <alignment horizontal="center" vertical="center" wrapText="1" readingOrder="1"/>
    </xf>
    <xf numFmtId="0" fontId="3" fillId="0" borderId="8" xfId="1" applyNumberFormat="1" applyFont="1" applyFill="1" applyBorder="1" applyAlignment="1">
      <alignment horizontal="center" vertical="center" wrapText="1" readingOrder="1"/>
    </xf>
    <xf numFmtId="164" fontId="6" fillId="2" borderId="8" xfId="1" applyNumberFormat="1" applyFont="1" applyFill="1" applyBorder="1" applyAlignment="1">
      <alignment horizontal="center" vertical="center" wrapText="1" readingOrder="1"/>
    </xf>
    <xf numFmtId="0" fontId="8" fillId="2" borderId="2" xfId="1" applyNumberFormat="1" applyFont="1" applyFill="1" applyBorder="1" applyAlignment="1">
      <alignment horizontal="center" vertical="center" wrapText="1" readingOrder="1"/>
    </xf>
    <xf numFmtId="0" fontId="6" fillId="2" borderId="8" xfId="1" applyNumberFormat="1" applyFont="1" applyFill="1" applyBorder="1" applyAlignment="1">
      <alignment horizontal="left" wrapText="1" readingOrder="1"/>
    </xf>
    <xf numFmtId="0" fontId="6" fillId="2" borderId="2" xfId="1" applyNumberFormat="1" applyFont="1" applyFill="1" applyBorder="1" applyAlignment="1">
      <alignment horizontal="left" wrapText="1" readingOrder="1"/>
    </xf>
    <xf numFmtId="2" fontId="3" fillId="0" borderId="8" xfId="1" applyNumberFormat="1" applyFont="1" applyFill="1" applyBorder="1" applyAlignment="1">
      <alignment horizontal="center" vertical="center" wrapText="1" readingOrder="1"/>
    </xf>
    <xf numFmtId="2" fontId="4" fillId="0" borderId="2" xfId="1" applyNumberFormat="1" applyFont="1" applyFill="1" applyBorder="1" applyAlignment="1">
      <alignment horizontal="center" vertical="center" wrapText="1" readingOrder="1"/>
    </xf>
    <xf numFmtId="4" fontId="3" fillId="0" borderId="8" xfId="1" applyNumberFormat="1" applyFont="1" applyFill="1" applyBorder="1" applyAlignment="1">
      <alignment horizontal="center" vertical="center" wrapText="1" readingOrder="1"/>
    </xf>
    <xf numFmtId="4" fontId="4" fillId="0" borderId="2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showGridLines="0" tabSelected="1" workbookViewId="0">
      <selection sqref="A1:G1"/>
    </sheetView>
  </sheetViews>
  <sheetFormatPr defaultRowHeight="18.75" x14ac:dyDescent="0.3"/>
  <cols>
    <col min="1" max="1" width="37.5703125" style="1" customWidth="1"/>
    <col min="2" max="2" width="27.42578125" style="6" customWidth="1"/>
    <col min="3" max="3" width="30.85546875" style="1" customWidth="1"/>
    <col min="4" max="4" width="11.85546875" style="1" customWidth="1"/>
    <col min="5" max="5" width="16.7109375" style="1" customWidth="1"/>
    <col min="6" max="6" width="9.140625" style="1" customWidth="1"/>
    <col min="7" max="8" width="9.140625" style="1"/>
  </cols>
  <sheetData>
    <row r="1" spans="1:7" ht="82.5" customHeight="1" x14ac:dyDescent="0.3">
      <c r="A1" s="15" t="s">
        <v>122</v>
      </c>
      <c r="B1" s="15"/>
      <c r="C1" s="15"/>
      <c r="D1" s="15"/>
      <c r="E1" s="15"/>
      <c r="F1" s="15"/>
      <c r="G1" s="15"/>
    </row>
    <row r="2" spans="1:7" x14ac:dyDescent="0.3">
      <c r="E2" s="9"/>
    </row>
    <row r="3" spans="1:7" ht="68.25" customHeight="1" x14ac:dyDescent="0.3">
      <c r="A3" s="21" t="s">
        <v>0</v>
      </c>
      <c r="B3" s="23" t="s">
        <v>59</v>
      </c>
      <c r="C3" s="25" t="s">
        <v>117</v>
      </c>
      <c r="D3" s="27" t="s">
        <v>118</v>
      </c>
      <c r="E3" s="28"/>
      <c r="F3" s="27" t="s">
        <v>119</v>
      </c>
      <c r="G3" s="28"/>
    </row>
    <row r="4" spans="1:7" ht="24.75" customHeight="1" x14ac:dyDescent="0.3">
      <c r="A4" s="22"/>
      <c r="B4" s="24"/>
      <c r="C4" s="26"/>
      <c r="D4" s="29"/>
      <c r="E4" s="30"/>
      <c r="F4" s="29"/>
      <c r="G4" s="30"/>
    </row>
    <row r="5" spans="1:7" x14ac:dyDescent="0.3">
      <c r="A5" s="3">
        <v>1</v>
      </c>
      <c r="B5" s="4">
        <v>2</v>
      </c>
      <c r="C5" s="5">
        <v>3</v>
      </c>
      <c r="D5" s="19">
        <v>4</v>
      </c>
      <c r="E5" s="20"/>
      <c r="F5" s="19">
        <v>5</v>
      </c>
      <c r="G5" s="20"/>
    </row>
    <row r="6" spans="1:7" s="8" customFormat="1" ht="37.5" x14ac:dyDescent="0.3">
      <c r="A6" s="2" t="s">
        <v>2</v>
      </c>
      <c r="B6" s="7" t="s">
        <v>60</v>
      </c>
      <c r="C6" s="10">
        <f>SUM(C7:C14)</f>
        <v>728363455.85000002</v>
      </c>
      <c r="D6" s="31">
        <f>SUM(D7:E14)</f>
        <v>358997219.15999997</v>
      </c>
      <c r="E6" s="32"/>
      <c r="F6" s="13">
        <f t="shared" ref="F6:F60" si="0">D6/C6*100</f>
        <v>49.288197571781012</v>
      </c>
      <c r="G6" s="14"/>
    </row>
    <row r="7" spans="1:7" s="8" customFormat="1" ht="75" x14ac:dyDescent="0.3">
      <c r="A7" s="2" t="s">
        <v>3</v>
      </c>
      <c r="B7" s="7" t="s">
        <v>61</v>
      </c>
      <c r="C7" s="10">
        <v>5364058.59</v>
      </c>
      <c r="D7" s="31">
        <v>3436252.08</v>
      </c>
      <c r="E7" s="32"/>
      <c r="F7" s="13">
        <f>D7/C7*100</f>
        <v>64.060673878657255</v>
      </c>
      <c r="G7" s="14"/>
    </row>
    <row r="8" spans="1:7" s="8" customFormat="1" ht="112.5" x14ac:dyDescent="0.3">
      <c r="A8" s="2" t="s">
        <v>4</v>
      </c>
      <c r="B8" s="7" t="s">
        <v>62</v>
      </c>
      <c r="C8" s="10">
        <v>10092687.949999999</v>
      </c>
      <c r="D8" s="31">
        <v>4647748.5199999996</v>
      </c>
      <c r="E8" s="32"/>
      <c r="F8" s="13">
        <f>D8/C8*100</f>
        <v>46.050651154829367</v>
      </c>
      <c r="G8" s="14"/>
    </row>
    <row r="9" spans="1:7" s="8" customFormat="1" ht="150" x14ac:dyDescent="0.3">
      <c r="A9" s="2" t="s">
        <v>5</v>
      </c>
      <c r="B9" s="7" t="s">
        <v>63</v>
      </c>
      <c r="C9" s="10">
        <v>222229808.91</v>
      </c>
      <c r="D9" s="31">
        <v>116073504.98999999</v>
      </c>
      <c r="E9" s="32"/>
      <c r="F9" s="13">
        <f t="shared" si="0"/>
        <v>52.231294064158675</v>
      </c>
      <c r="G9" s="14"/>
    </row>
    <row r="10" spans="1:7" s="8" customFormat="1" x14ac:dyDescent="0.3">
      <c r="A10" s="2" t="s">
        <v>6</v>
      </c>
      <c r="B10" s="7" t="s">
        <v>64</v>
      </c>
      <c r="C10" s="10">
        <v>5600</v>
      </c>
      <c r="D10" s="31">
        <v>3600</v>
      </c>
      <c r="E10" s="32"/>
      <c r="F10" s="13">
        <f t="shared" si="0"/>
        <v>64.285714285714292</v>
      </c>
      <c r="G10" s="14"/>
    </row>
    <row r="11" spans="1:7" s="8" customFormat="1" ht="112.5" x14ac:dyDescent="0.3">
      <c r="A11" s="2" t="s">
        <v>7</v>
      </c>
      <c r="B11" s="7" t="s">
        <v>115</v>
      </c>
      <c r="C11" s="10">
        <v>60644696.490000002</v>
      </c>
      <c r="D11" s="31">
        <v>36207120.009999998</v>
      </c>
      <c r="E11" s="32"/>
      <c r="F11" s="13">
        <f t="shared" si="0"/>
        <v>59.703687388344605</v>
      </c>
      <c r="G11" s="14"/>
    </row>
    <row r="12" spans="1:7" s="8" customFormat="1" ht="37.5" x14ac:dyDescent="0.3">
      <c r="A12" s="2" t="s">
        <v>8</v>
      </c>
      <c r="B12" s="7" t="s">
        <v>65</v>
      </c>
      <c r="C12" s="11" t="s">
        <v>1</v>
      </c>
      <c r="D12" s="33" t="s">
        <v>1</v>
      </c>
      <c r="E12" s="32"/>
      <c r="F12" s="18" t="s">
        <v>120</v>
      </c>
      <c r="G12" s="14"/>
    </row>
    <row r="13" spans="1:7" s="8" customFormat="1" x14ac:dyDescent="0.3">
      <c r="A13" s="2" t="s">
        <v>9</v>
      </c>
      <c r="B13" s="7" t="s">
        <v>66</v>
      </c>
      <c r="C13" s="10">
        <v>3149030</v>
      </c>
      <c r="D13" s="38">
        <v>0</v>
      </c>
      <c r="E13" s="39"/>
      <c r="F13" s="18" t="s">
        <v>120</v>
      </c>
      <c r="G13" s="14"/>
    </row>
    <row r="14" spans="1:7" s="8" customFormat="1" ht="37.5" x14ac:dyDescent="0.3">
      <c r="A14" s="2" t="s">
        <v>10</v>
      </c>
      <c r="B14" s="7" t="s">
        <v>67</v>
      </c>
      <c r="C14" s="10">
        <v>426877573.91000003</v>
      </c>
      <c r="D14" s="31">
        <v>198628993.56</v>
      </c>
      <c r="E14" s="32"/>
      <c r="F14" s="13">
        <f t="shared" si="0"/>
        <v>46.530669611113744</v>
      </c>
      <c r="G14" s="14"/>
    </row>
    <row r="15" spans="1:7" s="8" customFormat="1" x14ac:dyDescent="0.3">
      <c r="A15" s="2" t="s">
        <v>11</v>
      </c>
      <c r="B15" s="7" t="s">
        <v>68</v>
      </c>
      <c r="C15" s="10">
        <v>4573000</v>
      </c>
      <c r="D15" s="31">
        <f>D16</f>
        <v>2719710.03</v>
      </c>
      <c r="E15" s="32"/>
      <c r="F15" s="13">
        <f t="shared" si="0"/>
        <v>59.473212989284931</v>
      </c>
      <c r="G15" s="14"/>
    </row>
    <row r="16" spans="1:7" s="8" customFormat="1" ht="37.5" x14ac:dyDescent="0.3">
      <c r="A16" s="2" t="s">
        <v>12</v>
      </c>
      <c r="B16" s="7" t="s">
        <v>69</v>
      </c>
      <c r="C16" s="10">
        <v>4573000</v>
      </c>
      <c r="D16" s="31">
        <v>2719710.03</v>
      </c>
      <c r="E16" s="32"/>
      <c r="F16" s="13">
        <f t="shared" si="0"/>
        <v>59.473212989284931</v>
      </c>
      <c r="G16" s="14"/>
    </row>
    <row r="17" spans="1:7" s="8" customFormat="1" ht="56.25" x14ac:dyDescent="0.3">
      <c r="A17" s="2" t="s">
        <v>13</v>
      </c>
      <c r="B17" s="7" t="s">
        <v>70</v>
      </c>
      <c r="C17" s="10">
        <f>SUM(C18:C20)</f>
        <v>64477172.609999999</v>
      </c>
      <c r="D17" s="31">
        <f>SUM(D18:E20)</f>
        <v>27242751.02</v>
      </c>
      <c r="E17" s="32"/>
      <c r="F17" s="13">
        <f t="shared" si="0"/>
        <v>42.251776740865992</v>
      </c>
      <c r="G17" s="14"/>
    </row>
    <row r="18" spans="1:7" s="8" customFormat="1" x14ac:dyDescent="0.3">
      <c r="A18" s="2" t="s">
        <v>14</v>
      </c>
      <c r="B18" s="7" t="s">
        <v>71</v>
      </c>
      <c r="C18" s="10">
        <v>6182100</v>
      </c>
      <c r="D18" s="31">
        <v>2934928.16</v>
      </c>
      <c r="E18" s="32"/>
      <c r="F18" s="13">
        <f t="shared" si="0"/>
        <v>47.474614774914677</v>
      </c>
      <c r="G18" s="14"/>
    </row>
    <row r="19" spans="1:7" s="8" customFormat="1" ht="93.75" x14ac:dyDescent="0.3">
      <c r="A19" s="2" t="s">
        <v>15</v>
      </c>
      <c r="B19" s="7" t="s">
        <v>72</v>
      </c>
      <c r="C19" s="10">
        <v>48827362.710000001</v>
      </c>
      <c r="D19" s="31">
        <v>21964188.210000001</v>
      </c>
      <c r="E19" s="32"/>
      <c r="F19" s="13">
        <f t="shared" si="0"/>
        <v>44.983359720760966</v>
      </c>
      <c r="G19" s="14"/>
    </row>
    <row r="20" spans="1:7" s="8" customFormat="1" ht="75" x14ac:dyDescent="0.3">
      <c r="A20" s="2" t="s">
        <v>16</v>
      </c>
      <c r="B20" s="7" t="s">
        <v>73</v>
      </c>
      <c r="C20" s="10">
        <v>9467709.9000000004</v>
      </c>
      <c r="D20" s="31">
        <v>2343634.65</v>
      </c>
      <c r="E20" s="32"/>
      <c r="F20" s="13">
        <f t="shared" si="0"/>
        <v>24.753976143692359</v>
      </c>
      <c r="G20" s="14"/>
    </row>
    <row r="21" spans="1:7" s="8" customFormat="1" x14ac:dyDescent="0.3">
      <c r="A21" s="2" t="s">
        <v>17</v>
      </c>
      <c r="B21" s="7" t="s">
        <v>74</v>
      </c>
      <c r="C21" s="10">
        <f>SUM(C22:C27)</f>
        <v>675078027.70000005</v>
      </c>
      <c r="D21" s="31">
        <f>SUM(D22:E27)</f>
        <v>168724092.55000001</v>
      </c>
      <c r="E21" s="32"/>
      <c r="F21" s="13">
        <f t="shared" si="0"/>
        <v>24.993272722094847</v>
      </c>
      <c r="G21" s="14"/>
    </row>
    <row r="22" spans="1:7" s="8" customFormat="1" x14ac:dyDescent="0.3">
      <c r="A22" s="2" t="s">
        <v>18</v>
      </c>
      <c r="B22" s="7" t="s">
        <v>75</v>
      </c>
      <c r="C22" s="10">
        <v>1591150</v>
      </c>
      <c r="D22" s="31">
        <v>414030.56</v>
      </c>
      <c r="E22" s="32"/>
      <c r="F22" s="13">
        <f t="shared" si="0"/>
        <v>26.020837758853659</v>
      </c>
      <c r="G22" s="14"/>
    </row>
    <row r="23" spans="1:7" s="8" customFormat="1" ht="37.5" x14ac:dyDescent="0.3">
      <c r="A23" s="2" t="s">
        <v>19</v>
      </c>
      <c r="B23" s="7" t="s">
        <v>76</v>
      </c>
      <c r="C23" s="10">
        <v>156963069</v>
      </c>
      <c r="D23" s="31">
        <v>53757787.890000001</v>
      </c>
      <c r="E23" s="32"/>
      <c r="F23" s="13">
        <f t="shared" si="0"/>
        <v>34.248685523599185</v>
      </c>
      <c r="G23" s="14"/>
    </row>
    <row r="24" spans="1:7" s="8" customFormat="1" x14ac:dyDescent="0.3">
      <c r="A24" s="2" t="s">
        <v>20</v>
      </c>
      <c r="B24" s="7" t="s">
        <v>77</v>
      </c>
      <c r="C24" s="10">
        <v>5864713.7199999997</v>
      </c>
      <c r="D24" s="31">
        <v>0</v>
      </c>
      <c r="E24" s="32"/>
      <c r="F24" s="13">
        <v>0</v>
      </c>
      <c r="G24" s="14"/>
    </row>
    <row r="25" spans="1:7" s="8" customFormat="1" ht="37.5" x14ac:dyDescent="0.3">
      <c r="A25" s="2" t="s">
        <v>21</v>
      </c>
      <c r="B25" s="7" t="s">
        <v>78</v>
      </c>
      <c r="C25" s="10">
        <v>293908885.75</v>
      </c>
      <c r="D25" s="31">
        <v>7812322.7699999996</v>
      </c>
      <c r="E25" s="32"/>
      <c r="F25" s="13">
        <f t="shared" si="0"/>
        <v>2.6580764137376884</v>
      </c>
      <c r="G25" s="14"/>
    </row>
    <row r="26" spans="1:7" s="8" customFormat="1" x14ac:dyDescent="0.3">
      <c r="A26" s="2" t="s">
        <v>22</v>
      </c>
      <c r="B26" s="7" t="s">
        <v>79</v>
      </c>
      <c r="C26" s="10">
        <v>61410916.289999999</v>
      </c>
      <c r="D26" s="31">
        <v>37608659.840000004</v>
      </c>
      <c r="E26" s="32"/>
      <c r="F26" s="13">
        <f t="shared" si="0"/>
        <v>61.24100096862437</v>
      </c>
      <c r="G26" s="14"/>
    </row>
    <row r="27" spans="1:7" s="8" customFormat="1" ht="37.5" x14ac:dyDescent="0.3">
      <c r="A27" s="2" t="s">
        <v>23</v>
      </c>
      <c r="B27" s="7" t="s">
        <v>80</v>
      </c>
      <c r="C27" s="10">
        <v>155339292.94</v>
      </c>
      <c r="D27" s="31">
        <v>69131291.489999995</v>
      </c>
      <c r="E27" s="32"/>
      <c r="F27" s="13">
        <f t="shared" si="0"/>
        <v>44.503415833559927</v>
      </c>
      <c r="G27" s="14"/>
    </row>
    <row r="28" spans="1:7" s="8" customFormat="1" ht="37.5" x14ac:dyDescent="0.3">
      <c r="A28" s="2" t="s">
        <v>24</v>
      </c>
      <c r="B28" s="7" t="s">
        <v>81</v>
      </c>
      <c r="C28" s="10">
        <f>SUM(C29:C32)</f>
        <v>1313862627.24</v>
      </c>
      <c r="D28" s="31">
        <f>SUM(D29:E32)</f>
        <v>196669755.28999999</v>
      </c>
      <c r="E28" s="32"/>
      <c r="F28" s="13">
        <f t="shared" si="0"/>
        <v>14.968821794036371</v>
      </c>
      <c r="G28" s="14"/>
    </row>
    <row r="29" spans="1:7" s="8" customFormat="1" x14ac:dyDescent="0.3">
      <c r="A29" s="2" t="s">
        <v>25</v>
      </c>
      <c r="B29" s="7" t="s">
        <v>82</v>
      </c>
      <c r="C29" s="10">
        <v>773900344.36000001</v>
      </c>
      <c r="D29" s="31">
        <v>75256801.959999993</v>
      </c>
      <c r="E29" s="32"/>
      <c r="F29" s="13">
        <f t="shared" si="0"/>
        <v>9.7243530783328236</v>
      </c>
      <c r="G29" s="14"/>
    </row>
    <row r="30" spans="1:7" s="8" customFormat="1" x14ac:dyDescent="0.3">
      <c r="A30" s="2" t="s">
        <v>26</v>
      </c>
      <c r="B30" s="7" t="s">
        <v>83</v>
      </c>
      <c r="C30" s="10">
        <v>445873799.58999997</v>
      </c>
      <c r="D30" s="31">
        <v>69574543.480000004</v>
      </c>
      <c r="E30" s="32"/>
      <c r="F30" s="13">
        <f t="shared" si="0"/>
        <v>15.604088767713369</v>
      </c>
      <c r="G30" s="14"/>
    </row>
    <row r="31" spans="1:7" s="8" customFormat="1" x14ac:dyDescent="0.3">
      <c r="A31" s="2" t="s">
        <v>27</v>
      </c>
      <c r="B31" s="7" t="s">
        <v>84</v>
      </c>
      <c r="C31" s="10">
        <v>78664351.189999998</v>
      </c>
      <c r="D31" s="31">
        <v>51838409.850000001</v>
      </c>
      <c r="E31" s="32"/>
      <c r="F31" s="13">
        <f t="shared" si="0"/>
        <v>65.898223357608813</v>
      </c>
      <c r="G31" s="14"/>
    </row>
    <row r="32" spans="1:7" s="8" customFormat="1" ht="56.25" x14ac:dyDescent="0.3">
      <c r="A32" s="2" t="s">
        <v>28</v>
      </c>
      <c r="B32" s="7" t="s">
        <v>85</v>
      </c>
      <c r="C32" s="10">
        <v>15424132.1</v>
      </c>
      <c r="D32" s="40">
        <v>0</v>
      </c>
      <c r="E32" s="41"/>
      <c r="F32" s="13">
        <f t="shared" si="0"/>
        <v>0</v>
      </c>
      <c r="G32" s="14"/>
    </row>
    <row r="33" spans="1:7" s="8" customFormat="1" x14ac:dyDescent="0.3">
      <c r="A33" s="2" t="s">
        <v>29</v>
      </c>
      <c r="B33" s="7" t="s">
        <v>86</v>
      </c>
      <c r="C33" s="10">
        <f>SUM(C34)</f>
        <v>31463338.27</v>
      </c>
      <c r="D33" s="31">
        <f>SUM(D34)</f>
        <v>17693847.870000001</v>
      </c>
      <c r="E33" s="32"/>
      <c r="F33" s="13">
        <f t="shared" si="0"/>
        <v>56.236397162188346</v>
      </c>
      <c r="G33" s="14"/>
    </row>
    <row r="34" spans="1:7" s="8" customFormat="1" ht="37.5" x14ac:dyDescent="0.3">
      <c r="A34" s="2" t="s">
        <v>30</v>
      </c>
      <c r="B34" s="7" t="s">
        <v>87</v>
      </c>
      <c r="C34" s="10">
        <v>31463338.27</v>
      </c>
      <c r="D34" s="31">
        <v>17693847.870000001</v>
      </c>
      <c r="E34" s="32"/>
      <c r="F34" s="13">
        <f t="shared" si="0"/>
        <v>56.236397162188346</v>
      </c>
      <c r="G34" s="14"/>
    </row>
    <row r="35" spans="1:7" s="8" customFormat="1" x14ac:dyDescent="0.3">
      <c r="A35" s="2" t="s">
        <v>31</v>
      </c>
      <c r="B35" s="7" t="s">
        <v>88</v>
      </c>
      <c r="C35" s="10">
        <f>SUM(C36:C41)</f>
        <v>2313486412.4299998</v>
      </c>
      <c r="D35" s="31">
        <f>SUM(D36:E41)</f>
        <v>1177879151.9000001</v>
      </c>
      <c r="E35" s="32"/>
      <c r="F35" s="13">
        <f t="shared" si="0"/>
        <v>50.91359713942731</v>
      </c>
      <c r="G35" s="14"/>
    </row>
    <row r="36" spans="1:7" s="8" customFormat="1" x14ac:dyDescent="0.3">
      <c r="A36" s="2" t="s">
        <v>32</v>
      </c>
      <c r="B36" s="7" t="s">
        <v>89</v>
      </c>
      <c r="C36" s="10">
        <v>568398904.38</v>
      </c>
      <c r="D36" s="31">
        <v>303294053.63</v>
      </c>
      <c r="E36" s="32"/>
      <c r="F36" s="13">
        <f t="shared" si="0"/>
        <v>53.359366334604054</v>
      </c>
      <c r="G36" s="14"/>
    </row>
    <row r="37" spans="1:7" s="8" customFormat="1" x14ac:dyDescent="0.3">
      <c r="A37" s="2" t="s">
        <v>33</v>
      </c>
      <c r="B37" s="7" t="s">
        <v>90</v>
      </c>
      <c r="C37" s="10">
        <v>1408509457.8599999</v>
      </c>
      <c r="D37" s="31">
        <v>687682796.70000005</v>
      </c>
      <c r="E37" s="32"/>
      <c r="F37" s="13">
        <f t="shared" si="0"/>
        <v>48.823441891886318</v>
      </c>
      <c r="G37" s="14"/>
    </row>
    <row r="38" spans="1:7" s="8" customFormat="1" ht="37.5" x14ac:dyDescent="0.3">
      <c r="A38" s="2" t="s">
        <v>34</v>
      </c>
      <c r="B38" s="7" t="s">
        <v>91</v>
      </c>
      <c r="C38" s="10">
        <v>201668283.06999999</v>
      </c>
      <c r="D38" s="31">
        <v>113259565.53</v>
      </c>
      <c r="E38" s="32"/>
      <c r="F38" s="13">
        <f t="shared" si="0"/>
        <v>56.161317885910243</v>
      </c>
      <c r="G38" s="14"/>
    </row>
    <row r="39" spans="1:7" s="8" customFormat="1" ht="56.25" x14ac:dyDescent="0.3">
      <c r="A39" s="2" t="s">
        <v>35</v>
      </c>
      <c r="B39" s="7" t="s">
        <v>92</v>
      </c>
      <c r="C39" s="10">
        <v>4807717.12</v>
      </c>
      <c r="D39" s="31">
        <v>3396217.4</v>
      </c>
      <c r="E39" s="32"/>
      <c r="F39" s="13">
        <f t="shared" si="0"/>
        <v>70.640957344844779</v>
      </c>
      <c r="G39" s="14"/>
    </row>
    <row r="40" spans="1:7" s="8" customFormat="1" x14ac:dyDescent="0.3">
      <c r="A40" s="2" t="s">
        <v>36</v>
      </c>
      <c r="B40" s="7" t="s">
        <v>93</v>
      </c>
      <c r="C40" s="10">
        <v>28952464</v>
      </c>
      <c r="D40" s="31">
        <v>16260346.59</v>
      </c>
      <c r="E40" s="32"/>
      <c r="F40" s="13">
        <f t="shared" si="0"/>
        <v>56.162220217249903</v>
      </c>
      <c r="G40" s="14"/>
    </row>
    <row r="41" spans="1:7" s="8" customFormat="1" ht="37.5" x14ac:dyDescent="0.3">
      <c r="A41" s="2" t="s">
        <v>37</v>
      </c>
      <c r="B41" s="7" t="s">
        <v>94</v>
      </c>
      <c r="C41" s="10">
        <v>101149586</v>
      </c>
      <c r="D41" s="31">
        <v>53986172.049999997</v>
      </c>
      <c r="E41" s="32"/>
      <c r="F41" s="13">
        <f t="shared" si="0"/>
        <v>53.372608020363025</v>
      </c>
      <c r="G41" s="14"/>
    </row>
    <row r="42" spans="1:7" s="8" customFormat="1" x14ac:dyDescent="0.3">
      <c r="A42" s="2" t="s">
        <v>38</v>
      </c>
      <c r="B42" s="7" t="s">
        <v>95</v>
      </c>
      <c r="C42" s="10">
        <f>SUM(C43:C44)</f>
        <v>635723764.99000001</v>
      </c>
      <c r="D42" s="31">
        <f>SUM(D43:E44)</f>
        <v>195908108.91</v>
      </c>
      <c r="E42" s="32"/>
      <c r="F42" s="13">
        <f t="shared" si="0"/>
        <v>30.816546383645367</v>
      </c>
      <c r="G42" s="14"/>
    </row>
    <row r="43" spans="1:7" s="8" customFormat="1" x14ac:dyDescent="0.3">
      <c r="A43" s="2" t="s">
        <v>39</v>
      </c>
      <c r="B43" s="7" t="s">
        <v>96</v>
      </c>
      <c r="C43" s="10">
        <v>508672605.18000001</v>
      </c>
      <c r="D43" s="31">
        <v>129830084.62</v>
      </c>
      <c r="E43" s="32"/>
      <c r="F43" s="13">
        <f t="shared" si="0"/>
        <v>25.523309747348797</v>
      </c>
      <c r="G43" s="14"/>
    </row>
    <row r="44" spans="1:7" s="8" customFormat="1" ht="37.5" x14ac:dyDescent="0.3">
      <c r="A44" s="2" t="s">
        <v>40</v>
      </c>
      <c r="B44" s="7" t="s">
        <v>97</v>
      </c>
      <c r="C44" s="10">
        <v>127051159.81</v>
      </c>
      <c r="D44" s="31">
        <v>66078024.289999999</v>
      </c>
      <c r="E44" s="32"/>
      <c r="F44" s="13">
        <f t="shared" si="0"/>
        <v>52.008989440802488</v>
      </c>
      <c r="G44" s="14"/>
    </row>
    <row r="45" spans="1:7" s="8" customFormat="1" x14ac:dyDescent="0.3">
      <c r="A45" s="2" t="s">
        <v>41</v>
      </c>
      <c r="B45" s="7" t="s">
        <v>98</v>
      </c>
      <c r="C45" s="10">
        <f>SUM(C46)</f>
        <v>8300400</v>
      </c>
      <c r="D45" s="31">
        <f>SUM(D46)</f>
        <v>77220</v>
      </c>
      <c r="E45" s="32"/>
      <c r="F45" s="13">
        <f t="shared" si="0"/>
        <v>0.93031661124765075</v>
      </c>
      <c r="G45" s="14"/>
    </row>
    <row r="46" spans="1:7" s="8" customFormat="1" ht="37.5" x14ac:dyDescent="0.3">
      <c r="A46" s="2" t="s">
        <v>42</v>
      </c>
      <c r="B46" s="7" t="s">
        <v>99</v>
      </c>
      <c r="C46" s="10">
        <v>8300400</v>
      </c>
      <c r="D46" s="31">
        <v>77220</v>
      </c>
      <c r="E46" s="32"/>
      <c r="F46" s="13">
        <f t="shared" si="0"/>
        <v>0.93031661124765075</v>
      </c>
      <c r="G46" s="14"/>
    </row>
    <row r="47" spans="1:7" s="8" customFormat="1" x14ac:dyDescent="0.3">
      <c r="A47" s="2" t="s">
        <v>43</v>
      </c>
      <c r="B47" s="7" t="s">
        <v>100</v>
      </c>
      <c r="C47" s="10">
        <f>SUM(C48:C51)</f>
        <v>699211702.96000004</v>
      </c>
      <c r="D47" s="31">
        <f>SUM(D48:E51)</f>
        <v>267327634.28999999</v>
      </c>
      <c r="E47" s="32"/>
      <c r="F47" s="13">
        <f t="shared" si="0"/>
        <v>38.232717381346959</v>
      </c>
      <c r="G47" s="14"/>
    </row>
    <row r="48" spans="1:7" s="8" customFormat="1" x14ac:dyDescent="0.3">
      <c r="A48" s="2" t="s">
        <v>44</v>
      </c>
      <c r="B48" s="7" t="s">
        <v>101</v>
      </c>
      <c r="C48" s="10">
        <v>15686576.23</v>
      </c>
      <c r="D48" s="31">
        <v>6399929.7300000004</v>
      </c>
      <c r="E48" s="32"/>
      <c r="F48" s="13">
        <f t="shared" si="0"/>
        <v>40.79876727823099</v>
      </c>
      <c r="G48" s="14"/>
    </row>
    <row r="49" spans="1:7" s="8" customFormat="1" ht="37.5" x14ac:dyDescent="0.3">
      <c r="A49" s="2" t="s">
        <v>45</v>
      </c>
      <c r="B49" s="7" t="s">
        <v>102</v>
      </c>
      <c r="C49" s="10">
        <v>592156150.12</v>
      </c>
      <c r="D49" s="31">
        <v>228882873.83000001</v>
      </c>
      <c r="E49" s="32"/>
      <c r="F49" s="13">
        <f t="shared" si="0"/>
        <v>38.652452361360609</v>
      </c>
      <c r="G49" s="14"/>
    </row>
    <row r="50" spans="1:7" s="8" customFormat="1" x14ac:dyDescent="0.3">
      <c r="A50" s="2" t="s">
        <v>46</v>
      </c>
      <c r="B50" s="7" t="s">
        <v>103</v>
      </c>
      <c r="C50" s="10">
        <v>74820676.609999999</v>
      </c>
      <c r="D50" s="31">
        <v>24598450.91</v>
      </c>
      <c r="E50" s="32"/>
      <c r="F50" s="13">
        <f t="shared" si="0"/>
        <v>32.87654165200685</v>
      </c>
      <c r="G50" s="14"/>
    </row>
    <row r="51" spans="1:7" s="8" customFormat="1" ht="37.5" x14ac:dyDescent="0.3">
      <c r="A51" s="2" t="s">
        <v>47</v>
      </c>
      <c r="B51" s="7" t="s">
        <v>104</v>
      </c>
      <c r="C51" s="10">
        <v>16548300</v>
      </c>
      <c r="D51" s="31">
        <v>7446379.8200000003</v>
      </c>
      <c r="E51" s="32"/>
      <c r="F51" s="13">
        <f t="shared" si="0"/>
        <v>44.997853676812724</v>
      </c>
      <c r="G51" s="14"/>
    </row>
    <row r="52" spans="1:7" s="8" customFormat="1" x14ac:dyDescent="0.3">
      <c r="A52" s="2" t="s">
        <v>48</v>
      </c>
      <c r="B52" s="7" t="s">
        <v>116</v>
      </c>
      <c r="C52" s="10">
        <f>SUM(C53:C54)</f>
        <v>232408294.94999999</v>
      </c>
      <c r="D52" s="31">
        <f>SUM(D53:E54)</f>
        <v>99727783.379999995</v>
      </c>
      <c r="E52" s="32"/>
      <c r="F52" s="13">
        <f t="shared" si="0"/>
        <v>42.910595510997275</v>
      </c>
      <c r="G52" s="14"/>
    </row>
    <row r="53" spans="1:7" s="8" customFormat="1" x14ac:dyDescent="0.3">
      <c r="A53" s="2" t="s">
        <v>49</v>
      </c>
      <c r="B53" s="7" t="s">
        <v>105</v>
      </c>
      <c r="C53" s="10">
        <v>142340594.94999999</v>
      </c>
      <c r="D53" s="31">
        <v>90109406.579999998</v>
      </c>
      <c r="E53" s="32"/>
      <c r="F53" s="13">
        <f t="shared" si="0"/>
        <v>63.305486823103941</v>
      </c>
      <c r="G53" s="14"/>
    </row>
    <row r="54" spans="1:7" s="8" customFormat="1" x14ac:dyDescent="0.3">
      <c r="A54" s="2" t="s">
        <v>50</v>
      </c>
      <c r="B54" s="7" t="s">
        <v>106</v>
      </c>
      <c r="C54" s="10">
        <v>90067700</v>
      </c>
      <c r="D54" s="31">
        <v>9618376.8000000007</v>
      </c>
      <c r="E54" s="32"/>
      <c r="F54" s="13">
        <f t="shared" si="0"/>
        <v>10.679052312871319</v>
      </c>
      <c r="G54" s="14"/>
    </row>
    <row r="55" spans="1:7" s="8" customFormat="1" ht="37.5" x14ac:dyDescent="0.3">
      <c r="A55" s="2" t="s">
        <v>51</v>
      </c>
      <c r="B55" s="7" t="s">
        <v>107</v>
      </c>
      <c r="C55" s="10">
        <f>SUM(C56)</f>
        <v>11395086.960000001</v>
      </c>
      <c r="D55" s="31">
        <f>SUM(D56)</f>
        <v>5648063.2999999998</v>
      </c>
      <c r="E55" s="32"/>
      <c r="F55" s="13">
        <f t="shared" si="0"/>
        <v>49.565776196586384</v>
      </c>
      <c r="G55" s="14"/>
    </row>
    <row r="56" spans="1:7" s="8" customFormat="1" ht="37.5" x14ac:dyDescent="0.3">
      <c r="A56" s="2" t="s">
        <v>52</v>
      </c>
      <c r="B56" s="7" t="s">
        <v>108</v>
      </c>
      <c r="C56" s="10">
        <v>11395086.960000001</v>
      </c>
      <c r="D56" s="31">
        <v>5648063.2999999998</v>
      </c>
      <c r="E56" s="32"/>
      <c r="F56" s="13">
        <f t="shared" si="0"/>
        <v>49.565776196586384</v>
      </c>
      <c r="G56" s="14"/>
    </row>
    <row r="57" spans="1:7" s="8" customFormat="1" ht="56.25" x14ac:dyDescent="0.3">
      <c r="A57" s="2" t="s">
        <v>53</v>
      </c>
      <c r="B57" s="7" t="s">
        <v>109</v>
      </c>
      <c r="C57" s="10">
        <f>SUM(C58)</f>
        <v>3000000</v>
      </c>
      <c r="D57" s="33">
        <f>SUM(D58)</f>
        <v>0</v>
      </c>
      <c r="E57" s="32"/>
      <c r="F57" s="16">
        <f t="shared" si="0"/>
        <v>0</v>
      </c>
      <c r="G57" s="17"/>
    </row>
    <row r="58" spans="1:7" s="8" customFormat="1" ht="55.5" customHeight="1" x14ac:dyDescent="0.3">
      <c r="A58" s="2" t="s">
        <v>54</v>
      </c>
      <c r="B58" s="7" t="s">
        <v>110</v>
      </c>
      <c r="C58" s="10">
        <v>3000000</v>
      </c>
      <c r="D58" s="33">
        <v>0</v>
      </c>
      <c r="E58" s="32"/>
      <c r="F58" s="16">
        <f t="shared" si="0"/>
        <v>0</v>
      </c>
      <c r="G58" s="17"/>
    </row>
    <row r="59" spans="1:7" s="8" customFormat="1" ht="75" x14ac:dyDescent="0.3">
      <c r="A59" s="2" t="s">
        <v>55</v>
      </c>
      <c r="B59" s="7" t="s">
        <v>111</v>
      </c>
      <c r="C59" s="10">
        <f>SUM(C60:C62)</f>
        <v>467039870</v>
      </c>
      <c r="D59" s="31">
        <f>SUM(D60:E62)</f>
        <v>306321040.25</v>
      </c>
      <c r="E59" s="32"/>
      <c r="F59" s="13">
        <f>D59/C59*100</f>
        <v>65.587770964821473</v>
      </c>
      <c r="G59" s="14"/>
    </row>
    <row r="60" spans="1:7" s="8" customFormat="1" ht="93.75" x14ac:dyDescent="0.3">
      <c r="A60" s="2" t="s">
        <v>56</v>
      </c>
      <c r="B60" s="7" t="s">
        <v>112</v>
      </c>
      <c r="C60" s="10">
        <v>274250900</v>
      </c>
      <c r="D60" s="31">
        <v>169567770</v>
      </c>
      <c r="E60" s="32"/>
      <c r="F60" s="13">
        <f t="shared" si="0"/>
        <v>61.829430641795526</v>
      </c>
      <c r="G60" s="14"/>
    </row>
    <row r="61" spans="1:7" s="8" customFormat="1" x14ac:dyDescent="0.3">
      <c r="A61" s="2" t="s">
        <v>57</v>
      </c>
      <c r="B61" s="7" t="s">
        <v>113</v>
      </c>
      <c r="C61" s="10">
        <v>185730000</v>
      </c>
      <c r="D61" s="31">
        <v>132998000</v>
      </c>
      <c r="E61" s="32"/>
      <c r="F61" s="13">
        <f>D61/C61*100</f>
        <v>71.608248532816461</v>
      </c>
      <c r="G61" s="14"/>
    </row>
    <row r="62" spans="1:7" s="8" customFormat="1" ht="37.5" x14ac:dyDescent="0.3">
      <c r="A62" s="2" t="s">
        <v>58</v>
      </c>
      <c r="B62" s="7" t="s">
        <v>114</v>
      </c>
      <c r="C62" s="10">
        <v>7058970</v>
      </c>
      <c r="D62" s="31">
        <v>3755270.25</v>
      </c>
      <c r="E62" s="32"/>
      <c r="F62" s="13">
        <f>D62/C62*100</f>
        <v>53.198558004921395</v>
      </c>
      <c r="G62" s="14"/>
    </row>
    <row r="63" spans="1:7" x14ac:dyDescent="0.3">
      <c r="A63" s="36" t="s">
        <v>121</v>
      </c>
      <c r="B63" s="37"/>
      <c r="C63" s="12">
        <f>C6+C15+C17+C21+C28+C33+C35+C42+C45+C47+C52+C55+C57+C59</f>
        <v>7188383153.96</v>
      </c>
      <c r="D63" s="34">
        <f>D6+D15+D17+D21+D28+D33+D35+D42+D45+D47+D52+D55+D57+D59</f>
        <v>2824936377.9500008</v>
      </c>
      <c r="E63" s="35"/>
      <c r="F63" s="34">
        <f>D63/C63*100</f>
        <v>39.298633885337274</v>
      </c>
      <c r="G63" s="35"/>
    </row>
  </sheetData>
  <mergeCells count="125">
    <mergeCell ref="D63:E63"/>
    <mergeCell ref="F63:G63"/>
    <mergeCell ref="A63:B63"/>
    <mergeCell ref="D16:E16"/>
    <mergeCell ref="D15:E15"/>
    <mergeCell ref="D13:E13"/>
    <mergeCell ref="D14:E14"/>
    <mergeCell ref="D12:E12"/>
    <mergeCell ref="D11:E11"/>
    <mergeCell ref="D34:E34"/>
    <mergeCell ref="D33:E33"/>
    <mergeCell ref="D32:E32"/>
    <mergeCell ref="D31:E31"/>
    <mergeCell ref="D30:E30"/>
    <mergeCell ref="D28:E28"/>
    <mergeCell ref="D29:E29"/>
    <mergeCell ref="D27:E27"/>
    <mergeCell ref="D26:E26"/>
    <mergeCell ref="D44:E44"/>
    <mergeCell ref="D42:E42"/>
    <mergeCell ref="D43:E43"/>
    <mergeCell ref="D41:E41"/>
    <mergeCell ref="D40:E40"/>
    <mergeCell ref="D39:E39"/>
    <mergeCell ref="D10:E10"/>
    <mergeCell ref="D9:E9"/>
    <mergeCell ref="D8:E8"/>
    <mergeCell ref="D25:E25"/>
    <mergeCell ref="D24:E24"/>
    <mergeCell ref="D23:E23"/>
    <mergeCell ref="D21:E21"/>
    <mergeCell ref="D22:E22"/>
    <mergeCell ref="D20:E20"/>
    <mergeCell ref="D19:E19"/>
    <mergeCell ref="D18:E18"/>
    <mergeCell ref="D17:E17"/>
    <mergeCell ref="D38:E38"/>
    <mergeCell ref="D37:E37"/>
    <mergeCell ref="D35:E35"/>
    <mergeCell ref="D36:E36"/>
    <mergeCell ref="D53:E53"/>
    <mergeCell ref="D52:E52"/>
    <mergeCell ref="D51:E51"/>
    <mergeCell ref="D50:E50"/>
    <mergeCell ref="D48:E48"/>
    <mergeCell ref="D49:E49"/>
    <mergeCell ref="D47:E47"/>
    <mergeCell ref="D45:E45"/>
    <mergeCell ref="D46:E46"/>
    <mergeCell ref="D61:E61"/>
    <mergeCell ref="D62:E62"/>
    <mergeCell ref="D59:E59"/>
    <mergeCell ref="D60:E60"/>
    <mergeCell ref="D57:E57"/>
    <mergeCell ref="D58:E58"/>
    <mergeCell ref="D55:E55"/>
    <mergeCell ref="D56:E56"/>
    <mergeCell ref="D54:E54"/>
    <mergeCell ref="F5:G5"/>
    <mergeCell ref="F6:G6"/>
    <mergeCell ref="F7:G7"/>
    <mergeCell ref="F8:G8"/>
    <mergeCell ref="A3:A4"/>
    <mergeCell ref="B3:B4"/>
    <mergeCell ref="C3:C4"/>
    <mergeCell ref="D3:E4"/>
    <mergeCell ref="F3:G4"/>
    <mergeCell ref="D5:E5"/>
    <mergeCell ref="D7:E7"/>
    <mergeCell ref="D6:E6"/>
    <mergeCell ref="F14:G14"/>
    <mergeCell ref="F15:G15"/>
    <mergeCell ref="F16:G16"/>
    <mergeCell ref="F17:G17"/>
    <mergeCell ref="F18:G18"/>
    <mergeCell ref="F9:G9"/>
    <mergeCell ref="F10:G10"/>
    <mergeCell ref="F11:G11"/>
    <mergeCell ref="F12:G12"/>
    <mergeCell ref="F13:G13"/>
    <mergeCell ref="F24:G24"/>
    <mergeCell ref="F25:G25"/>
    <mergeCell ref="F26:G26"/>
    <mergeCell ref="F27:G27"/>
    <mergeCell ref="F28:G28"/>
    <mergeCell ref="F19:G19"/>
    <mergeCell ref="F20:G20"/>
    <mergeCell ref="F21:G21"/>
    <mergeCell ref="F22:G22"/>
    <mergeCell ref="F23:G23"/>
    <mergeCell ref="F43:G43"/>
    <mergeCell ref="F34:G34"/>
    <mergeCell ref="F35:G35"/>
    <mergeCell ref="F36:G36"/>
    <mergeCell ref="F37:G37"/>
    <mergeCell ref="F38:G38"/>
    <mergeCell ref="F29:G29"/>
    <mergeCell ref="F30:G30"/>
    <mergeCell ref="F31:G31"/>
    <mergeCell ref="F32:G32"/>
    <mergeCell ref="F33:G33"/>
    <mergeCell ref="F59:G59"/>
    <mergeCell ref="F60:G60"/>
    <mergeCell ref="F61:G61"/>
    <mergeCell ref="F62:G62"/>
    <mergeCell ref="A1:G1"/>
    <mergeCell ref="F54:G54"/>
    <mergeCell ref="F55:G55"/>
    <mergeCell ref="F56:G56"/>
    <mergeCell ref="F57:G57"/>
    <mergeCell ref="F58:G58"/>
    <mergeCell ref="F49:G49"/>
    <mergeCell ref="F50:G50"/>
    <mergeCell ref="F51:G51"/>
    <mergeCell ref="F52:G52"/>
    <mergeCell ref="F53:G53"/>
    <mergeCell ref="F44:G44"/>
    <mergeCell ref="F45:G45"/>
    <mergeCell ref="F46:G46"/>
    <mergeCell ref="F47:G47"/>
    <mergeCell ref="F48:G48"/>
    <mergeCell ref="F39:G39"/>
    <mergeCell ref="F40:G40"/>
    <mergeCell ref="F41:G41"/>
    <mergeCell ref="F42:G42"/>
  </mergeCells>
  <pageMargins left="0.196850393700787" right="0.196850393700787" top="0.196850393700787" bottom="0.45657244094488197" header="0.196850393700787" footer="0.196850393700787"/>
  <pageSetup paperSize="9" scale="70" fitToHeight="0" orientation="portrait" r:id="rId1"/>
  <headerFooter alignWithMargins="0">
    <oddFooter>&amp;L&amp;"Arial,Regular"&amp;8 - 2 -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Молдован Ольга Владимировна</dc:creator>
  <cp:lastModifiedBy>Шайхутдинова Ольга Александровна</cp:lastModifiedBy>
  <cp:lastPrinted>2019-07-16T10:44:52Z</cp:lastPrinted>
  <dcterms:created xsi:type="dcterms:W3CDTF">2017-10-17T09:54:12Z</dcterms:created>
  <dcterms:modified xsi:type="dcterms:W3CDTF">2019-08-05T08:06:35Z</dcterms:modified>
</cp:coreProperties>
</file>