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C6" i="2" l="1"/>
  <c r="D6" i="2"/>
  <c r="F8" i="2" l="1"/>
  <c r="F7" i="2"/>
  <c r="F61" i="2"/>
  <c r="F62" i="2"/>
  <c r="F6" i="2"/>
  <c r="F9" i="2"/>
  <c r="F10" i="2"/>
  <c r="F11" i="2"/>
  <c r="F14" i="2"/>
  <c r="F15" i="2"/>
  <c r="F16" i="2"/>
  <c r="F18" i="2"/>
  <c r="F19" i="2"/>
  <c r="F20" i="2"/>
  <c r="F22" i="2"/>
  <c r="F23" i="2"/>
  <c r="F25" i="2"/>
  <c r="F26" i="2"/>
  <c r="F27" i="2"/>
  <c r="F29" i="2"/>
  <c r="F30" i="2"/>
  <c r="F31" i="2"/>
  <c r="F32" i="2"/>
  <c r="F34" i="2"/>
  <c r="F36" i="2"/>
  <c r="F37" i="2"/>
  <c r="F38" i="2"/>
  <c r="F39" i="2"/>
  <c r="F40" i="2"/>
  <c r="F41" i="2"/>
  <c r="F43" i="2"/>
  <c r="F44" i="2"/>
  <c r="F46" i="2"/>
  <c r="F48" i="2"/>
  <c r="F49" i="2"/>
  <c r="F50" i="2"/>
  <c r="F51" i="2"/>
  <c r="F53" i="2"/>
  <c r="F54" i="2"/>
  <c r="F56" i="2"/>
  <c r="F58" i="2"/>
  <c r="F60" i="2"/>
  <c r="D59" i="2" l="1"/>
  <c r="D57" i="2"/>
  <c r="C59" i="2" l="1"/>
  <c r="F59" i="2" s="1"/>
  <c r="C57" i="2"/>
  <c r="F57" i="2" s="1"/>
  <c r="D55" i="2"/>
  <c r="C55" i="2"/>
  <c r="F55" i="2" s="1"/>
  <c r="D52" i="2"/>
  <c r="C52" i="2"/>
  <c r="F52" i="2" s="1"/>
  <c r="D47" i="2"/>
  <c r="C47" i="2"/>
  <c r="D45" i="2"/>
  <c r="C45" i="2"/>
  <c r="D42" i="2"/>
  <c r="C42" i="2"/>
  <c r="D35" i="2"/>
  <c r="C35" i="2"/>
  <c r="F35" i="2" s="1"/>
  <c r="D33" i="2"/>
  <c r="C33" i="2"/>
  <c r="D28" i="2"/>
  <c r="C28" i="2"/>
  <c r="F28" i="2" s="1"/>
  <c r="D21" i="2"/>
  <c r="C21" i="2"/>
  <c r="D17" i="2"/>
  <c r="D63" i="2" s="1"/>
  <c r="C17" i="2"/>
  <c r="C63" i="2" l="1"/>
  <c r="F63" i="2"/>
  <c r="F45" i="2"/>
  <c r="F47" i="2"/>
  <c r="F42" i="2"/>
  <c r="F33" i="2"/>
  <c r="F21" i="2"/>
  <c r="F17" i="2"/>
</calcChain>
</file>

<file path=xl/sharedStrings.xml><?xml version="1.0" encoding="utf-8"?>
<sst xmlns="http://schemas.openxmlformats.org/spreadsheetml/2006/main" count="125" uniqueCount="123">
  <si>
    <t>Наименование показателя</t>
  </si>
  <si>
    <t>-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</si>
  <si>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</si>
  <si>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</si>
  <si>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</si>
  <si>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</si>
  <si>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</si>
  <si>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</si>
  <si>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</si>
  <si>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</si>
  <si>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</si>
  <si>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</si>
  <si>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</si>
  <si>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</si>
  <si>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</si>
  <si>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</si>
  <si>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</si>
  <si>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</si>
  <si>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</si>
  <si>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</si>
  <si>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</si>
  <si>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</si>
  <si>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</si>
  <si>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</si>
  <si>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</si>
  <si>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</si>
  <si>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</si>
  <si>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</si>
  <si>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</si>
  <si>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</si>
  <si>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</si>
  <si>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</si>
  <si>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</si>
  <si>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</si>
  <si>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</si>
  <si>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</si>
  <si>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</si>
  <si>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</si>
  <si>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</si>
  <si>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</si>
  <si>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</si>
  <si>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</si>
  <si>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 xml:space="preserve">Другие вопросы в области здравоохранения 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</si>
  <si>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</si>
  <si>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</si>
  <si>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</si>
  <si>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</si>
  <si>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</si>
  <si>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</si>
  <si>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</si>
  <si>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</si>
  <si>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</si>
  <si>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</si>
  <si>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</si>
  <si>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</si>
  <si>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</si>
  <si>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</si>
  <si>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</si>
  <si>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</si>
  <si>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Код расхода по бюджетной классификации (раздел, подраздел)</t>
  </si>
  <si>
    <t>0100</t>
  </si>
  <si>
    <t>0102</t>
  </si>
  <si>
    <t>0103</t>
  </si>
  <si>
    <t>0104</t>
  </si>
  <si>
    <t>0105</t>
  </si>
  <si>
    <t>0107</t>
  </si>
  <si>
    <t>0111</t>
  </si>
  <si>
    <t>0113</t>
  </si>
  <si>
    <t>0200</t>
  </si>
  <si>
    <t>0203</t>
  </si>
  <si>
    <t>0300</t>
  </si>
  <si>
    <t>0304</t>
  </si>
  <si>
    <t>0309</t>
  </si>
  <si>
    <t>0314</t>
  </si>
  <si>
    <t>0400</t>
  </si>
  <si>
    <t>0401</t>
  </si>
  <si>
    <t>0405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</si>
  <si>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</si>
  <si>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</si>
  <si>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</si>
  <si>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</si>
  <si>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</si>
  <si>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</si>
  <si>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</si>
  <si>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</si>
  <si>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</si>
  <si>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</si>
  <si>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</si>
  <si>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</si>
  <si>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</si>
  <si>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</si>
  <si>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</si>
  <si>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</si>
  <si>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</si>
  <si>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</si>
  <si>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</si>
  <si>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</si>
  <si>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</si>
  <si>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0900</t>
  </si>
  <si>
    <t>0909</t>
  </si>
  <si>
    <t>1000</t>
  </si>
  <si>
    <t>1001</t>
  </si>
  <si>
    <t>1003</t>
  </si>
  <si>
    <t>1004</t>
  </si>
  <si>
    <t>1006</t>
  </si>
  <si>
    <t>1101</t>
  </si>
  <si>
    <t>1102</t>
  </si>
  <si>
    <t>1200</t>
  </si>
  <si>
    <t>1202</t>
  </si>
  <si>
    <t>1300</t>
  </si>
  <si>
    <t>1301</t>
  </si>
  <si>
    <t>1400</t>
  </si>
  <si>
    <t>1401</t>
  </si>
  <si>
    <t>1402</t>
  </si>
  <si>
    <t>1403</t>
  </si>
  <si>
    <t>0106</t>
  </si>
  <si>
    <t>1100</t>
  </si>
  <si>
    <t>Утверждено бюджеты муниципальных районов (руб.)</t>
  </si>
  <si>
    <t>Исполнено бюджеты муниципальных районов (руб.)</t>
  </si>
  <si>
    <t xml:space="preserve">Процент исполнения </t>
  </si>
  <si>
    <t xml:space="preserve">- </t>
  </si>
  <si>
    <t>Сведения об исполнении бюджета Нефтеюганского района за 1 квартал 2019 года по расходам в разрезе разделов и подразделов классификации расходов в сравнении с запланированными значениями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</si>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</sst>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10" x14ac:knownFonts="1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1" fillId="0" borderId="0" xfId="0" applyFont="1" applyFill="1" applyBorder="1"/>
    <xf numFmtId="0" fontId="5" fillId="0" borderId="0" xfId="0" applyFont="1" applyFill="1" applyBorder="1"/>
    <xf numFmtId="0" fontId="3" fillId="0" borderId="1" xfId="1" applyNumberFormat="1" applyFont="1" applyFill="1" applyBorder="1" applyAlignment="1">
      <alignment horizontal="left" wrapText="1" readingOrder="1"/>
    </xf>
    <xf numFmtId="0" fontId="6" fillId="0" borderId="3" xfId="1" applyNumberFormat="1" applyFont="1" applyFill="1" applyBorder="1" applyAlignment="1">
      <alignment horizontal="center" vertical="center" wrapText="1" readingOrder="1"/>
    </xf>
    <xf numFmtId="49" fontId="6" fillId="0" borderId="3" xfId="1" applyNumberFormat="1" applyFont="1" applyFill="1" applyBorder="1" applyAlignment="1">
      <alignment horizontal="center" vertical="center" wrapText="1" readingOrder="1"/>
    </xf>
    <xf numFmtId="0" fontId="6" fillId="0" borderId="3" xfId="1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/>
    <xf numFmtId="49" fontId="3" fillId="0" borderId="1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0" fontId="5" fillId="0" borderId="0" xfId="0" applyFont="1" applyFill="1" applyBorder="1" applyAlignment="1">
      <alignment horizontal="right"/>
    </xf>
    <xf numFmtId="164" fontId="3" fillId="0" borderId="1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164" fontId="3" fillId="2" borderId="8" xfId="1" applyNumberFormat="1" applyFont="1" applyFill="1" applyBorder="1" applyAlignment="1">
      <alignment horizontal="center" vertical="center" wrapText="1" readingOrder="1"/>
    </xf>
    <xf numFmtId="0" fontId="4" fillId="2" borderId="2" xfId="1" applyNumberFormat="1" applyFont="1" applyFill="1" applyBorder="1" applyAlignment="1">
      <alignment horizontal="center" vertical="center" wrapText="1" readingOrder="1"/>
    </xf>
    <xf numFmtId="49" fontId="9" fillId="0" borderId="0" xfId="0" applyNumberFormat="1" applyFont="1" applyFill="1" applyBorder="1" applyAlignment="1">
      <alignment horizontal="center" vertical="center" wrapText="1"/>
    </xf>
    <xf numFmtId="1" fontId="3" fillId="2" borderId="8" xfId="1" applyNumberFormat="1" applyFont="1" applyFill="1" applyBorder="1" applyAlignment="1">
      <alignment horizontal="center" vertical="center" wrapText="1" readingOrder="1"/>
    </xf>
    <xf numFmtId="1" fontId="4" fillId="2" borderId="2" xfId="1" applyNumberFormat="1" applyFont="1" applyFill="1" applyBorder="1" applyAlignment="1">
      <alignment horizontal="center" vertical="center" wrapText="1" readingOrder="1"/>
    </xf>
    <xf numFmtId="164" fontId="3" fillId="2" borderId="8" xfId="1" quotePrefix="1" applyNumberFormat="1" applyFont="1" applyFill="1" applyBorder="1" applyAlignment="1">
      <alignment horizontal="center" vertical="center" wrapText="1" readingOrder="1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164" fontId="3" fillId="0" borderId="8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0" fontId="3" fillId="0" borderId="8" xfId="1" applyNumberFormat="1" applyFont="1" applyFill="1" applyBorder="1" applyAlignment="1">
      <alignment horizontal="center" vertical="center" wrapText="1" readingOrder="1"/>
    </xf>
    <xf numFmtId="4" fontId="3" fillId="0" borderId="8" xfId="1" applyNumberFormat="1" applyFont="1" applyFill="1" applyBorder="1" applyAlignment="1">
      <alignment horizontal="center" vertical="center" wrapText="1" readingOrder="1"/>
    </xf>
    <xf numFmtId="4" fontId="4" fillId="0" borderId="2" xfId="1" applyNumberFormat="1" applyFont="1" applyFill="1" applyBorder="1" applyAlignment="1">
      <alignment horizontal="center" vertical="center" wrapText="1" readingOrder="1"/>
    </xf>
    <xf numFmtId="2" fontId="3" fillId="0" borderId="8" xfId="1" applyNumberFormat="1" applyFont="1" applyFill="1" applyBorder="1" applyAlignment="1">
      <alignment horizontal="center" vertical="center" wrapText="1" readingOrder="1"/>
    </xf>
    <xf numFmtId="2" fontId="4" fillId="0" borderId="2" xfId="1" applyNumberFormat="1" applyFont="1" applyFill="1" applyBorder="1" applyAlignment="1">
      <alignment horizontal="center" vertical="center" wrapText="1" readingOrder="1"/>
    </xf>
    <xf numFmtId="0" fontId="6" fillId="2" borderId="4" xfId="1" applyNumberFormat="1" applyFont="1" applyFill="1" applyBorder="1" applyAlignment="1">
      <alignment horizontal="center" vertical="center" wrapText="1" readingOrder="1"/>
    </xf>
    <xf numFmtId="49" fontId="6" fillId="2" borderId="4" xfId="1" applyNumberFormat="1" applyFont="1" applyFill="1" applyBorder="1" applyAlignment="1">
      <alignment horizontal="center" vertical="center" wrapText="1" readingOrder="1"/>
    </xf>
    <xf numFmtId="0" fontId="6" fillId="2" borderId="4" xfId="1" applyNumberFormat="1" applyFont="1" applyFill="1" applyBorder="1" applyAlignment="1">
      <alignment horizontal="center" vertical="center" wrapText="1"/>
    </xf>
    <xf numFmtId="0" fontId="6" fillId="2" borderId="9" xfId="1" applyNumberFormat="1" applyFont="1" applyFill="1" applyBorder="1" applyAlignment="1">
      <alignment horizontal="center" vertical="center" wrapText="1"/>
    </xf>
    <xf numFmtId="0" fontId="6" fillId="2" borderId="10" xfId="1" applyNumberFormat="1" applyFont="1" applyFill="1" applyBorder="1" applyAlignment="1">
      <alignment horizontal="center" vertical="center" wrapText="1"/>
    </xf>
    <xf numFmtId="0" fontId="6" fillId="2" borderId="5" xfId="1" applyNumberFormat="1" applyFont="1" applyFill="1" applyBorder="1" applyAlignment="1">
      <alignment horizontal="center" vertical="center" wrapText="1" readingOrder="1"/>
    </xf>
    <xf numFmtId="49" fontId="6" fillId="2" borderId="5" xfId="1" applyNumberFormat="1" applyFont="1" applyFill="1" applyBorder="1" applyAlignment="1">
      <alignment horizontal="center" vertical="center" wrapText="1" readingOrder="1"/>
    </xf>
    <xf numFmtId="0" fontId="6" fillId="2" borderId="5" xfId="1" applyNumberFormat="1" applyFont="1" applyFill="1" applyBorder="1" applyAlignment="1">
      <alignment horizontal="center" vertical="center" wrapText="1"/>
    </xf>
    <xf numFmtId="0" fontId="6" fillId="2" borderId="11" xfId="1" applyNumberFormat="1" applyFont="1" applyFill="1" applyBorder="1" applyAlignment="1">
      <alignment horizontal="center" vertical="center" wrapText="1"/>
    </xf>
    <xf numFmtId="0" fontId="6" fillId="2" borderId="12" xfId="1" applyNumberFormat="1" applyFont="1" applyFill="1" applyBorder="1" applyAlignment="1">
      <alignment horizontal="center" vertical="center" wrapText="1"/>
    </xf>
    <xf numFmtId="164" fontId="6" fillId="2" borderId="3" xfId="1" applyNumberFormat="1" applyFont="1" applyFill="1" applyBorder="1" applyAlignment="1">
      <alignment horizontal="center" vertical="center" wrapText="1" readingOrder="1"/>
    </xf>
    <xf numFmtId="164" fontId="6" fillId="2" borderId="8" xfId="1" applyNumberFormat="1" applyFont="1" applyFill="1" applyBorder="1" applyAlignment="1">
      <alignment horizontal="center" vertical="center" wrapText="1" readingOrder="1"/>
    </xf>
    <xf numFmtId="0" fontId="8" fillId="2" borderId="2" xfId="1" applyNumberFormat="1" applyFont="1" applyFill="1" applyBorder="1" applyAlignment="1">
      <alignment horizontal="center" vertical="center" wrapText="1" readingOrder="1"/>
    </xf>
    <xf numFmtId="0" fontId="6" fillId="2" borderId="8" xfId="1" applyNumberFormat="1" applyFont="1" applyFill="1" applyBorder="1" applyAlignment="1">
      <alignment horizontal="left" wrapText="1" readingOrder="1"/>
    </xf>
    <xf numFmtId="0" fontId="6" fillId="2" borderId="2" xfId="1" applyNumberFormat="1" applyFont="1" applyFill="1" applyBorder="1" applyAlignment="1">
      <alignment horizontal="lef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topLeftCell="A61" workbookViewId="0">
      <selection activeCell="C8" sqref="C8"/>
    </sheetView>
  </sheetViews>
  <sheetFormatPr defaultRowHeight="18.75" x14ac:dyDescent="0.3"/>
  <cols>
    <col min="1" max="1" width="37.5703125" style="1" customWidth="1"/>
    <col min="2" max="2" width="27.42578125" style="6" customWidth="1"/>
    <col min="3" max="3" width="30.85546875" style="1" customWidth="1"/>
    <col min="4" max="4" width="11.85546875" style="1" customWidth="1"/>
    <col min="5" max="5" width="16.7109375" style="1" customWidth="1"/>
    <col min="6" max="6" width="9.140625" style="1" customWidth="1"/>
    <col min="7" max="8" width="9.140625" style="1"/>
  </cols>
  <sheetData>
    <row r="1" spans="1:7" ht="82.5" customHeight="1" x14ac:dyDescent="0.3">
      <c r="A1" s="14" t="s">
        <v>121</v>
      </c>
      <c r="B1" s="14"/>
      <c r="C1" s="14"/>
      <c r="D1" s="14"/>
      <c r="E1" s="14"/>
      <c r="F1" s="14"/>
      <c r="G1" s="14"/>
    </row>
    <row r="2" spans="1:7" x14ac:dyDescent="0.3">
      <c r="E2" s="9"/>
    </row>
    <row r="3" spans="1:7" ht="68.25" customHeight="1" x14ac:dyDescent="0.3">
      <c r="A3" s="27" t="s">
        <v>0</v>
      </c>
      <c r="B3" s="28" t="s">
        <v>59</v>
      </c>
      <c r="C3" s="29" t="s">
        <v>117</v>
      </c>
      <c r="D3" s="30" t="s">
        <v>118</v>
      </c>
      <c r="E3" s="31"/>
      <c r="F3" s="30" t="s">
        <v>119</v>
      </c>
      <c r="G3" s="31"/>
    </row>
    <row r="4" spans="1:7" ht="24.75" customHeight="1" x14ac:dyDescent="0.3">
      <c r="A4" s="32"/>
      <c r="B4" s="33"/>
      <c r="C4" s="34"/>
      <c r="D4" s="35"/>
      <c r="E4" s="36"/>
      <c r="F4" s="35"/>
      <c r="G4" s="36"/>
    </row>
    <row r="5" spans="1:7" x14ac:dyDescent="0.3">
      <c r="A5" s="3">
        <v>1</v>
      </c>
      <c r="B5" s="4">
        <v>2</v>
      </c>
      <c r="C5" s="5">
        <v>3</v>
      </c>
      <c r="D5" s="18">
        <v>4</v>
      </c>
      <c r="E5" s="19"/>
      <c r="F5" s="18">
        <v>5</v>
      </c>
      <c r="G5" s="19"/>
    </row>
    <row r="6" spans="1:7" s="8" customFormat="1" ht="37.5" x14ac:dyDescent="0.3">
      <c r="A6" s="2" t="s">
        <v>2</v>
      </c>
      <c r="B6" s="7" t="s">
        <v>60</v>
      </c>
      <c r="C6" s="10">
        <f>SUM(C7:C14)</f>
        <v>734797166.26999998</v>
      </c>
      <c r="D6" s="20">
        <f>SUM(D7:E14)</f>
        <v>181001926.36000001</v>
      </c>
      <c r="E6" s="21"/>
      <c r="F6" s="12">
        <f t="shared" ref="F6:F60" si="0">D6/C6*100</f>
        <v>24.632910232739132</v>
      </c>
      <c r="G6" s="13"/>
    </row>
    <row r="7" spans="1:7" s="8" customFormat="1" ht="75" x14ac:dyDescent="0.3">
      <c r="A7" s="2" t="s">
        <v>3</v>
      </c>
      <c r="B7" s="7" t="s">
        <v>61</v>
      </c>
      <c r="C7" s="10">
        <v>5038407.51</v>
      </c>
      <c r="D7" s="20">
        <v>2248081.61</v>
      </c>
      <c r="E7" s="21"/>
      <c r="F7" s="12">
        <f>D7/C7*100</f>
        <v>44.618892091163943</v>
      </c>
      <c r="G7" s="13"/>
    </row>
    <row r="8" spans="1:7" s="8" customFormat="1" ht="112.5" x14ac:dyDescent="0.3">
      <c r="A8" s="2" t="s">
        <v>4</v>
      </c>
      <c r="B8" s="7" t="s">
        <v>62</v>
      </c>
      <c r="C8" s="10">
        <v>9932871.9499999993</v>
      </c>
      <c r="D8" s="20">
        <v>2669461.4300000002</v>
      </c>
      <c r="E8" s="21"/>
      <c r="F8" s="12">
        <f>D8/C8*100</f>
        <v>26.875021075853095</v>
      </c>
      <c r="G8" s="13"/>
    </row>
    <row r="9" spans="1:7" s="8" customFormat="1" ht="150" x14ac:dyDescent="0.3">
      <c r="A9" s="2" t="s">
        <v>5</v>
      </c>
      <c r="B9" s="7" t="s">
        <v>63</v>
      </c>
      <c r="C9" s="10">
        <v>222422308.91</v>
      </c>
      <c r="D9" s="20">
        <v>58926110.75</v>
      </c>
      <c r="E9" s="21"/>
      <c r="F9" s="12">
        <f t="shared" si="0"/>
        <v>26.492895896446971</v>
      </c>
      <c r="G9" s="13"/>
    </row>
    <row r="10" spans="1:7" s="8" customFormat="1" x14ac:dyDescent="0.3">
      <c r="A10" s="2" t="s">
        <v>6</v>
      </c>
      <c r="B10" s="7" t="s">
        <v>64</v>
      </c>
      <c r="C10" s="10">
        <v>5600</v>
      </c>
      <c r="D10" s="20">
        <v>0</v>
      </c>
      <c r="E10" s="21"/>
      <c r="F10" s="12">
        <f t="shared" si="0"/>
        <v>0</v>
      </c>
      <c r="G10" s="13"/>
    </row>
    <row r="11" spans="1:7" s="8" customFormat="1" ht="112.5" x14ac:dyDescent="0.3">
      <c r="A11" s="2" t="s">
        <v>7</v>
      </c>
      <c r="B11" s="7" t="s">
        <v>115</v>
      </c>
      <c r="C11" s="10">
        <v>60918600.789999999</v>
      </c>
      <c r="D11" s="20">
        <v>18981757.079999998</v>
      </c>
      <c r="E11" s="21"/>
      <c r="F11" s="12">
        <f t="shared" si="0"/>
        <v>31.159213826060032</v>
      </c>
      <c r="G11" s="13"/>
    </row>
    <row r="12" spans="1:7" s="8" customFormat="1" ht="37.5" x14ac:dyDescent="0.3">
      <c r="A12" s="2" t="s">
        <v>8</v>
      </c>
      <c r="B12" s="7" t="s">
        <v>65</v>
      </c>
      <c r="C12" s="11" t="s">
        <v>1</v>
      </c>
      <c r="D12" s="22" t="s">
        <v>1</v>
      </c>
      <c r="E12" s="21"/>
      <c r="F12" s="17" t="s">
        <v>120</v>
      </c>
      <c r="G12" s="13"/>
    </row>
    <row r="13" spans="1:7" s="8" customFormat="1" x14ac:dyDescent="0.3">
      <c r="A13" s="2" t="s">
        <v>9</v>
      </c>
      <c r="B13" s="7" t="s">
        <v>66</v>
      </c>
      <c r="C13" s="10">
        <v>6280000</v>
      </c>
      <c r="D13" s="25">
        <v>0</v>
      </c>
      <c r="E13" s="26"/>
      <c r="F13" s="17" t="s">
        <v>120</v>
      </c>
      <c r="G13" s="13"/>
    </row>
    <row r="14" spans="1:7" s="8" customFormat="1" ht="37.5" x14ac:dyDescent="0.3">
      <c r="A14" s="2" t="s">
        <v>10</v>
      </c>
      <c r="B14" s="7" t="s">
        <v>67</v>
      </c>
      <c r="C14" s="10">
        <v>430199377.11000001</v>
      </c>
      <c r="D14" s="20">
        <v>98176515.489999995</v>
      </c>
      <c r="E14" s="21"/>
      <c r="F14" s="12">
        <f t="shared" si="0"/>
        <v>22.821166350712012</v>
      </c>
      <c r="G14" s="13"/>
    </row>
    <row r="15" spans="1:7" s="8" customFormat="1" x14ac:dyDescent="0.3">
      <c r="A15" s="2" t="s">
        <v>11</v>
      </c>
      <c r="B15" s="7" t="s">
        <v>68</v>
      </c>
      <c r="C15" s="10">
        <v>4573000</v>
      </c>
      <c r="D15" s="20">
        <v>1054469.51</v>
      </c>
      <c r="E15" s="21"/>
      <c r="F15" s="12">
        <f t="shared" si="0"/>
        <v>23.058594139514543</v>
      </c>
      <c r="G15" s="13"/>
    </row>
    <row r="16" spans="1:7" s="8" customFormat="1" ht="37.5" x14ac:dyDescent="0.3">
      <c r="A16" s="2" t="s">
        <v>12</v>
      </c>
      <c r="B16" s="7" t="s">
        <v>69</v>
      </c>
      <c r="C16" s="10">
        <v>4573000</v>
      </c>
      <c r="D16" s="20">
        <v>1054469.51</v>
      </c>
      <c r="E16" s="21"/>
      <c r="F16" s="12">
        <f t="shared" si="0"/>
        <v>23.058594139514543</v>
      </c>
      <c r="G16" s="13"/>
    </row>
    <row r="17" spans="1:7" s="8" customFormat="1" ht="56.25" x14ac:dyDescent="0.3">
      <c r="A17" s="2" t="s">
        <v>13</v>
      </c>
      <c r="B17" s="7" t="s">
        <v>70</v>
      </c>
      <c r="C17" s="10">
        <f>SUM(C18:C20)</f>
        <v>62144677.560000002</v>
      </c>
      <c r="D17" s="20">
        <f>SUM(D18:E20)</f>
        <v>11246886.58</v>
      </c>
      <c r="E17" s="21"/>
      <c r="F17" s="12">
        <f t="shared" si="0"/>
        <v>18.097908013347169</v>
      </c>
      <c r="G17" s="13"/>
    </row>
    <row r="18" spans="1:7" s="8" customFormat="1" x14ac:dyDescent="0.3">
      <c r="A18" s="2" t="s">
        <v>14</v>
      </c>
      <c r="B18" s="7" t="s">
        <v>71</v>
      </c>
      <c r="C18" s="10">
        <v>6182100</v>
      </c>
      <c r="D18" s="20">
        <v>1397832.55</v>
      </c>
      <c r="E18" s="21"/>
      <c r="F18" s="12">
        <f t="shared" si="0"/>
        <v>22.610966338299285</v>
      </c>
      <c r="G18" s="13"/>
    </row>
    <row r="19" spans="1:7" s="8" customFormat="1" ht="93.75" x14ac:dyDescent="0.3">
      <c r="A19" s="2" t="s">
        <v>15</v>
      </c>
      <c r="B19" s="7" t="s">
        <v>72</v>
      </c>
      <c r="C19" s="10">
        <v>46310687.560000002</v>
      </c>
      <c r="D19" s="20">
        <v>9849054.0299999993</v>
      </c>
      <c r="E19" s="21"/>
      <c r="F19" s="12">
        <f t="shared" si="0"/>
        <v>21.267345722819577</v>
      </c>
      <c r="G19" s="13"/>
    </row>
    <row r="20" spans="1:7" s="8" customFormat="1" ht="75" x14ac:dyDescent="0.3">
      <c r="A20" s="2" t="s">
        <v>16</v>
      </c>
      <c r="B20" s="7" t="s">
        <v>73</v>
      </c>
      <c r="C20" s="10">
        <v>9651890</v>
      </c>
      <c r="D20" s="20">
        <v>0</v>
      </c>
      <c r="E20" s="21"/>
      <c r="F20" s="12">
        <f t="shared" si="0"/>
        <v>0</v>
      </c>
      <c r="G20" s="13"/>
    </row>
    <row r="21" spans="1:7" s="8" customFormat="1" x14ac:dyDescent="0.3">
      <c r="A21" s="2" t="s">
        <v>17</v>
      </c>
      <c r="B21" s="7" t="s">
        <v>74</v>
      </c>
      <c r="C21" s="10">
        <f>SUM(C22:C27)</f>
        <v>617020752.70000005</v>
      </c>
      <c r="D21" s="20">
        <f>SUM(D22:E27)</f>
        <v>72076361.370000005</v>
      </c>
      <c r="E21" s="21"/>
      <c r="F21" s="12">
        <f t="shared" si="0"/>
        <v>11.681351243795856</v>
      </c>
      <c r="G21" s="13"/>
    </row>
    <row r="22" spans="1:7" s="8" customFormat="1" x14ac:dyDescent="0.3">
      <c r="A22" s="2" t="s">
        <v>18</v>
      </c>
      <c r="B22" s="7" t="s">
        <v>75</v>
      </c>
      <c r="C22" s="10">
        <v>1477700</v>
      </c>
      <c r="D22" s="20">
        <v>216675</v>
      </c>
      <c r="E22" s="21"/>
      <c r="F22" s="12">
        <f t="shared" si="0"/>
        <v>14.662989781417068</v>
      </c>
      <c r="G22" s="13"/>
    </row>
    <row r="23" spans="1:7" s="8" customFormat="1" ht="37.5" x14ac:dyDescent="0.3">
      <c r="A23" s="2" t="s">
        <v>19</v>
      </c>
      <c r="B23" s="7" t="s">
        <v>76</v>
      </c>
      <c r="C23" s="10">
        <v>105963069</v>
      </c>
      <c r="D23" s="20">
        <v>24930185.190000001</v>
      </c>
      <c r="E23" s="21"/>
      <c r="F23" s="12">
        <f t="shared" si="0"/>
        <v>23.52723965554452</v>
      </c>
      <c r="G23" s="13"/>
    </row>
    <row r="24" spans="1:7" s="8" customFormat="1" x14ac:dyDescent="0.3">
      <c r="A24" s="2" t="s">
        <v>20</v>
      </c>
      <c r="B24" s="7" t="s">
        <v>77</v>
      </c>
      <c r="C24" s="10">
        <v>0</v>
      </c>
      <c r="D24" s="20">
        <v>0</v>
      </c>
      <c r="E24" s="21"/>
      <c r="F24" s="12">
        <v>0</v>
      </c>
      <c r="G24" s="13"/>
    </row>
    <row r="25" spans="1:7" s="8" customFormat="1" ht="37.5" x14ac:dyDescent="0.3">
      <c r="A25" s="2" t="s">
        <v>21</v>
      </c>
      <c r="B25" s="7" t="s">
        <v>78</v>
      </c>
      <c r="C25" s="10">
        <v>295108885.75</v>
      </c>
      <c r="D25" s="20">
        <v>3399970.3</v>
      </c>
      <c r="E25" s="21"/>
      <c r="F25" s="12">
        <f t="shared" si="0"/>
        <v>1.1521070574880172</v>
      </c>
      <c r="G25" s="13"/>
    </row>
    <row r="26" spans="1:7" s="8" customFormat="1" x14ac:dyDescent="0.3">
      <c r="A26" s="2" t="s">
        <v>22</v>
      </c>
      <c r="B26" s="7" t="s">
        <v>79</v>
      </c>
      <c r="C26" s="10">
        <v>65017246.439999998</v>
      </c>
      <c r="D26" s="20">
        <v>14200453.800000001</v>
      </c>
      <c r="E26" s="21"/>
      <c r="F26" s="12">
        <f t="shared" si="0"/>
        <v>21.841056915728714</v>
      </c>
      <c r="G26" s="13"/>
    </row>
    <row r="27" spans="1:7" s="8" customFormat="1" ht="37.5" x14ac:dyDescent="0.3">
      <c r="A27" s="2" t="s">
        <v>23</v>
      </c>
      <c r="B27" s="7" t="s">
        <v>80</v>
      </c>
      <c r="C27" s="10">
        <v>149453851.50999999</v>
      </c>
      <c r="D27" s="20">
        <v>29329077.079999998</v>
      </c>
      <c r="E27" s="21"/>
      <c r="F27" s="12">
        <f t="shared" si="0"/>
        <v>19.62416945677548</v>
      </c>
      <c r="G27" s="13"/>
    </row>
    <row r="28" spans="1:7" s="8" customFormat="1" ht="37.5" x14ac:dyDescent="0.3">
      <c r="A28" s="2" t="s">
        <v>24</v>
      </c>
      <c r="B28" s="7" t="s">
        <v>81</v>
      </c>
      <c r="C28" s="10">
        <f>SUM(C29:C32)</f>
        <v>1306661096.3499999</v>
      </c>
      <c r="D28" s="20">
        <f>SUM(D29:E32)</f>
        <v>50495726.959999993</v>
      </c>
      <c r="E28" s="21"/>
      <c r="F28" s="12">
        <f t="shared" si="0"/>
        <v>3.8644853742912919</v>
      </c>
      <c r="G28" s="13"/>
    </row>
    <row r="29" spans="1:7" s="8" customFormat="1" x14ac:dyDescent="0.3">
      <c r="A29" s="2" t="s">
        <v>25</v>
      </c>
      <c r="B29" s="7" t="s">
        <v>82</v>
      </c>
      <c r="C29" s="10">
        <v>773900344.36000001</v>
      </c>
      <c r="D29" s="20">
        <v>40763815.369999997</v>
      </c>
      <c r="E29" s="21"/>
      <c r="F29" s="12">
        <f t="shared" si="0"/>
        <v>5.267321001609174</v>
      </c>
      <c r="G29" s="13"/>
    </row>
    <row r="30" spans="1:7" s="8" customFormat="1" x14ac:dyDescent="0.3">
      <c r="A30" s="2" t="s">
        <v>26</v>
      </c>
      <c r="B30" s="7" t="s">
        <v>83</v>
      </c>
      <c r="C30" s="10">
        <v>444283799.61000001</v>
      </c>
      <c r="D30" s="20">
        <v>9731911.5899999999</v>
      </c>
      <c r="E30" s="21"/>
      <c r="F30" s="12">
        <f t="shared" si="0"/>
        <v>2.1904718557243905</v>
      </c>
      <c r="G30" s="13"/>
    </row>
    <row r="31" spans="1:7" s="8" customFormat="1" x14ac:dyDescent="0.3">
      <c r="A31" s="2" t="s">
        <v>27</v>
      </c>
      <c r="B31" s="7" t="s">
        <v>84</v>
      </c>
      <c r="C31" s="10">
        <v>62833699.57</v>
      </c>
      <c r="D31" s="20">
        <v>0</v>
      </c>
      <c r="E31" s="21"/>
      <c r="F31" s="12">
        <f t="shared" si="0"/>
        <v>0</v>
      </c>
      <c r="G31" s="13"/>
    </row>
    <row r="32" spans="1:7" s="8" customFormat="1" ht="56.25" x14ac:dyDescent="0.3">
      <c r="A32" s="2" t="s">
        <v>28</v>
      </c>
      <c r="B32" s="7" t="s">
        <v>85</v>
      </c>
      <c r="C32" s="10">
        <v>25643252.809999999</v>
      </c>
      <c r="D32" s="23">
        <v>0</v>
      </c>
      <c r="E32" s="24"/>
      <c r="F32" s="12">
        <f t="shared" si="0"/>
        <v>0</v>
      </c>
      <c r="G32" s="13"/>
    </row>
    <row r="33" spans="1:7" s="8" customFormat="1" x14ac:dyDescent="0.3">
      <c r="A33" s="2" t="s">
        <v>29</v>
      </c>
      <c r="B33" s="7" t="s">
        <v>86</v>
      </c>
      <c r="C33" s="10">
        <f>SUM(C34)</f>
        <v>31183932.149999999</v>
      </c>
      <c r="D33" s="20">
        <f>SUM(D34)</f>
        <v>11613578.199999999</v>
      </c>
      <c r="E33" s="21"/>
      <c r="F33" s="12">
        <f t="shared" si="0"/>
        <v>37.242186598331216</v>
      </c>
      <c r="G33" s="13"/>
    </row>
    <row r="34" spans="1:7" s="8" customFormat="1" ht="37.5" x14ac:dyDescent="0.3">
      <c r="A34" s="2" t="s">
        <v>30</v>
      </c>
      <c r="B34" s="7" t="s">
        <v>87</v>
      </c>
      <c r="C34" s="10">
        <v>31183932.149999999</v>
      </c>
      <c r="D34" s="20">
        <v>11613578.199999999</v>
      </c>
      <c r="E34" s="21"/>
      <c r="F34" s="12">
        <f t="shared" si="0"/>
        <v>37.242186598331216</v>
      </c>
      <c r="G34" s="13"/>
    </row>
    <row r="35" spans="1:7" s="8" customFormat="1" x14ac:dyDescent="0.3">
      <c r="A35" s="2" t="s">
        <v>31</v>
      </c>
      <c r="B35" s="7" t="s">
        <v>88</v>
      </c>
      <c r="C35" s="10">
        <f>SUM(C36:C41)</f>
        <v>2313426132.4300003</v>
      </c>
      <c r="D35" s="20">
        <f>SUM(D36:E41)</f>
        <v>451168799.65000004</v>
      </c>
      <c r="E35" s="21"/>
      <c r="F35" s="12">
        <f t="shared" si="0"/>
        <v>19.502191720126234</v>
      </c>
      <c r="G35" s="13"/>
    </row>
    <row r="36" spans="1:7" s="8" customFormat="1" x14ac:dyDescent="0.3">
      <c r="A36" s="2" t="s">
        <v>32</v>
      </c>
      <c r="B36" s="7" t="s">
        <v>89</v>
      </c>
      <c r="C36" s="10">
        <v>541087697.86000001</v>
      </c>
      <c r="D36" s="20">
        <v>117352233.75</v>
      </c>
      <c r="E36" s="21"/>
      <c r="F36" s="12">
        <f t="shared" si="0"/>
        <v>21.688209547939767</v>
      </c>
      <c r="G36" s="13"/>
    </row>
    <row r="37" spans="1:7" s="8" customFormat="1" x14ac:dyDescent="0.3">
      <c r="A37" s="2" t="s">
        <v>33</v>
      </c>
      <c r="B37" s="7" t="s">
        <v>90</v>
      </c>
      <c r="C37" s="10">
        <v>1435476744.3800001</v>
      </c>
      <c r="D37" s="20">
        <v>253447340.55000001</v>
      </c>
      <c r="E37" s="21"/>
      <c r="F37" s="12">
        <f t="shared" si="0"/>
        <v>17.655969805311404</v>
      </c>
      <c r="G37" s="13"/>
    </row>
    <row r="38" spans="1:7" s="8" customFormat="1" ht="37.5" x14ac:dyDescent="0.3">
      <c r="A38" s="2" t="s">
        <v>34</v>
      </c>
      <c r="B38" s="7" t="s">
        <v>91</v>
      </c>
      <c r="C38" s="10">
        <v>200609019.06999999</v>
      </c>
      <c r="D38" s="20">
        <v>44188663.490000002</v>
      </c>
      <c r="E38" s="21"/>
      <c r="F38" s="12">
        <f t="shared" si="0"/>
        <v>22.027256648207288</v>
      </c>
      <c r="G38" s="13"/>
    </row>
    <row r="39" spans="1:7" s="8" customFormat="1" ht="56.25" x14ac:dyDescent="0.3">
      <c r="A39" s="2" t="s">
        <v>35</v>
      </c>
      <c r="B39" s="7" t="s">
        <v>92</v>
      </c>
      <c r="C39" s="10">
        <v>4672835.12</v>
      </c>
      <c r="D39" s="20">
        <v>2056910</v>
      </c>
      <c r="E39" s="21"/>
      <c r="F39" s="12">
        <f t="shared" si="0"/>
        <v>44.018458755292009</v>
      </c>
      <c r="G39" s="13"/>
    </row>
    <row r="40" spans="1:7" s="8" customFormat="1" x14ac:dyDescent="0.3">
      <c r="A40" s="2" t="s">
        <v>36</v>
      </c>
      <c r="B40" s="7" t="s">
        <v>93</v>
      </c>
      <c r="C40" s="10">
        <v>28954696</v>
      </c>
      <c r="D40" s="20">
        <v>4673870.5999999996</v>
      </c>
      <c r="E40" s="21"/>
      <c r="F40" s="12">
        <f t="shared" si="0"/>
        <v>16.142012335408388</v>
      </c>
      <c r="G40" s="13"/>
    </row>
    <row r="41" spans="1:7" s="8" customFormat="1" ht="37.5" x14ac:dyDescent="0.3">
      <c r="A41" s="2" t="s">
        <v>37</v>
      </c>
      <c r="B41" s="7" t="s">
        <v>94</v>
      </c>
      <c r="C41" s="10">
        <v>102625140</v>
      </c>
      <c r="D41" s="20">
        <v>29449781.260000002</v>
      </c>
      <c r="E41" s="21"/>
      <c r="F41" s="12">
        <f t="shared" si="0"/>
        <v>28.696459035281219</v>
      </c>
      <c r="G41" s="13"/>
    </row>
    <row r="42" spans="1:7" s="8" customFormat="1" x14ac:dyDescent="0.3">
      <c r="A42" s="2" t="s">
        <v>38</v>
      </c>
      <c r="B42" s="7" t="s">
        <v>95</v>
      </c>
      <c r="C42" s="10">
        <f>SUM(C43:C44)</f>
        <v>614668014.99000001</v>
      </c>
      <c r="D42" s="20">
        <f>SUM(D43:E44)</f>
        <v>89249447.75999999</v>
      </c>
      <c r="E42" s="21"/>
      <c r="F42" s="12">
        <f t="shared" si="0"/>
        <v>14.519943381379944</v>
      </c>
      <c r="G42" s="13"/>
    </row>
    <row r="43" spans="1:7" s="8" customFormat="1" x14ac:dyDescent="0.3">
      <c r="A43" s="2" t="s">
        <v>39</v>
      </c>
      <c r="B43" s="7" t="s">
        <v>96</v>
      </c>
      <c r="C43" s="10">
        <v>489139025.18000001</v>
      </c>
      <c r="D43" s="20">
        <v>59827097.799999997</v>
      </c>
      <c r="E43" s="21"/>
      <c r="F43" s="12">
        <f t="shared" si="0"/>
        <v>12.231102962595147</v>
      </c>
      <c r="G43" s="13"/>
    </row>
    <row r="44" spans="1:7" s="8" customFormat="1" ht="37.5" x14ac:dyDescent="0.3">
      <c r="A44" s="2" t="s">
        <v>40</v>
      </c>
      <c r="B44" s="7" t="s">
        <v>97</v>
      </c>
      <c r="C44" s="10">
        <v>125528989.81</v>
      </c>
      <c r="D44" s="20">
        <v>29422349.960000001</v>
      </c>
      <c r="E44" s="21"/>
      <c r="F44" s="12">
        <f t="shared" si="0"/>
        <v>23.438689345412172</v>
      </c>
      <c r="G44" s="13"/>
    </row>
    <row r="45" spans="1:7" s="8" customFormat="1" x14ac:dyDescent="0.3">
      <c r="A45" s="2" t="s">
        <v>41</v>
      </c>
      <c r="B45" s="7" t="s">
        <v>98</v>
      </c>
      <c r="C45" s="10">
        <f>SUM(C46)</f>
        <v>8300400</v>
      </c>
      <c r="D45" s="20">
        <f>SUM(D46)</f>
        <v>0</v>
      </c>
      <c r="E45" s="21"/>
      <c r="F45" s="12">
        <f t="shared" si="0"/>
        <v>0</v>
      </c>
      <c r="G45" s="13"/>
    </row>
    <row r="46" spans="1:7" s="8" customFormat="1" ht="37.5" x14ac:dyDescent="0.3">
      <c r="A46" s="2" t="s">
        <v>42</v>
      </c>
      <c r="B46" s="7" t="s">
        <v>99</v>
      </c>
      <c r="C46" s="10">
        <v>8300400</v>
      </c>
      <c r="D46" s="20">
        <v>0</v>
      </c>
      <c r="E46" s="21"/>
      <c r="F46" s="12">
        <f t="shared" si="0"/>
        <v>0</v>
      </c>
      <c r="G46" s="13"/>
    </row>
    <row r="47" spans="1:7" s="8" customFormat="1" x14ac:dyDescent="0.3">
      <c r="A47" s="2" t="s">
        <v>43</v>
      </c>
      <c r="B47" s="7" t="s">
        <v>100</v>
      </c>
      <c r="C47" s="10">
        <f>SUM(C48:C51)</f>
        <v>755350195.93999994</v>
      </c>
      <c r="D47" s="20">
        <f>SUM(D48:E51)</f>
        <v>116605894.01000002</v>
      </c>
      <c r="E47" s="21"/>
      <c r="F47" s="12">
        <f t="shared" si="0"/>
        <v>15.437328888872418</v>
      </c>
      <c r="G47" s="13"/>
    </row>
    <row r="48" spans="1:7" s="8" customFormat="1" x14ac:dyDescent="0.3">
      <c r="A48" s="2" t="s">
        <v>44</v>
      </c>
      <c r="B48" s="7" t="s">
        <v>101</v>
      </c>
      <c r="C48" s="10">
        <v>15849724.77</v>
      </c>
      <c r="D48" s="20">
        <v>2733949.43</v>
      </c>
      <c r="E48" s="21"/>
      <c r="F48" s="12">
        <f t="shared" si="0"/>
        <v>17.249191829341783</v>
      </c>
      <c r="G48" s="13"/>
    </row>
    <row r="49" spans="1:7" s="8" customFormat="1" ht="37.5" x14ac:dyDescent="0.3">
      <c r="A49" s="2" t="s">
        <v>45</v>
      </c>
      <c r="B49" s="7" t="s">
        <v>102</v>
      </c>
      <c r="C49" s="10">
        <v>642696150.12</v>
      </c>
      <c r="D49" s="20">
        <v>99972777.560000002</v>
      </c>
      <c r="E49" s="21"/>
      <c r="F49" s="12">
        <f t="shared" si="0"/>
        <v>15.55521649559185</v>
      </c>
      <c r="G49" s="13"/>
    </row>
    <row r="50" spans="1:7" s="8" customFormat="1" x14ac:dyDescent="0.3">
      <c r="A50" s="2" t="s">
        <v>46</v>
      </c>
      <c r="B50" s="7" t="s">
        <v>103</v>
      </c>
      <c r="C50" s="10">
        <v>80256021.049999997</v>
      </c>
      <c r="D50" s="20">
        <v>10315114.84</v>
      </c>
      <c r="E50" s="21"/>
      <c r="F50" s="12">
        <f t="shared" si="0"/>
        <v>12.852761331855239</v>
      </c>
      <c r="G50" s="13"/>
    </row>
    <row r="51" spans="1:7" s="8" customFormat="1" ht="37.5" x14ac:dyDescent="0.3">
      <c r="A51" s="2" t="s">
        <v>47</v>
      </c>
      <c r="B51" s="7" t="s">
        <v>104</v>
      </c>
      <c r="C51" s="10">
        <v>16548300</v>
      </c>
      <c r="D51" s="20">
        <v>3584052.18</v>
      </c>
      <c r="E51" s="21"/>
      <c r="F51" s="12">
        <f t="shared" si="0"/>
        <v>21.658129112960246</v>
      </c>
      <c r="G51" s="13"/>
    </row>
    <row r="52" spans="1:7" s="8" customFormat="1" x14ac:dyDescent="0.3">
      <c r="A52" s="2" t="s">
        <v>48</v>
      </c>
      <c r="B52" s="7" t="s">
        <v>116</v>
      </c>
      <c r="C52" s="10">
        <f>SUM(C53:C54)</f>
        <v>233085734.94999999</v>
      </c>
      <c r="D52" s="20">
        <f>SUM(D53:E54)</f>
        <v>40712212.710000001</v>
      </c>
      <c r="E52" s="21"/>
      <c r="F52" s="12">
        <f t="shared" si="0"/>
        <v>17.466625625430623</v>
      </c>
      <c r="G52" s="13"/>
    </row>
    <row r="53" spans="1:7" s="8" customFormat="1" x14ac:dyDescent="0.3">
      <c r="A53" s="2" t="s">
        <v>49</v>
      </c>
      <c r="B53" s="7" t="s">
        <v>105</v>
      </c>
      <c r="C53" s="10">
        <v>143018034.94999999</v>
      </c>
      <c r="D53" s="20">
        <v>40712212.710000001</v>
      </c>
      <c r="E53" s="21"/>
      <c r="F53" s="12">
        <f t="shared" si="0"/>
        <v>28.466488666435147</v>
      </c>
      <c r="G53" s="13"/>
    </row>
    <row r="54" spans="1:7" s="8" customFormat="1" x14ac:dyDescent="0.3">
      <c r="A54" s="2" t="s">
        <v>50</v>
      </c>
      <c r="B54" s="7" t="s">
        <v>106</v>
      </c>
      <c r="C54" s="10">
        <v>90067700</v>
      </c>
      <c r="D54" s="20">
        <v>0</v>
      </c>
      <c r="E54" s="21"/>
      <c r="F54" s="12">
        <f t="shared" si="0"/>
        <v>0</v>
      </c>
      <c r="G54" s="13"/>
    </row>
    <row r="55" spans="1:7" s="8" customFormat="1" ht="37.5" x14ac:dyDescent="0.3">
      <c r="A55" s="2" t="s">
        <v>51</v>
      </c>
      <c r="B55" s="7" t="s">
        <v>107</v>
      </c>
      <c r="C55" s="10">
        <f>SUM(C56)</f>
        <v>11395086.960000001</v>
      </c>
      <c r="D55" s="20">
        <f>SUM(D56)</f>
        <v>2405169.7799999998</v>
      </c>
      <c r="E55" s="21"/>
      <c r="F55" s="12">
        <f t="shared" si="0"/>
        <v>21.10707700996781</v>
      </c>
      <c r="G55" s="13"/>
    </row>
    <row r="56" spans="1:7" s="8" customFormat="1" ht="37.5" x14ac:dyDescent="0.3">
      <c r="A56" s="2" t="s">
        <v>52</v>
      </c>
      <c r="B56" s="7" t="s">
        <v>108</v>
      </c>
      <c r="C56" s="10">
        <v>11395086.960000001</v>
      </c>
      <c r="D56" s="20">
        <v>2405169.7799999998</v>
      </c>
      <c r="E56" s="21"/>
      <c r="F56" s="12">
        <f t="shared" si="0"/>
        <v>21.10707700996781</v>
      </c>
      <c r="G56" s="13"/>
    </row>
    <row r="57" spans="1:7" s="8" customFormat="1" ht="56.25" x14ac:dyDescent="0.3">
      <c r="A57" s="2" t="s">
        <v>53</v>
      </c>
      <c r="B57" s="7" t="s">
        <v>109</v>
      </c>
      <c r="C57" s="10">
        <f>SUM(C58)</f>
        <v>3000000</v>
      </c>
      <c r="D57" s="22">
        <f>SUM(D58)</f>
        <v>0</v>
      </c>
      <c r="E57" s="21"/>
      <c r="F57" s="15">
        <f t="shared" si="0"/>
        <v>0</v>
      </c>
      <c r="G57" s="16"/>
    </row>
    <row r="58" spans="1:7" s="8" customFormat="1" ht="55.5" customHeight="1" x14ac:dyDescent="0.3">
      <c r="A58" s="2" t="s">
        <v>54</v>
      </c>
      <c r="B58" s="7" t="s">
        <v>110</v>
      </c>
      <c r="C58" s="10">
        <v>3000000</v>
      </c>
      <c r="D58" s="22">
        <v>0</v>
      </c>
      <c r="E58" s="21"/>
      <c r="F58" s="15">
        <f t="shared" si="0"/>
        <v>0</v>
      </c>
      <c r="G58" s="16"/>
    </row>
    <row r="59" spans="1:7" s="8" customFormat="1" ht="75" x14ac:dyDescent="0.3">
      <c r="A59" s="2" t="s">
        <v>55</v>
      </c>
      <c r="B59" s="7" t="s">
        <v>111</v>
      </c>
      <c r="C59" s="10">
        <f>SUM(C60:C62)</f>
        <v>464780900</v>
      </c>
      <c r="D59" s="20">
        <f>SUM(D60:E62)</f>
        <v>128680385</v>
      </c>
      <c r="E59" s="21"/>
      <c r="F59" s="12">
        <f>D59/C59*100</f>
        <v>27.686246358230299</v>
      </c>
      <c r="G59" s="13"/>
    </row>
    <row r="60" spans="1:7" s="8" customFormat="1" ht="93.75" x14ac:dyDescent="0.3">
      <c r="A60" s="2" t="s">
        <v>56</v>
      </c>
      <c r="B60" s="7" t="s">
        <v>112</v>
      </c>
      <c r="C60" s="10">
        <v>274250900</v>
      </c>
      <c r="D60" s="20">
        <v>79181385</v>
      </c>
      <c r="E60" s="21"/>
      <c r="F60" s="12">
        <f t="shared" si="0"/>
        <v>28.871877904502774</v>
      </c>
      <c r="G60" s="13"/>
    </row>
    <row r="61" spans="1:7" s="8" customFormat="1" x14ac:dyDescent="0.3">
      <c r="A61" s="2" t="s">
        <v>57</v>
      </c>
      <c r="B61" s="7" t="s">
        <v>113</v>
      </c>
      <c r="C61" s="10">
        <v>185730000</v>
      </c>
      <c r="D61" s="20">
        <v>48999000</v>
      </c>
      <c r="E61" s="21"/>
      <c r="F61" s="12">
        <f>D61/C61*100</f>
        <v>26.381844613148118</v>
      </c>
      <c r="G61" s="13"/>
    </row>
    <row r="62" spans="1:7" s="8" customFormat="1" ht="37.5" x14ac:dyDescent="0.3">
      <c r="A62" s="2" t="s">
        <v>58</v>
      </c>
      <c r="B62" s="7" t="s">
        <v>114</v>
      </c>
      <c r="C62" s="10">
        <v>4800000</v>
      </c>
      <c r="D62" s="20">
        <v>500000</v>
      </c>
      <c r="E62" s="21"/>
      <c r="F62" s="12">
        <f>D62/C62*100</f>
        <v>10.416666666666668</v>
      </c>
      <c r="G62" s="13"/>
    </row>
    <row r="63" spans="1:7" x14ac:dyDescent="0.3">
      <c r="A63" s="40" t="s">
        <v>122</v>
      </c>
      <c r="B63" s="41"/>
      <c r="C63" s="37">
        <f>C6+C15+C17+C21+C28+C33+C35+C42+C45+C47+C52+C55+C57+C59</f>
        <v>7160387090.3000002</v>
      </c>
      <c r="D63" s="38">
        <f>D6+D15+D17+D21+D28+D33+D35+D42+D45+D47+D52+D55+D57+D59</f>
        <v>1156310857.8900001</v>
      </c>
      <c r="E63" s="39"/>
      <c r="F63" s="38">
        <f>D63/C63*100</f>
        <v>16.148719940803563</v>
      </c>
      <c r="G63" s="39"/>
    </row>
  </sheetData>
  <mergeCells count="125">
    <mergeCell ref="D63:E63"/>
    <mergeCell ref="F63:G63"/>
    <mergeCell ref="A63:B63"/>
    <mergeCell ref="D16:E16"/>
    <mergeCell ref="D15:E15"/>
    <mergeCell ref="D13:E13"/>
    <mergeCell ref="D14:E14"/>
    <mergeCell ref="D12:E12"/>
    <mergeCell ref="D11:E11"/>
    <mergeCell ref="D10:E10"/>
    <mergeCell ref="D9:E9"/>
    <mergeCell ref="D8:E8"/>
    <mergeCell ref="D25:E25"/>
    <mergeCell ref="D24:E24"/>
    <mergeCell ref="D23:E23"/>
    <mergeCell ref="D21:E21"/>
    <mergeCell ref="D22:E22"/>
    <mergeCell ref="D20:E20"/>
    <mergeCell ref="D19:E19"/>
    <mergeCell ref="D18:E18"/>
    <mergeCell ref="D17:E17"/>
    <mergeCell ref="D34:E34"/>
    <mergeCell ref="D33:E33"/>
    <mergeCell ref="D32:E32"/>
    <mergeCell ref="D31:E31"/>
    <mergeCell ref="D30:E30"/>
    <mergeCell ref="D28:E28"/>
    <mergeCell ref="D29:E29"/>
    <mergeCell ref="D27:E27"/>
    <mergeCell ref="D26:E26"/>
    <mergeCell ref="D44:E44"/>
    <mergeCell ref="D42:E42"/>
    <mergeCell ref="D43:E43"/>
    <mergeCell ref="D41:E41"/>
    <mergeCell ref="D40:E40"/>
    <mergeCell ref="D39:E39"/>
    <mergeCell ref="D38:E38"/>
    <mergeCell ref="D37:E37"/>
    <mergeCell ref="D35:E35"/>
    <mergeCell ref="D36:E36"/>
    <mergeCell ref="D53:E53"/>
    <mergeCell ref="D52:E52"/>
    <mergeCell ref="D51:E51"/>
    <mergeCell ref="D50:E50"/>
    <mergeCell ref="D48:E48"/>
    <mergeCell ref="D49:E49"/>
    <mergeCell ref="D47:E47"/>
    <mergeCell ref="D45:E45"/>
    <mergeCell ref="D46:E46"/>
    <mergeCell ref="D61:E61"/>
    <mergeCell ref="D62:E62"/>
    <mergeCell ref="D59:E59"/>
    <mergeCell ref="D60:E60"/>
    <mergeCell ref="D57:E57"/>
    <mergeCell ref="D58:E58"/>
    <mergeCell ref="D55:E55"/>
    <mergeCell ref="D56:E56"/>
    <mergeCell ref="D54:E54"/>
    <mergeCell ref="F5:G5"/>
    <mergeCell ref="F6:G6"/>
    <mergeCell ref="F7:G7"/>
    <mergeCell ref="F8:G8"/>
    <mergeCell ref="A3:A4"/>
    <mergeCell ref="B3:B4"/>
    <mergeCell ref="C3:C4"/>
    <mergeCell ref="D3:E4"/>
    <mergeCell ref="F3:G4"/>
    <mergeCell ref="D5:E5"/>
    <mergeCell ref="D7:E7"/>
    <mergeCell ref="D6:E6"/>
    <mergeCell ref="F14:G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24:G24"/>
    <mergeCell ref="F25:G25"/>
    <mergeCell ref="F26:G26"/>
    <mergeCell ref="F27:G27"/>
    <mergeCell ref="F28:G28"/>
    <mergeCell ref="F19:G19"/>
    <mergeCell ref="F20:G20"/>
    <mergeCell ref="F21:G21"/>
    <mergeCell ref="F22:G22"/>
    <mergeCell ref="F23:G23"/>
    <mergeCell ref="F43:G43"/>
    <mergeCell ref="F34:G34"/>
    <mergeCell ref="F35:G35"/>
    <mergeCell ref="F36:G36"/>
    <mergeCell ref="F37:G37"/>
    <mergeCell ref="F38:G38"/>
    <mergeCell ref="F29:G29"/>
    <mergeCell ref="F30:G30"/>
    <mergeCell ref="F31:G31"/>
    <mergeCell ref="F32:G32"/>
    <mergeCell ref="F33:G33"/>
    <mergeCell ref="F59:G59"/>
    <mergeCell ref="F60:G60"/>
    <mergeCell ref="F61:G61"/>
    <mergeCell ref="F62:G62"/>
    <mergeCell ref="A1:G1"/>
    <mergeCell ref="F54:G54"/>
    <mergeCell ref="F55:G55"/>
    <mergeCell ref="F56:G56"/>
    <mergeCell ref="F57:G57"/>
    <mergeCell ref="F58:G58"/>
    <mergeCell ref="F49:G49"/>
    <mergeCell ref="F50:G50"/>
    <mergeCell ref="F51:G51"/>
    <mergeCell ref="F52:G52"/>
    <mergeCell ref="F53:G53"/>
    <mergeCell ref="F44:G44"/>
    <mergeCell ref="F45:G45"/>
    <mergeCell ref="F46:G46"/>
    <mergeCell ref="F47:G47"/>
    <mergeCell ref="F48:G48"/>
    <mergeCell ref="F39:G39"/>
    <mergeCell ref="F40:G40"/>
    <mergeCell ref="F41:G41"/>
    <mergeCell ref="F42:G42"/>
  </mergeCells>
  <pageMargins left="0.196850393700787" right="0.196850393700787" top="0.196850393700787" bottom="0.45657244094488197" header="0.196850393700787" footer="0.196850393700787"/>
  <pageSetup paperSize="8" orientation="portrait" r:id="rId1"/>
  <headerFooter alignWithMargins="0">
    <oddFooter>&amp;L&amp;"Arial,Regular"&amp;8 - 2 -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Молдован Ольга Владимировна</dc:creator>
  <cp:lastModifiedBy>Хадиева Олеся Сергеевна</cp:lastModifiedBy>
  <cp:lastPrinted>2019-04-17T12:26:00Z</cp:lastPrinted>
  <dcterms:created xsi:type="dcterms:W3CDTF">2017-10-17T09:54:12Z</dcterms:created>
  <dcterms:modified xsi:type="dcterms:W3CDTF">2019-04-18T05:37:55Z</dcterms:modified>
</cp:coreProperties>
</file>