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5" yWindow="105" windowWidth="22365" windowHeight="12300"/>
  </bookViews>
  <sheets>
    <sheet name="6 мес. 2017 г." sheetId="15" r:id="rId1"/>
  </sheets>
  <calcPr calcId="145621"/>
</workbook>
</file>

<file path=xl/calcChain.xml><?xml version="1.0" encoding="utf-8"?>
<calcChain xmlns="http://schemas.openxmlformats.org/spreadsheetml/2006/main">
  <c r="F19" i="15" l="1"/>
  <c r="E33" i="15" l="1"/>
  <c r="D33" i="15"/>
  <c r="C33" i="15"/>
  <c r="E29" i="15"/>
  <c r="D29" i="15"/>
  <c r="C29" i="15"/>
  <c r="E24" i="15"/>
  <c r="E20" i="15" s="1"/>
  <c r="D24" i="15"/>
  <c r="D20" i="15" s="1"/>
  <c r="C24" i="15"/>
  <c r="C20" i="15" s="1"/>
  <c r="E17" i="15"/>
  <c r="D17" i="15"/>
  <c r="C17" i="15"/>
  <c r="E13" i="15"/>
  <c r="D13" i="15"/>
  <c r="C13" i="15"/>
  <c r="E8" i="15"/>
  <c r="D8" i="15"/>
  <c r="C8" i="15"/>
  <c r="C28" i="15" l="1"/>
  <c r="C5" i="15"/>
  <c r="D28" i="15"/>
  <c r="E28" i="15"/>
  <c r="E5" i="15"/>
  <c r="D5" i="15"/>
  <c r="C39" i="15" l="1"/>
  <c r="D39" i="15"/>
  <c r="E39" i="15"/>
  <c r="K51" i="15" l="1"/>
  <c r="J6" i="15" l="1"/>
  <c r="I57" i="15"/>
  <c r="K56" i="15"/>
  <c r="I56" i="15"/>
  <c r="K55" i="15"/>
  <c r="I55" i="15"/>
  <c r="K54" i="15"/>
  <c r="I54" i="15"/>
  <c r="I53" i="15"/>
  <c r="K52" i="15"/>
  <c r="I52" i="15"/>
  <c r="I51" i="15"/>
  <c r="K50" i="15"/>
  <c r="I50" i="15"/>
  <c r="I49" i="15"/>
  <c r="K48" i="15"/>
  <c r="I48" i="15"/>
  <c r="K47" i="15"/>
  <c r="I47" i="15"/>
  <c r="K46" i="15"/>
  <c r="I46" i="15"/>
  <c r="K45" i="15"/>
  <c r="I45" i="15"/>
  <c r="K44" i="15"/>
  <c r="I44" i="15"/>
  <c r="K43" i="15"/>
  <c r="I43" i="15"/>
  <c r="K42" i="15"/>
  <c r="I42" i="15"/>
  <c r="K41" i="15"/>
  <c r="I41" i="15"/>
  <c r="F35" i="15"/>
  <c r="F34" i="15"/>
  <c r="K57" i="15"/>
  <c r="F32" i="15"/>
  <c r="F31" i="15"/>
  <c r="K53" i="15"/>
  <c r="F22" i="15"/>
  <c r="F21" i="15"/>
  <c r="F18" i="15"/>
  <c r="F16" i="15"/>
  <c r="F15" i="15"/>
  <c r="F14" i="15"/>
  <c r="F12" i="15"/>
  <c r="F11" i="15"/>
  <c r="F10" i="15"/>
  <c r="F9" i="15"/>
  <c r="F7" i="15"/>
  <c r="F6" i="15"/>
  <c r="K7" i="15" l="1"/>
  <c r="F8" i="15"/>
  <c r="F13" i="15"/>
  <c r="F29" i="15"/>
  <c r="J7" i="15"/>
  <c r="F20" i="15"/>
  <c r="F17" i="15"/>
  <c r="F33" i="15"/>
  <c r="K49" i="15"/>
  <c r="K58" i="15" s="1"/>
  <c r="K6" i="15" l="1"/>
  <c r="J5" i="15"/>
  <c r="F28" i="15"/>
  <c r="J44" i="15"/>
  <c r="J46" i="15"/>
  <c r="J56" i="15"/>
  <c r="J57" i="15"/>
  <c r="J49" i="15"/>
  <c r="J54" i="15"/>
  <c r="J58" i="15"/>
  <c r="J55" i="15"/>
  <c r="J51" i="15"/>
  <c r="J47" i="15"/>
  <c r="J43" i="15"/>
  <c r="J45" i="15"/>
  <c r="J41" i="15"/>
  <c r="J52" i="15"/>
  <c r="J42" i="15"/>
  <c r="F5" i="15"/>
  <c r="K5" i="15"/>
  <c r="J53" i="15"/>
  <c r="J48" i="15"/>
  <c r="J50" i="15"/>
  <c r="F39" i="15" l="1"/>
</calcChain>
</file>

<file path=xl/sharedStrings.xml><?xml version="1.0" encoding="utf-8"?>
<sst xmlns="http://schemas.openxmlformats.org/spreadsheetml/2006/main" count="100" uniqueCount="88">
  <si>
    <t>Код дохода по классификации РФ</t>
  </si>
  <si>
    <t>Вид дохода</t>
  </si>
  <si>
    <t>Процент выполнения первоначального плана</t>
  </si>
  <si>
    <t>Налог на доходы  физических лиц</t>
  </si>
  <si>
    <t>000 1 01 02000 00 0000 110</t>
  </si>
  <si>
    <t>Акцизы по подакцизным товарам (продукции), производимым на территории Российской Федерации</t>
  </si>
  <si>
    <t>000 1 03 02000 00 0000 110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</si>
  <si>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</si>
  <si>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</si>
  <si>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</si>
  <si>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000 1 05 00000 00 0000 000</t>
  </si>
  <si>
    <t>000 1 05 01000 00 0000 110</t>
  </si>
  <si>
    <t>000 1 05 02000 00 0000 110</t>
  </si>
  <si>
    <t>000 1 05 03000 00 0000 110</t>
  </si>
  <si>
    <t>000 1 05 04000 00 0000 110</t>
  </si>
  <si>
    <t>Налог на имущество физических лиц</t>
  </si>
  <si>
    <t>Транспортный налог</t>
  </si>
  <si>
    <t>Земельный налог</t>
  </si>
  <si>
    <t>000 1 06 00000 00 0000 000</t>
  </si>
  <si>
    <t>000 1 06 01000 00 0000 000</t>
  </si>
  <si>
    <t xml:space="preserve">000 1 06 04000 00 0000 110 </t>
  </si>
  <si>
    <t xml:space="preserve">000 1 06 06000 00 0000 110 </t>
  </si>
  <si>
    <t>ЗАДОЛЖЕННОСТЬ И ПЕРЕРАСЧЕТЫ ПО ОТМЕНЕННЫМ НАЛОГАМ, СБОРАМ И ИНЫМ ОБЯЗАТЕЛЬНЫМ ПЛАТЕЖАМ</t>
  </si>
  <si>
    <t>000 1 08 00000 00 0000 000</t>
  </si>
  <si>
    <t>000 1 09 00000 00 0000 000</t>
  </si>
  <si>
    <t>000 1 11 00000 00 0000 000</t>
  </si>
  <si>
    <t>Плата за негативное воздействие на окружающую среду</t>
  </si>
  <si>
    <t>000 1 12 01000 00 0000 120</t>
  </si>
  <si>
    <t>000 1 16 00000 00 0000 000</t>
  </si>
  <si>
    <t>000 1 13 00000 00 0000 000</t>
  </si>
  <si>
    <t>000 1 14 00000 00 0000 000</t>
  </si>
  <si>
    <t>000 1 17 00000 00 0000 000</t>
  </si>
  <si>
    <t>000 2 02 00000 00 0000 151</t>
  </si>
  <si>
    <t>Иные межбюджетные трансферты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</si>
  <si>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заклюенными соглашениями</t>
  </si>
  <si>
    <t>Прочие безвозмездные поступления в бюджеты муниципальных районов</t>
  </si>
  <si>
    <t>ДОХОДЫ ОТ ВОЗВРАТА ОСТАТКОВ СУБСИДИЙ, СУБВЕНЦИЙ И ИНЫХ МЕЖБЮДЖЕТНЫХ ТРАНСФЕРТОВ</t>
  </si>
  <si>
    <t xml:space="preserve">ВОЗВРАТ ОСТАТКОВ СУБСИДИЙ И СУБВЕНЦИЙ ПРОШЛЫХ ЛЕТ </t>
  </si>
  <si>
    <t>000 2 18 00000 00 0000 000</t>
  </si>
  <si>
    <t>000 2 19 00000 00 0000 000</t>
  </si>
  <si>
    <t>ВСЕГО ДОХОДОВ</t>
  </si>
  <si>
    <t>Налоги на совокупный доход, в том числе</t>
  </si>
  <si>
    <t>Налоги на имущество</t>
  </si>
  <si>
    <t>Иные налоговые доходы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</si>
  <si>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</si>
  <si>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</si>
  <si>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>Иные неналоговые доходы</t>
  </si>
  <si>
    <t>Первоначальный план (тыс. руб.)</t>
  </si>
  <si>
    <t>Иные безвозмездные поступления</t>
  </si>
  <si>
    <t>св. 200%</t>
  </si>
  <si>
    <t xml:space="preserve"> НАЛОГОВЫЕ ДОХОДЫ:</t>
  </si>
  <si>
    <t>НЕНАЛОГОВЫЕ ДОХОДЫ</t>
  </si>
  <si>
    <t>БЕЗВОЗМЕЗДНЫЕ ПОСТУПЛЕНИЯ</t>
  </si>
  <si>
    <t>Исполнено (тыс. руб.)</t>
  </si>
  <si>
    <t>% от общей суммы дохода</t>
  </si>
  <si>
    <t>НАЛОГОВЫЕ ДОХОДЫ:</t>
  </si>
  <si>
    <t>Налог, взимаемый в связи с применением патентной системы налогооблажения</t>
  </si>
  <si>
    <t>Дотации</t>
  </si>
  <si>
    <t xml:space="preserve">Субсидии </t>
  </si>
  <si>
    <t>Субвенции</t>
  </si>
  <si>
    <t>Безвозмездные поступления от других бюджетов бюджетной системы Российской Федерации, в том числе:</t>
  </si>
  <si>
    <t>Поступления по результатам деятельности предприятий.</t>
  </si>
  <si>
    <t>Фактическое поступление доходов от уплаты акцизов на нефтепродукты, администрируемых Федеральным казначейством.</t>
  </si>
  <si>
    <t>Поступление авансовых платежей  и задолженности прошлых периодов.</t>
  </si>
  <si>
    <t xml:space="preserve">Данный вид дохода носит заявительный характер. </t>
  </si>
  <si>
    <t>В связи со снижением поступлений платы за размещение отходов производства и потребления, а так же  платы за выбросы загрязняющих веществ, образующихся при сжигании на факельных установках и (или) рассеивании попутного нефтяного газа.</t>
  </si>
  <si>
    <t>Поступления штрафов, санкций, возмещения ущерба не имеют постоянного характера и твердо установленных ставок, относятся к категории не поддающихся прогнозированию.</t>
  </si>
  <si>
    <t xml:space="preserve">Поступление дебиторской задолженности прошлых периодов. </t>
  </si>
  <si>
    <t>Безвозмездные поступления от других бюджетов бюджетной системы поступают в соответствии с кассовым планом.</t>
  </si>
  <si>
    <t>Причины отклонения от первоначального плана</t>
  </si>
  <si>
    <t>Государственная пошлина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</si>
  <si>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</si>
  <si>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</si>
  <si>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</si>
  <si>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000 2 02 10000 00 0000 151</t>
  </si>
  <si>
    <t>000 2 02 20000 00 0000 151</t>
  </si>
  <si>
    <t>000 2 02 30000 00 0000 151</t>
  </si>
  <si>
    <t>000 2 02 40000 00 0000 151</t>
  </si>
  <si>
    <t>Справочно:
000 2 02 40014 05 0000 151</t>
  </si>
  <si>
    <t>000 2 07 50000 05 0000 180</t>
  </si>
  <si>
    <t>Первоначальный план на 01.07.2017 (тыс. руб.)</t>
  </si>
  <si>
    <t>Уточненный план на 01.07.2017 
(тыс. руб.)</t>
  </si>
  <si>
    <t>Исполнено на 01.07.2017 (тыс. руб.)</t>
  </si>
  <si>
    <t>Увеличение в связи с поступлением задолженности прошлых периодов по договорам купли-продажи квартир, а так же увеличением количества проданных земельных участков, данный вид дохода носит заявительный характер.</t>
  </si>
  <si>
    <t>Увеличение в связи с погашением гражданами штрафных неустоек по договорам купли-продажи по судебным решениям</t>
  </si>
  <si>
    <t xml:space="preserve"> Арендная плата вносится ежеквартально до 10 числа первого месяца, следующего за истекшим кварталом. Плата за 2 квартал еще не поступила</t>
  </si>
  <si>
    <t>Поступление в соответствии с заключенными соглашениями.</t>
  </si>
  <si>
    <t>Сведения по доходам в разрезе видов доходов в сравнении с запланированными значениями за полугодие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</si>
</sst>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8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B9"/>
        <bgColor indexed="64"/>
      </patternFill>
    </fill>
    <fill>
      <patternFill patternType="solid">
        <fgColor rgb="FFD1FFC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9CEFE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2" fillId="0" borderId="0"/>
  </cellStyleXfs>
  <cellXfs count="82">
    <xf numFmtId="0" fontId="0" fillId="0" borderId="0" xfId="0"/>
    <xf numFmtId="164" fontId="4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left" vertical="center" wrapText="1"/>
    </xf>
    <xf numFmtId="164" fontId="4" fillId="2" borderId="1" xfId="1" applyNumberFormat="1" applyFont="1" applyFill="1" applyBorder="1" applyAlignment="1">
      <alignment horizontal="left" vertical="center" wrapText="1"/>
    </xf>
    <xf numFmtId="164" fontId="4" fillId="2" borderId="1" xfId="1" applyNumberFormat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justify" vertical="center" wrapText="1"/>
    </xf>
    <xf numFmtId="0" fontId="7" fillId="0" borderId="0" xfId="0" applyFont="1"/>
    <xf numFmtId="0" fontId="7" fillId="2" borderId="0" xfId="0" applyFont="1" applyFill="1"/>
    <xf numFmtId="164" fontId="8" fillId="2" borderId="1" xfId="1" applyNumberFormat="1" applyFont="1" applyFill="1" applyBorder="1" applyAlignment="1">
      <alignment horizontal="justify" vertical="center" wrapText="1"/>
    </xf>
    <xf numFmtId="164" fontId="8" fillId="2" borderId="1" xfId="1" applyNumberFormat="1" applyFont="1" applyFill="1" applyBorder="1" applyAlignment="1">
      <alignment horizontal="center" vertical="center" wrapText="1"/>
    </xf>
    <xf numFmtId="0" fontId="9" fillId="0" borderId="0" xfId="0" applyFont="1"/>
    <xf numFmtId="0" fontId="7" fillId="2" borderId="1" xfId="0" applyFont="1" applyFill="1" applyBorder="1"/>
    <xf numFmtId="164" fontId="6" fillId="0" borderId="1" xfId="1" applyNumberFormat="1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wrapText="1"/>
    </xf>
    <xf numFmtId="0" fontId="9" fillId="0" borderId="1" xfId="0" applyFont="1" applyBorder="1"/>
    <xf numFmtId="0" fontId="10" fillId="3" borderId="0" xfId="0" applyFont="1" applyFill="1" applyAlignment="1">
      <alignment horizontal="center" vertical="center" wrapText="1"/>
    </xf>
    <xf numFmtId="164" fontId="5" fillId="4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64" fontId="6" fillId="4" borderId="1" xfId="1" applyNumberFormat="1" applyFont="1" applyFill="1" applyBorder="1" applyAlignment="1">
      <alignment horizontal="center" vertical="center" wrapText="1"/>
    </xf>
    <xf numFmtId="164" fontId="6" fillId="5" borderId="1" xfId="1" applyNumberFormat="1" applyFont="1" applyFill="1" applyBorder="1" applyAlignment="1">
      <alignment horizontal="left" vertical="center" wrapText="1"/>
    </xf>
    <xf numFmtId="4" fontId="7" fillId="0" borderId="1" xfId="0" applyNumberFormat="1" applyFont="1" applyBorder="1"/>
    <xf numFmtId="4" fontId="7" fillId="2" borderId="1" xfId="0" applyNumberFormat="1" applyFont="1" applyFill="1" applyBorder="1"/>
    <xf numFmtId="9" fontId="7" fillId="2" borderId="1" xfId="0" applyNumberFormat="1" applyFont="1" applyFill="1" applyBorder="1"/>
    <xf numFmtId="9" fontId="7" fillId="5" borderId="1" xfId="0" applyNumberFormat="1" applyFont="1" applyFill="1" applyBorder="1"/>
    <xf numFmtId="164" fontId="6" fillId="5" borderId="1" xfId="1" applyNumberFormat="1" applyFont="1" applyFill="1" applyBorder="1" applyAlignment="1">
      <alignment horizontal="center" vertical="center" wrapText="1"/>
    </xf>
    <xf numFmtId="4" fontId="9" fillId="0" borderId="1" xfId="0" applyNumberFormat="1" applyFont="1" applyBorder="1"/>
    <xf numFmtId="9" fontId="9" fillId="5" borderId="1" xfId="0" applyNumberFormat="1" applyFont="1" applyFill="1" applyBorder="1"/>
    <xf numFmtId="164" fontId="6" fillId="0" borderId="1" xfId="1" applyNumberFormat="1" applyFont="1" applyFill="1" applyBorder="1" applyAlignment="1">
      <alignment horizontal="center" vertical="center" wrapText="1"/>
    </xf>
    <xf numFmtId="4" fontId="9" fillId="5" borderId="1" xfId="0" applyNumberFormat="1" applyFont="1" applyFill="1" applyBorder="1"/>
    <xf numFmtId="0" fontId="9" fillId="5" borderId="1" xfId="0" applyFont="1" applyFill="1" applyBorder="1"/>
    <xf numFmtId="0" fontId="9" fillId="5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/>
    <xf numFmtId="4" fontId="9" fillId="4" borderId="1" xfId="0" applyNumberFormat="1" applyFont="1" applyFill="1" applyBorder="1"/>
    <xf numFmtId="9" fontId="9" fillId="4" borderId="1" xfId="0" applyNumberFormat="1" applyFont="1" applyFill="1" applyBorder="1"/>
    <xf numFmtId="0" fontId="9" fillId="4" borderId="0" xfId="0" applyFont="1" applyFill="1"/>
    <xf numFmtId="0" fontId="11" fillId="6" borderId="1" xfId="0" applyFont="1" applyFill="1" applyBorder="1"/>
    <xf numFmtId="4" fontId="11" fillId="6" borderId="1" xfId="0" applyNumberFormat="1" applyFont="1" applyFill="1" applyBorder="1"/>
    <xf numFmtId="9" fontId="11" fillId="6" borderId="1" xfId="0" applyNumberFormat="1" applyFont="1" applyFill="1" applyBorder="1"/>
    <xf numFmtId="0" fontId="11" fillId="6" borderId="0" xfId="0" applyFont="1" applyFill="1"/>
    <xf numFmtId="9" fontId="7" fillId="5" borderId="1" xfId="0" applyNumberFormat="1" applyFont="1" applyFill="1" applyBorder="1" applyAlignment="1">
      <alignment horizontal="right"/>
    </xf>
    <xf numFmtId="0" fontId="10" fillId="0" borderId="0" xfId="0" applyFont="1" applyFill="1" applyAlignment="1">
      <alignment horizontal="center" vertical="center" wrapText="1"/>
    </xf>
    <xf numFmtId="0" fontId="9" fillId="0" borderId="0" xfId="0" applyFont="1" applyFill="1"/>
    <xf numFmtId="0" fontId="9" fillId="0" borderId="1" xfId="0" applyFont="1" applyFill="1" applyBorder="1"/>
    <xf numFmtId="0" fontId="7" fillId="0" borderId="0" xfId="0" applyFont="1" applyFill="1"/>
    <xf numFmtId="0" fontId="11" fillId="0" borderId="0" xfId="0" applyFont="1" applyFill="1"/>
    <xf numFmtId="0" fontId="7" fillId="0" borderId="1" xfId="0" applyFont="1" applyFill="1" applyBorder="1"/>
    <xf numFmtId="10" fontId="7" fillId="0" borderId="1" xfId="0" applyNumberFormat="1" applyFont="1" applyFill="1" applyBorder="1"/>
    <xf numFmtId="4" fontId="7" fillId="0" borderId="1" xfId="0" applyNumberFormat="1" applyFont="1" applyFill="1" applyBorder="1"/>
    <xf numFmtId="164" fontId="5" fillId="4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/>
    </xf>
    <xf numFmtId="164" fontId="7" fillId="0" borderId="1" xfId="0" applyNumberFormat="1" applyFont="1" applyFill="1" applyBorder="1"/>
    <xf numFmtId="0" fontId="13" fillId="3" borderId="1" xfId="0" applyFont="1" applyFill="1" applyBorder="1" applyAlignment="1">
      <alignment horizontal="center" vertical="center" wrapText="1"/>
    </xf>
    <xf numFmtId="4" fontId="5" fillId="4" borderId="1" xfId="0" applyNumberFormat="1" applyFont="1" applyFill="1" applyBorder="1"/>
    <xf numFmtId="4" fontId="5" fillId="0" borderId="1" xfId="0" applyNumberFormat="1" applyFont="1" applyBorder="1"/>
    <xf numFmtId="4" fontId="3" fillId="0" borderId="1" xfId="0" applyNumberFormat="1" applyFont="1" applyBorder="1"/>
    <xf numFmtId="4" fontId="3" fillId="2" borderId="1" xfId="0" applyNumberFormat="1" applyFont="1" applyFill="1" applyBorder="1"/>
    <xf numFmtId="4" fontId="5" fillId="5" borderId="1" xfId="0" applyNumberFormat="1" applyFont="1" applyFill="1" applyBorder="1"/>
    <xf numFmtId="4" fontId="13" fillId="6" borderId="1" xfId="0" applyNumberFormat="1" applyFont="1" applyFill="1" applyBorder="1"/>
    <xf numFmtId="0" fontId="3" fillId="0" borderId="0" xfId="0" applyFont="1"/>
    <xf numFmtId="0" fontId="7" fillId="5" borderId="1" xfId="0" applyFont="1" applyFill="1" applyBorder="1"/>
    <xf numFmtId="164" fontId="5" fillId="0" borderId="1" xfId="1" applyNumberFormat="1" applyFont="1" applyFill="1" applyBorder="1" applyAlignment="1">
      <alignment vertical="center" wrapText="1"/>
    </xf>
    <xf numFmtId="164" fontId="5" fillId="5" borderId="1" xfId="1" applyNumberFormat="1" applyFont="1" applyFill="1" applyBorder="1" applyAlignment="1">
      <alignment vertical="center" wrapText="1"/>
    </xf>
    <xf numFmtId="164" fontId="3" fillId="0" borderId="1" xfId="1" applyNumberFormat="1" applyFont="1" applyFill="1" applyBorder="1" applyAlignment="1">
      <alignment vertical="center" wrapText="1"/>
    </xf>
    <xf numFmtId="164" fontId="4" fillId="0" borderId="1" xfId="1" applyNumberFormat="1" applyFont="1" applyFill="1" applyBorder="1" applyAlignment="1">
      <alignment vertical="center" wrapText="1"/>
    </xf>
    <xf numFmtId="164" fontId="6" fillId="5" borderId="1" xfId="0" applyNumberFormat="1" applyFont="1" applyFill="1" applyBorder="1" applyAlignment="1">
      <alignment horizontal="left" vertical="center" wrapText="1"/>
    </xf>
    <xf numFmtId="2" fontId="7" fillId="0" borderId="1" xfId="0" applyNumberFormat="1" applyFont="1" applyBorder="1" applyAlignment="1">
      <alignment wrapText="1"/>
    </xf>
    <xf numFmtId="2" fontId="7" fillId="5" borderId="1" xfId="0" applyNumberFormat="1" applyFont="1" applyFill="1" applyBorder="1" applyAlignment="1">
      <alignment wrapText="1"/>
    </xf>
    <xf numFmtId="0" fontId="7" fillId="5" borderId="1" xfId="0" applyFont="1" applyFill="1" applyBorder="1" applyAlignment="1">
      <alignment wrapText="1"/>
    </xf>
    <xf numFmtId="2" fontId="7" fillId="2" borderId="1" xfId="0" applyNumberFormat="1" applyFont="1" applyFill="1" applyBorder="1" applyAlignment="1">
      <alignment wrapText="1"/>
    </xf>
    <xf numFmtId="9" fontId="9" fillId="5" borderId="1" xfId="0" applyNumberFormat="1" applyFont="1" applyFill="1" applyBorder="1" applyAlignment="1">
      <alignment horizontal="right"/>
    </xf>
    <xf numFmtId="9" fontId="7" fillId="2" borderId="1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wrapText="1"/>
    </xf>
    <xf numFmtId="2" fontId="7" fillId="0" borderId="2" xfId="0" applyNumberFormat="1" applyFont="1" applyBorder="1" applyAlignment="1">
      <alignment vertical="center" wrapText="1"/>
    </xf>
    <xf numFmtId="2" fontId="7" fillId="0" borderId="3" xfId="0" applyNumberFormat="1" applyFont="1" applyBorder="1" applyAlignment="1">
      <alignment vertical="center" wrapText="1"/>
    </xf>
    <xf numFmtId="2" fontId="7" fillId="0" borderId="4" xfId="0" applyNumberFormat="1" applyFont="1" applyBorder="1" applyAlignment="1">
      <alignment vertical="center" wrapText="1"/>
    </xf>
    <xf numFmtId="0" fontId="7" fillId="5" borderId="2" xfId="0" applyFont="1" applyFill="1" applyBorder="1" applyAlignment="1">
      <alignment horizontal="left" wrapText="1"/>
    </xf>
    <xf numFmtId="0" fontId="7" fillId="5" borderId="3" xfId="0" applyFont="1" applyFill="1" applyBorder="1" applyAlignment="1">
      <alignment horizontal="left" wrapText="1"/>
    </xf>
    <xf numFmtId="0" fontId="7" fillId="5" borderId="4" xfId="0" applyFont="1" applyFill="1" applyBorder="1" applyAlignment="1">
      <alignment horizontal="left" wrapText="1"/>
    </xf>
    <xf numFmtId="0" fontId="14" fillId="0" borderId="0" xfId="0" applyFont="1" applyAlignment="1">
      <alignment horizontal="center"/>
    </xf>
  </cellXfs>
  <cellStyles count="4">
    <cellStyle name="Обычный" xfId="0" builtinId="0"/>
    <cellStyle name="Обычный 2" xfId="3"/>
    <cellStyle name="Обычный 3" xfId="2"/>
    <cellStyle name="Обычный_Сокращенный анализ" xfId="1"/>
  </cellStyles>
  <dxfs count="0"/>
  <tableStyles count="0" defaultTableStyle="TableStyleMedium2" defaultPivotStyle="PivotStyleMedium9"/>
  <colors>
    <mruColors>
      <color rgb="FFF9CEFE"/>
      <color rgb="FFFF438B"/>
      <color rgb="FFFF9F9F"/>
      <color rgb="FFFFFFAB"/>
      <color rgb="FFBAF6FE"/>
      <color rgb="FFFFC5FF"/>
      <color rgb="FFD1FFCD"/>
      <color rgb="FFFFFFB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D1FFCD"/>
              </a:solidFill>
            </c:spPr>
          </c:dPt>
          <c:dPt>
            <c:idx val="1"/>
            <c:bubble3D val="0"/>
            <c:spPr>
              <a:solidFill>
                <a:srgbClr val="FFFF00"/>
              </a:solidFill>
            </c:spPr>
          </c:dPt>
          <c:dPt>
            <c:idx val="2"/>
            <c:bubble3D val="0"/>
            <c:spPr>
              <a:solidFill>
                <a:srgbClr val="00B0F0"/>
              </a:solidFill>
            </c:spPr>
          </c:dPt>
          <c:dPt>
            <c:idx val="3"/>
            <c:bubble3D val="0"/>
            <c:spPr>
              <a:solidFill>
                <a:srgbClr val="FF9F9F"/>
              </a:solidFill>
            </c:spPr>
          </c:dPt>
          <c:dPt>
            <c:idx val="7"/>
            <c:bubble3D val="0"/>
            <c:spPr>
              <a:solidFill>
                <a:srgbClr val="FF438B"/>
              </a:solidFill>
            </c:spPr>
          </c:dPt>
          <c:dPt>
            <c:idx val="9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</c:dPt>
          <c:dPt>
            <c:idx val="10"/>
            <c:bubble3D val="0"/>
            <c:spPr>
              <a:solidFill>
                <a:srgbClr val="BAF6FE"/>
              </a:solidFill>
            </c:spPr>
          </c:dPt>
          <c:dPt>
            <c:idx val="11"/>
            <c:bubble3D val="0"/>
            <c:spPr>
              <a:solidFill>
                <a:srgbClr val="92D050"/>
              </a:solidFill>
            </c:spPr>
          </c:dPt>
          <c:dPt>
            <c:idx val="13"/>
            <c:bubble3D val="0"/>
            <c:spPr>
              <a:solidFill>
                <a:srgbClr val="FFFFAB"/>
              </a:solidFill>
            </c:spPr>
          </c:dPt>
          <c:dPt>
            <c:idx val="14"/>
            <c:bubble3D val="0"/>
            <c:spPr>
              <a:solidFill>
                <a:srgbClr val="FFC5FF"/>
              </a:solidFill>
            </c:spPr>
          </c:dPt>
          <c:dPt>
            <c:idx val="15"/>
            <c:bubble3D val="0"/>
            <c:spPr>
              <a:solidFill>
                <a:srgbClr val="FFFFAB"/>
              </a:solidFill>
            </c:spPr>
          </c:dPt>
          <c:dPt>
            <c:idx val="16"/>
            <c:bubble3D val="0"/>
            <c:spPr>
              <a:solidFill>
                <a:srgbClr val="FF9F9F"/>
              </a:solidFill>
            </c:spPr>
          </c:dPt>
          <c:cat>
            <c:strRef>
              <c:f>'6 мес. 2017 г.'!$I$41:$I$57</c:f>
              <c:strCache>
                <c:ptCount val="17"/>
                <c:pt idx="0">
                  <c:v>Налог на доходы  физических лиц</c:v>
                </c:pt>
                <c:pt idx="1">
                  <c:v>Акцизы по подакцизным товарам (продукции), производимым на территории Российской Федерации</c:v>
                </c:pt>
                <c:pt idx="2">
                  <c:v>Налог, взимаемый в связи с применением упрощенной системы налогообложения</c:v>
                </c:pt>
                <c:pt idx="3">
                  <c:v>Единый налог на вмененный доход для отдельных видов деятельности</c:v>
                </c:pt>
                <c:pt idx="4">
                  <c:v>Единый сельскохозяйственный налог</c:v>
                </c:pt>
                <c:pt idx="5">
                  <c:v>Налог, взимаемый в связи с применением патентной системы налогооблажения</c:v>
                </c:pt>
                <c:pt idx="6">
                  <c:v>Налог на имущество физических лиц</c:v>
                </c:pt>
                <c:pt idx="7">
                  <c:v>Земельный налог</c:v>
                </c:pt>
                <c:pt idx="8">
                  <c:v>Иные налоговые доходы</c:v>
                </c:pt>
                <c:pt idx="9">
                  <c:v>Доходы от использования имущества, находящегося в государственной и муниципальной собственности</c:v>
                </c:pt>
                <c:pt idx="10">
                  <c:v>Плата за негативное воздействие на окружающую среду</c:v>
                </c:pt>
                <c:pt idx="11">
                  <c:v>Штрафы, санкции, возмещение ущерба</c:v>
                </c:pt>
                <c:pt idx="12">
                  <c:v>Иные неналоговые доходы</c:v>
                </c:pt>
                <c:pt idx="13">
                  <c:v>Дотации</c:v>
                </c:pt>
                <c:pt idx="14">
                  <c:v>Субсидии </c:v>
                </c:pt>
                <c:pt idx="15">
                  <c:v>Субвенции</c:v>
                </c:pt>
                <c:pt idx="16">
                  <c:v>Иные безвозмездные поступления</c:v>
                </c:pt>
              </c:strCache>
            </c:strRef>
          </c:cat>
          <c:val>
            <c:numRef>
              <c:f>'6 мес. 2017 г.'!$J$41:$J$57</c:f>
              <c:numCache>
                <c:formatCode>0.00%</c:formatCode>
                <c:ptCount val="17"/>
                <c:pt idx="0">
                  <c:v>0.24656726536108728</c:v>
                </c:pt>
                <c:pt idx="1">
                  <c:v>1.1279516004183952E-3</c:v>
                </c:pt>
                <c:pt idx="2">
                  <c:v>1.779674562985252E-2</c:v>
                </c:pt>
                <c:pt idx="3">
                  <c:v>2.0601759918420916E-3</c:v>
                </c:pt>
                <c:pt idx="4">
                  <c:v>1.6699681812062063E-4</c:v>
                </c:pt>
                <c:pt idx="5">
                  <c:v>5.2586283884662637E-4</c:v>
                </c:pt>
                <c:pt idx="6">
                  <c:v>1.3923884398794169E-5</c:v>
                </c:pt>
                <c:pt idx="7">
                  <c:v>7.2010649652083447E-3</c:v>
                </c:pt>
                <c:pt idx="8">
                  <c:v>4.6049541276090207E-4</c:v>
                </c:pt>
                <c:pt idx="9">
                  <c:v>4.2675251388251234E-2</c:v>
                </c:pt>
                <c:pt idx="10">
                  <c:v>2.6126707665469922E-3</c:v>
                </c:pt>
                <c:pt idx="11">
                  <c:v>0.20719622892817124</c:v>
                </c:pt>
                <c:pt idx="12">
                  <c:v>6.3408573193967505E-3</c:v>
                </c:pt>
                <c:pt idx="13">
                  <c:v>7.4951681961266895E-3</c:v>
                </c:pt>
                <c:pt idx="14">
                  <c:v>5.3592559631287777E-2</c:v>
                </c:pt>
                <c:pt idx="15">
                  <c:v>0.33995016654430021</c:v>
                </c:pt>
                <c:pt idx="16">
                  <c:v>6.4216614723383705E-2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b"/>
      <c:layout>
        <c:manualLayout>
          <c:xMode val="edge"/>
          <c:yMode val="edge"/>
          <c:x val="6.544638129706043E-3"/>
          <c:y val="0.38133728184879412"/>
          <c:w val="0.99126091368889169"/>
          <c:h val="0.61866271815120588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 мес. 2017 г.'!$J$3</c:f>
              <c:strCache>
                <c:ptCount val="1"/>
                <c:pt idx="0">
                  <c:v>Первоначальный план (тыс. руб.)</c:v>
                </c:pt>
              </c:strCache>
            </c:strRef>
          </c:tx>
          <c:invertIfNegative val="0"/>
          <c:cat>
            <c:strRef>
              <c:f>'6 мес. 2017 г.'!$I$5:$I$7</c:f>
              <c:strCache>
                <c:ptCount val="3"/>
                <c:pt idx="0">
                  <c:v>НАЛОГОВЫЕ ДОХОДЫ:</c:v>
                </c:pt>
                <c:pt idx="1">
                  <c:v>НЕНАЛОГОВЫЕ ДОХОДЫ</c:v>
                </c:pt>
                <c:pt idx="2">
                  <c:v>БЕЗВОЗМЕЗДНЫЕ ПОСТУПЛЕНИЯ</c:v>
                </c:pt>
              </c:strCache>
            </c:strRef>
          </c:cat>
          <c:val>
            <c:numRef>
              <c:f>'6 мес. 2017 г.'!$J$5:$J$7</c:f>
              <c:numCache>
                <c:formatCode>#,##0.0</c:formatCode>
                <c:ptCount val="3"/>
                <c:pt idx="0">
                  <c:v>523751</c:v>
                </c:pt>
                <c:pt idx="1">
                  <c:v>130543.29800000001</c:v>
                </c:pt>
                <c:pt idx="2">
                  <c:v>987782.33737999992</c:v>
                </c:pt>
              </c:numCache>
            </c:numRef>
          </c:val>
        </c:ser>
        <c:ser>
          <c:idx val="1"/>
          <c:order val="1"/>
          <c:tx>
            <c:strRef>
              <c:f>'6 мес. 2017 г.'!$K$3</c:f>
              <c:strCache>
                <c:ptCount val="1"/>
                <c:pt idx="0">
                  <c:v>Исполнено (тыс. руб.)</c:v>
                </c:pt>
              </c:strCache>
            </c:strRef>
          </c:tx>
          <c:invertIfNegative val="0"/>
          <c:cat>
            <c:strRef>
              <c:f>'6 мес. 2017 г.'!$I$5:$I$7</c:f>
              <c:strCache>
                <c:ptCount val="3"/>
                <c:pt idx="0">
                  <c:v>НАЛОГОВЫЕ ДОХОДЫ:</c:v>
                </c:pt>
                <c:pt idx="1">
                  <c:v>НЕНАЛОГОВЫЕ ДОХОДЫ</c:v>
                </c:pt>
                <c:pt idx="2">
                  <c:v>БЕЗВОЗМЕЗДНЫЕ ПОСТУПЛЕНИЯ</c:v>
                </c:pt>
              </c:strCache>
            </c:strRef>
          </c:cat>
          <c:val>
            <c:numRef>
              <c:f>'6 мес. 2017 г.'!$K$5:$K$7</c:f>
              <c:numCache>
                <c:formatCode>#,##0.0</c:formatCode>
                <c:ptCount val="3"/>
                <c:pt idx="0">
                  <c:v>594708.49673999997</c:v>
                </c:pt>
                <c:pt idx="1">
                  <c:v>557861.56311999995</c:v>
                </c:pt>
                <c:pt idx="2">
                  <c:v>1002791.8449400001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49132672"/>
        <c:axId val="49134208"/>
      </c:barChart>
      <c:catAx>
        <c:axId val="49132672"/>
        <c:scaling>
          <c:orientation val="minMax"/>
        </c:scaling>
        <c:delete val="0"/>
        <c:axPos val="b"/>
        <c:majorTickMark val="none"/>
        <c:minorTickMark val="none"/>
        <c:tickLblPos val="nextTo"/>
        <c:crossAx val="49134208"/>
        <c:crosses val="autoZero"/>
        <c:auto val="1"/>
        <c:lblAlgn val="ctr"/>
        <c:lblOffset val="100"/>
        <c:noMultiLvlLbl val="0"/>
      </c:catAx>
      <c:valAx>
        <c:axId val="49134208"/>
        <c:scaling>
          <c:orientation val="minMax"/>
        </c:scaling>
        <c:delete val="0"/>
        <c:axPos val="l"/>
        <c:numFmt formatCode="#,##0.0" sourceLinked="1"/>
        <c:majorTickMark val="none"/>
        <c:minorTickMark val="none"/>
        <c:tickLblPos val="nextTo"/>
        <c:crossAx val="4913267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1009651</xdr:colOff>
      <xdr:row>40</xdr:row>
      <xdr:rowOff>23811</xdr:rowOff>
    </xdr:from>
    <xdr:to>
      <xdr:col>4</xdr:col>
      <xdr:colOff>114300</xdr:colOff>
      <xdr:row>64</xdr:row>
      <xdr:rowOff>57150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609599</xdr:colOff>
      <xdr:row>8</xdr:row>
      <xdr:rowOff>257175</xdr:rowOff>
    </xdr:from>
    <xdr:to>
      <xdr:col>16</xdr:col>
      <xdr:colOff>9524</xdr:colOff>
      <xdr:row>28</xdr:row>
      <xdr:rowOff>185737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U58"/>
  <sheetViews>
    <sheetView tabSelected="1" zoomScale="115" zoomScaleNormal="115" workbookViewId="0">
      <selection sqref="A1:G1"/>
    </sheetView>
  </sheetViews>
  <sheetFormatPr defaultColWidth="9.140625" defaultRowHeight="12.75" x14ac:dyDescent="0.2"/>
  <cols>
    <col min="1" max="1" width="51.5703125" style="7" customWidth="1"/>
    <col min="2" max="2" width="24.5703125" style="7" bestFit="1" customWidth="1"/>
    <col min="3" max="3" width="20" style="7" customWidth="1"/>
    <col min="4" max="4" width="20.85546875" style="61" customWidth="1"/>
    <col min="5" max="5" width="14.5703125" style="61" customWidth="1"/>
    <col min="6" max="6" width="19.42578125" style="7" customWidth="1"/>
    <col min="7" max="7" width="39.28515625" style="7" customWidth="1"/>
    <col min="8" max="8" width="9.140625" style="45"/>
    <col min="9" max="9" width="32.28515625" style="45" bestFit="1" customWidth="1"/>
    <col min="10" max="10" width="18.7109375" style="45" customWidth="1"/>
    <col min="11" max="11" width="16.7109375" style="45" customWidth="1"/>
    <col min="12" max="99" width="9.140625" style="45"/>
    <col min="100" max="16384" width="9.140625" style="7"/>
  </cols>
  <sheetData>
    <row r="1" spans="1:99" ht="23.25" x14ac:dyDescent="0.35">
      <c r="A1" s="81" t="s">
        <v>87</v>
      </c>
      <c r="B1" s="81"/>
      <c r="C1" s="81"/>
      <c r="D1" s="81"/>
      <c r="E1" s="81"/>
      <c r="F1" s="81"/>
      <c r="G1" s="81"/>
    </row>
    <row r="3" spans="1:99" s="16" customFormat="1" ht="63" x14ac:dyDescent="0.25">
      <c r="A3" s="18" t="s">
        <v>1</v>
      </c>
      <c r="B3" s="18" t="s">
        <v>0</v>
      </c>
      <c r="C3" s="18" t="s">
        <v>80</v>
      </c>
      <c r="D3" s="54" t="s">
        <v>81</v>
      </c>
      <c r="E3" s="54" t="s">
        <v>82</v>
      </c>
      <c r="F3" s="18" t="s">
        <v>2</v>
      </c>
      <c r="G3" s="18" t="s">
        <v>69</v>
      </c>
      <c r="H3" s="42"/>
      <c r="I3" s="18" t="s">
        <v>1</v>
      </c>
      <c r="J3" s="18" t="s">
        <v>47</v>
      </c>
      <c r="K3" s="18" t="s">
        <v>53</v>
      </c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</row>
    <row r="4" spans="1:99" s="16" customFormat="1" ht="15.75" x14ac:dyDescent="0.25">
      <c r="A4" s="18"/>
      <c r="B4" s="18">
        <v>1</v>
      </c>
      <c r="C4" s="18">
        <v>2</v>
      </c>
      <c r="D4" s="54">
        <v>3</v>
      </c>
      <c r="E4" s="54">
        <v>4</v>
      </c>
      <c r="F4" s="18">
        <v>5</v>
      </c>
      <c r="G4" s="18">
        <v>6</v>
      </c>
      <c r="H4" s="42"/>
      <c r="I4" s="18"/>
      <c r="J4" s="18"/>
      <c r="K4" s="18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</row>
    <row r="5" spans="1:99" s="36" customFormat="1" x14ac:dyDescent="0.2">
      <c r="A5" s="17" t="s">
        <v>50</v>
      </c>
      <c r="B5" s="33"/>
      <c r="C5" s="34">
        <f>C6+C7+C8+C13+C17</f>
        <v>523751</v>
      </c>
      <c r="D5" s="55">
        <f t="shared" ref="D5" si="0">D6+D7+D8+D13+D17</f>
        <v>573751</v>
      </c>
      <c r="E5" s="55">
        <f>E6+E7+E8+E13+E17</f>
        <v>594708.49673999997</v>
      </c>
      <c r="F5" s="35">
        <f t="shared" ref="F5:F29" si="1">E5/C5</f>
        <v>1.1354794487074964</v>
      </c>
      <c r="G5" s="34"/>
      <c r="H5" s="43"/>
      <c r="I5" s="50" t="s">
        <v>55</v>
      </c>
      <c r="J5" s="17">
        <f>C5</f>
        <v>523751</v>
      </c>
      <c r="K5" s="17">
        <f>E5</f>
        <v>594708.49673999997</v>
      </c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</row>
    <row r="6" spans="1:99" s="11" customFormat="1" ht="25.5" x14ac:dyDescent="0.2">
      <c r="A6" s="63" t="s">
        <v>3</v>
      </c>
      <c r="B6" s="28" t="s">
        <v>4</v>
      </c>
      <c r="C6" s="26">
        <v>464555</v>
      </c>
      <c r="D6" s="56">
        <v>514555</v>
      </c>
      <c r="E6" s="56">
        <v>531441.69073000003</v>
      </c>
      <c r="F6" s="27">
        <f t="shared" si="1"/>
        <v>1.1439801330951125</v>
      </c>
      <c r="G6" s="68" t="s">
        <v>61</v>
      </c>
      <c r="H6" s="43"/>
      <c r="I6" s="50" t="s">
        <v>51</v>
      </c>
      <c r="J6" s="17">
        <f>C20</f>
        <v>130543.29800000001</v>
      </c>
      <c r="K6" s="17">
        <f>E20</f>
        <v>557861.56311999995</v>
      </c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  <c r="CG6" s="43"/>
      <c r="CH6" s="43"/>
      <c r="CI6" s="43"/>
      <c r="CJ6" s="43"/>
      <c r="CK6" s="43"/>
      <c r="CL6" s="43"/>
      <c r="CM6" s="43"/>
      <c r="CN6" s="43"/>
      <c r="CO6" s="43"/>
      <c r="CP6" s="43"/>
      <c r="CQ6" s="43"/>
      <c r="CR6" s="43"/>
      <c r="CS6" s="43"/>
      <c r="CT6" s="43"/>
      <c r="CU6" s="43"/>
    </row>
    <row r="7" spans="1:99" s="11" customFormat="1" ht="51" x14ac:dyDescent="0.2">
      <c r="A7" s="63" t="s">
        <v>5</v>
      </c>
      <c r="B7" s="28" t="s">
        <v>6</v>
      </c>
      <c r="C7" s="26">
        <v>3216</v>
      </c>
      <c r="D7" s="56">
        <v>3216</v>
      </c>
      <c r="E7" s="56">
        <v>2431.1439100000002</v>
      </c>
      <c r="F7" s="27">
        <f t="shared" si="1"/>
        <v>0.75595270833333339</v>
      </c>
      <c r="G7" s="68" t="s">
        <v>62</v>
      </c>
      <c r="H7" s="43"/>
      <c r="I7" s="50" t="s">
        <v>52</v>
      </c>
      <c r="J7" s="17">
        <f>C28</f>
        <v>987782.33737999992</v>
      </c>
      <c r="K7" s="17">
        <f>E28</f>
        <v>1002791.8449400001</v>
      </c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  <c r="CO7" s="43"/>
      <c r="CP7" s="43"/>
      <c r="CQ7" s="43"/>
      <c r="CR7" s="43"/>
      <c r="CS7" s="43"/>
      <c r="CT7" s="43"/>
      <c r="CU7" s="43"/>
    </row>
    <row r="8" spans="1:99" s="11" customFormat="1" x14ac:dyDescent="0.2">
      <c r="A8" s="64" t="s">
        <v>41</v>
      </c>
      <c r="B8" s="25" t="s">
        <v>10</v>
      </c>
      <c r="C8" s="26">
        <f>C9+C10+C11+C12</f>
        <v>40615</v>
      </c>
      <c r="D8" s="56">
        <f t="shared" ref="D8:E8" si="2">D9+D10+D11+D12</f>
        <v>40615</v>
      </c>
      <c r="E8" s="56">
        <f t="shared" si="2"/>
        <v>44292.215719999993</v>
      </c>
      <c r="F8" s="27">
        <f t="shared" si="1"/>
        <v>1.0905383656284622</v>
      </c>
      <c r="G8" s="26"/>
      <c r="H8" s="43"/>
      <c r="I8" s="44"/>
      <c r="J8" s="44"/>
      <c r="K8" s="44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  <c r="CO8" s="43"/>
      <c r="CP8" s="43"/>
      <c r="CQ8" s="43"/>
      <c r="CR8" s="43"/>
      <c r="CS8" s="43"/>
      <c r="CT8" s="43"/>
      <c r="CU8" s="43"/>
    </row>
    <row r="9" spans="1:99" ht="25.5" x14ac:dyDescent="0.2">
      <c r="A9" s="65" t="s">
        <v>7</v>
      </c>
      <c r="B9" s="1" t="s">
        <v>11</v>
      </c>
      <c r="C9" s="21">
        <v>34666</v>
      </c>
      <c r="D9" s="57">
        <v>34666</v>
      </c>
      <c r="E9" s="57">
        <v>38358.427559999996</v>
      </c>
      <c r="F9" s="24">
        <f t="shared" si="1"/>
        <v>1.1065143818150347</v>
      </c>
      <c r="G9" s="75" t="s">
        <v>61</v>
      </c>
    </row>
    <row r="10" spans="1:99" ht="25.5" x14ac:dyDescent="0.2">
      <c r="A10" s="65" t="s">
        <v>8</v>
      </c>
      <c r="B10" s="1" t="s">
        <v>12</v>
      </c>
      <c r="C10" s="21">
        <v>4600</v>
      </c>
      <c r="D10" s="57">
        <v>4600</v>
      </c>
      <c r="E10" s="57">
        <v>4440.4248499999994</v>
      </c>
      <c r="F10" s="24">
        <f t="shared" si="1"/>
        <v>0.96530974999999986</v>
      </c>
      <c r="G10" s="76"/>
    </row>
    <row r="11" spans="1:99" x14ac:dyDescent="0.2">
      <c r="A11" s="66" t="s">
        <v>9</v>
      </c>
      <c r="B11" s="1" t="s">
        <v>13</v>
      </c>
      <c r="C11" s="21">
        <v>609</v>
      </c>
      <c r="D11" s="57">
        <v>609</v>
      </c>
      <c r="E11" s="57">
        <v>359.93858</v>
      </c>
      <c r="F11" s="24">
        <f t="shared" si="1"/>
        <v>0.59103215106732343</v>
      </c>
      <c r="G11" s="76"/>
    </row>
    <row r="12" spans="1:99" ht="25.5" x14ac:dyDescent="0.2">
      <c r="A12" s="66" t="s">
        <v>56</v>
      </c>
      <c r="B12" s="1" t="s">
        <v>14</v>
      </c>
      <c r="C12" s="21">
        <v>740</v>
      </c>
      <c r="D12" s="57">
        <v>740</v>
      </c>
      <c r="E12" s="57">
        <v>1133.42473</v>
      </c>
      <c r="F12" s="24">
        <f t="shared" si="1"/>
        <v>1.5316550405405405</v>
      </c>
      <c r="G12" s="77"/>
    </row>
    <row r="13" spans="1:99" s="11" customFormat="1" x14ac:dyDescent="0.2">
      <c r="A13" s="64" t="s">
        <v>42</v>
      </c>
      <c r="B13" s="25" t="s">
        <v>18</v>
      </c>
      <c r="C13" s="26">
        <f>C14+C15+C16</f>
        <v>14465</v>
      </c>
      <c r="D13" s="56">
        <f t="shared" ref="D13:E13" si="3">D14+D15+D16</f>
        <v>14465</v>
      </c>
      <c r="E13" s="56">
        <f t="shared" si="3"/>
        <v>15550.912110000001</v>
      </c>
      <c r="F13" s="27">
        <f t="shared" si="1"/>
        <v>1.0750716978914623</v>
      </c>
      <c r="G13" s="30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</row>
    <row r="14" spans="1:99" ht="12.75" customHeight="1" x14ac:dyDescent="0.2">
      <c r="A14" s="65" t="s">
        <v>15</v>
      </c>
      <c r="B14" s="1" t="s">
        <v>19</v>
      </c>
      <c r="C14" s="21">
        <v>25</v>
      </c>
      <c r="D14" s="57">
        <v>25</v>
      </c>
      <c r="E14" s="57">
        <v>30.011009999999999</v>
      </c>
      <c r="F14" s="24">
        <f t="shared" si="1"/>
        <v>1.2004404</v>
      </c>
      <c r="G14" s="78" t="s">
        <v>63</v>
      </c>
    </row>
    <row r="15" spans="1:99" ht="12.75" hidden="1" customHeight="1" x14ac:dyDescent="0.2">
      <c r="A15" s="65" t="s">
        <v>16</v>
      </c>
      <c r="B15" s="1" t="s">
        <v>20</v>
      </c>
      <c r="C15" s="21"/>
      <c r="D15" s="57"/>
      <c r="E15" s="57"/>
      <c r="F15" s="24" t="e">
        <f t="shared" si="1"/>
        <v>#DIV/0!</v>
      </c>
      <c r="G15" s="79"/>
    </row>
    <row r="16" spans="1:99" x14ac:dyDescent="0.2">
      <c r="A16" s="65" t="s">
        <v>17</v>
      </c>
      <c r="B16" s="2" t="s">
        <v>21</v>
      </c>
      <c r="C16" s="21">
        <v>14440</v>
      </c>
      <c r="D16" s="57">
        <v>14440</v>
      </c>
      <c r="E16" s="57">
        <v>15520.901100000001</v>
      </c>
      <c r="F16" s="24">
        <f t="shared" si="1"/>
        <v>1.0748546468144045</v>
      </c>
      <c r="G16" s="80"/>
    </row>
    <row r="17" spans="1:99" s="11" customFormat="1" x14ac:dyDescent="0.2">
      <c r="A17" s="63" t="s">
        <v>43</v>
      </c>
      <c r="B17" s="15"/>
      <c r="C17" s="26">
        <f>C18+C19</f>
        <v>900</v>
      </c>
      <c r="D17" s="56">
        <f t="shared" ref="D17:E17" si="4">D18+D19</f>
        <v>900</v>
      </c>
      <c r="E17" s="56">
        <f t="shared" si="4"/>
        <v>992.53426999999999</v>
      </c>
      <c r="F17" s="27">
        <f t="shared" si="1"/>
        <v>1.1028158555555556</v>
      </c>
      <c r="G17" s="30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</row>
    <row r="18" spans="1:99" s="8" customFormat="1" ht="25.5" x14ac:dyDescent="0.2">
      <c r="A18" s="4" t="s">
        <v>70</v>
      </c>
      <c r="B18" s="5" t="s">
        <v>23</v>
      </c>
      <c r="C18" s="22">
        <v>900</v>
      </c>
      <c r="D18" s="58">
        <v>900</v>
      </c>
      <c r="E18" s="58">
        <v>992.53372000000002</v>
      </c>
      <c r="F18" s="23">
        <f t="shared" si="1"/>
        <v>1.1028152444444446</v>
      </c>
      <c r="G18" s="4" t="s">
        <v>64</v>
      </c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</row>
    <row r="19" spans="1:99" s="8" customFormat="1" ht="38.25" x14ac:dyDescent="0.2">
      <c r="A19" s="6" t="s">
        <v>22</v>
      </c>
      <c r="B19" s="5" t="s">
        <v>24</v>
      </c>
      <c r="C19" s="22">
        <v>0</v>
      </c>
      <c r="D19" s="58">
        <v>0</v>
      </c>
      <c r="E19" s="58">
        <v>5.5000000000000003E-4</v>
      </c>
      <c r="F19" s="23" t="e">
        <f t="shared" si="1"/>
        <v>#DIV/0!</v>
      </c>
      <c r="G19" s="6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</row>
    <row r="20" spans="1:99" s="36" customFormat="1" x14ac:dyDescent="0.2">
      <c r="A20" s="17" t="s">
        <v>51</v>
      </c>
      <c r="B20" s="33"/>
      <c r="C20" s="34">
        <f>C21+C22+C23+C24</f>
        <v>130543.29800000001</v>
      </c>
      <c r="D20" s="55">
        <f t="shared" ref="D20:E20" si="5">D21+D22+D23+D24</f>
        <v>551929.29800000007</v>
      </c>
      <c r="E20" s="55">
        <f t="shared" si="5"/>
        <v>557861.56311999995</v>
      </c>
      <c r="F20" s="35">
        <f t="shared" si="1"/>
        <v>4.2733834035662248</v>
      </c>
      <c r="G20" s="3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</row>
    <row r="21" spans="1:99" s="31" customFormat="1" ht="51" x14ac:dyDescent="0.2">
      <c r="A21" s="20" t="s">
        <v>44</v>
      </c>
      <c r="B21" s="25" t="s">
        <v>25</v>
      </c>
      <c r="C21" s="29">
        <v>110909</v>
      </c>
      <c r="D21" s="59">
        <v>111020.76270000001</v>
      </c>
      <c r="E21" s="59">
        <v>91980.611120000016</v>
      </c>
      <c r="F21" s="27">
        <f t="shared" si="1"/>
        <v>0.82933405873283517</v>
      </c>
      <c r="G21" s="70" t="s">
        <v>85</v>
      </c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</row>
    <row r="22" spans="1:99" s="31" customFormat="1" ht="76.5" x14ac:dyDescent="0.2">
      <c r="A22" s="20" t="s">
        <v>26</v>
      </c>
      <c r="B22" s="25" t="s">
        <v>27</v>
      </c>
      <c r="C22" s="29">
        <v>12900</v>
      </c>
      <c r="D22" s="59">
        <v>12900</v>
      </c>
      <c r="E22" s="59">
        <v>5631.2510400000001</v>
      </c>
      <c r="F22" s="27">
        <f t="shared" si="1"/>
        <v>0.43653108837209303</v>
      </c>
      <c r="G22" s="70" t="s">
        <v>65</v>
      </c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</row>
    <row r="23" spans="1:99" s="31" customFormat="1" ht="51" x14ac:dyDescent="0.2">
      <c r="A23" s="67" t="s">
        <v>45</v>
      </c>
      <c r="B23" s="32" t="s">
        <v>28</v>
      </c>
      <c r="C23" s="29">
        <v>2546.3000000000002</v>
      </c>
      <c r="D23" s="59">
        <v>417942.30101</v>
      </c>
      <c r="E23" s="59">
        <v>446582.85864999995</v>
      </c>
      <c r="F23" s="72" t="s">
        <v>49</v>
      </c>
      <c r="G23" s="70" t="s">
        <v>66</v>
      </c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</row>
    <row r="24" spans="1:99" s="31" customFormat="1" x14ac:dyDescent="0.2">
      <c r="A24" s="67" t="s">
        <v>46</v>
      </c>
      <c r="B24" s="30"/>
      <c r="C24" s="29">
        <f>C25+C26+C27</f>
        <v>4187.9979999999996</v>
      </c>
      <c r="D24" s="59">
        <f t="shared" ref="D24:E24" si="6">D25+D26+D27</f>
        <v>10066.23429</v>
      </c>
      <c r="E24" s="59">
        <f t="shared" si="6"/>
        <v>13666.84231</v>
      </c>
      <c r="F24" s="72" t="s">
        <v>49</v>
      </c>
      <c r="G24" s="30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</row>
    <row r="25" spans="1:99" s="8" customFormat="1" ht="25.5" x14ac:dyDescent="0.2">
      <c r="A25" s="6" t="s">
        <v>71</v>
      </c>
      <c r="B25" s="5" t="s">
        <v>29</v>
      </c>
      <c r="C25" s="22">
        <v>520</v>
      </c>
      <c r="D25" s="58">
        <v>1598.2362900000001</v>
      </c>
      <c r="E25" s="58">
        <v>1944.3005500000002</v>
      </c>
      <c r="F25" s="73" t="s">
        <v>49</v>
      </c>
      <c r="G25" s="71" t="s">
        <v>67</v>
      </c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</row>
    <row r="26" spans="1:99" s="8" customFormat="1" ht="76.5" x14ac:dyDescent="0.2">
      <c r="A26" s="6" t="s">
        <v>72</v>
      </c>
      <c r="B26" s="5" t="s">
        <v>30</v>
      </c>
      <c r="C26" s="22">
        <v>3643.998</v>
      </c>
      <c r="D26" s="58">
        <v>8443.9979999999996</v>
      </c>
      <c r="E26" s="58">
        <v>11559.320369999999</v>
      </c>
      <c r="F26" s="73" t="s">
        <v>49</v>
      </c>
      <c r="G26" s="71" t="s">
        <v>83</v>
      </c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</row>
    <row r="27" spans="1:99" s="8" customFormat="1" ht="43.5" customHeight="1" x14ac:dyDescent="0.2">
      <c r="A27" s="6" t="s">
        <v>73</v>
      </c>
      <c r="B27" s="5" t="s">
        <v>31</v>
      </c>
      <c r="C27" s="22">
        <v>24</v>
      </c>
      <c r="D27" s="58">
        <v>24</v>
      </c>
      <c r="E27" s="58">
        <v>163.22138999999999</v>
      </c>
      <c r="F27" s="73" t="s">
        <v>49</v>
      </c>
      <c r="G27" s="71" t="s">
        <v>84</v>
      </c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  <c r="CD27" s="45"/>
      <c r="CE27" s="45"/>
      <c r="CF27" s="45"/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45"/>
      <c r="CS27" s="45"/>
      <c r="CT27" s="45"/>
      <c r="CU27" s="45"/>
    </row>
    <row r="28" spans="1:99" s="36" customFormat="1" x14ac:dyDescent="0.2">
      <c r="A28" s="19" t="s">
        <v>52</v>
      </c>
      <c r="B28" s="33"/>
      <c r="C28" s="34">
        <f>C29+C33</f>
        <v>987782.33737999992</v>
      </c>
      <c r="D28" s="55">
        <f t="shared" ref="D28:E28" si="7">D29+D33</f>
        <v>1038296.8107500001</v>
      </c>
      <c r="E28" s="55">
        <f t="shared" si="7"/>
        <v>1002791.8449400001</v>
      </c>
      <c r="F28" s="35">
        <f t="shared" si="1"/>
        <v>1.0151951568599733</v>
      </c>
      <c r="G28" s="3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</row>
    <row r="29" spans="1:99" s="31" customFormat="1" ht="38.25" x14ac:dyDescent="0.2">
      <c r="A29" s="20" t="s">
        <v>60</v>
      </c>
      <c r="B29" s="25" t="s">
        <v>32</v>
      </c>
      <c r="C29" s="29">
        <f>C30+C31+C32</f>
        <v>884749.1140099999</v>
      </c>
      <c r="D29" s="59">
        <f t="shared" ref="D29:E29" si="8">D30+D31+D32</f>
        <v>905971.15410000004</v>
      </c>
      <c r="E29" s="59">
        <f t="shared" si="8"/>
        <v>864381.79991000006</v>
      </c>
      <c r="F29" s="27">
        <f t="shared" si="1"/>
        <v>0.97697955976730189</v>
      </c>
      <c r="G29" s="69" t="s">
        <v>68</v>
      </c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</row>
    <row r="30" spans="1:99" x14ac:dyDescent="0.2">
      <c r="A30" s="3" t="s">
        <v>57</v>
      </c>
      <c r="B30" s="1" t="s">
        <v>74</v>
      </c>
      <c r="C30" s="21">
        <v>20193.599999999999</v>
      </c>
      <c r="D30" s="57">
        <v>20193.599999999999</v>
      </c>
      <c r="E30" s="57">
        <v>16154.8</v>
      </c>
      <c r="F30" s="41" t="s">
        <v>49</v>
      </c>
      <c r="G30" s="62"/>
    </row>
    <row r="31" spans="1:99" x14ac:dyDescent="0.2">
      <c r="A31" s="3" t="s">
        <v>58</v>
      </c>
      <c r="B31" s="1" t="s">
        <v>75</v>
      </c>
      <c r="C31" s="21">
        <v>75604.647700000001</v>
      </c>
      <c r="D31" s="57">
        <v>98316.661789999998</v>
      </c>
      <c r="E31" s="57">
        <v>115511.36141</v>
      </c>
      <c r="F31" s="24">
        <f t="shared" ref="F31:F39" si="9">E31/C31</f>
        <v>1.527834133535682</v>
      </c>
      <c r="G31" s="62"/>
    </row>
    <row r="32" spans="1:99" x14ac:dyDescent="0.2">
      <c r="A32" s="3" t="s">
        <v>59</v>
      </c>
      <c r="B32" s="1" t="s">
        <v>76</v>
      </c>
      <c r="C32" s="21">
        <v>788950.86630999995</v>
      </c>
      <c r="D32" s="57">
        <v>787460.89231000002</v>
      </c>
      <c r="E32" s="57">
        <v>732715.6385</v>
      </c>
      <c r="F32" s="24">
        <f t="shared" si="9"/>
        <v>0.92872150825688604</v>
      </c>
      <c r="G32" s="62"/>
    </row>
    <row r="33" spans="1:99" s="11" customFormat="1" x14ac:dyDescent="0.2">
      <c r="A33" s="13" t="s">
        <v>48</v>
      </c>
      <c r="B33" s="15"/>
      <c r="C33" s="26">
        <f>C34+C35+C36+C37+C38</f>
        <v>103033.22336999999</v>
      </c>
      <c r="D33" s="56">
        <f t="shared" ref="D33:E33" si="10">D34+D35+D36+D37+D38</f>
        <v>132325.65664999999</v>
      </c>
      <c r="E33" s="56">
        <f t="shared" si="10"/>
        <v>138410.04503000001</v>
      </c>
      <c r="F33" s="27">
        <f t="shared" si="9"/>
        <v>1.3433535368777041</v>
      </c>
      <c r="G33" s="30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</row>
    <row r="34" spans="1:99" s="8" customFormat="1" x14ac:dyDescent="0.2">
      <c r="A34" s="4" t="s">
        <v>33</v>
      </c>
      <c r="B34" s="5" t="s">
        <v>77</v>
      </c>
      <c r="C34" s="22">
        <v>224.58629999999999</v>
      </c>
      <c r="D34" s="58">
        <v>6364.5862999999999</v>
      </c>
      <c r="E34" s="58">
        <v>6186.42</v>
      </c>
      <c r="F34" s="23">
        <f t="shared" si="9"/>
        <v>27.545847631845756</v>
      </c>
      <c r="G34" s="12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  <c r="AR34" s="45"/>
      <c r="AS34" s="45"/>
      <c r="AT34" s="45"/>
      <c r="AU34" s="45"/>
      <c r="AV34" s="45"/>
      <c r="AW34" s="45"/>
      <c r="AX34" s="45"/>
      <c r="AY34" s="45"/>
      <c r="AZ34" s="45"/>
      <c r="BA34" s="45"/>
      <c r="BB34" s="45"/>
      <c r="BC34" s="45"/>
      <c r="BD34" s="45"/>
      <c r="BE34" s="45"/>
      <c r="BF34" s="45"/>
      <c r="BG34" s="45"/>
      <c r="BH34" s="45"/>
      <c r="BI34" s="45"/>
      <c r="BJ34" s="45"/>
      <c r="BK34" s="45"/>
      <c r="BL34" s="45"/>
      <c r="BM34" s="45"/>
      <c r="BN34" s="45"/>
      <c r="BO34" s="45"/>
      <c r="BP34" s="45"/>
      <c r="BQ34" s="45"/>
      <c r="BR34" s="45"/>
      <c r="BS34" s="45"/>
      <c r="BT34" s="45"/>
      <c r="BU34" s="45"/>
      <c r="BV34" s="45"/>
      <c r="BW34" s="45"/>
      <c r="BX34" s="45"/>
      <c r="BY34" s="45"/>
      <c r="BZ34" s="45"/>
      <c r="CA34" s="45"/>
      <c r="CB34" s="45"/>
      <c r="CC34" s="45"/>
      <c r="CD34" s="45"/>
      <c r="CE34" s="45"/>
      <c r="CF34" s="45"/>
      <c r="CG34" s="45"/>
      <c r="CH34" s="45"/>
      <c r="CI34" s="45"/>
      <c r="CJ34" s="45"/>
      <c r="CK34" s="45"/>
      <c r="CL34" s="45"/>
      <c r="CM34" s="45"/>
      <c r="CN34" s="45"/>
      <c r="CO34" s="45"/>
      <c r="CP34" s="45"/>
      <c r="CQ34" s="45"/>
      <c r="CR34" s="45"/>
      <c r="CS34" s="45"/>
      <c r="CT34" s="45"/>
      <c r="CU34" s="45"/>
    </row>
    <row r="35" spans="1:99" s="8" customFormat="1" ht="63.75" x14ac:dyDescent="0.2">
      <c r="A35" s="9" t="s">
        <v>34</v>
      </c>
      <c r="B35" s="10" t="s">
        <v>78</v>
      </c>
      <c r="C35" s="22">
        <v>102808.63707</v>
      </c>
      <c r="D35" s="58">
        <v>109146.41516</v>
      </c>
      <c r="E35" s="58">
        <v>109770.54693000001</v>
      </c>
      <c r="F35" s="23">
        <f t="shared" si="9"/>
        <v>1.0677171690862881</v>
      </c>
      <c r="G35" s="12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45"/>
      <c r="AP35" s="45"/>
      <c r="AQ35" s="45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5"/>
      <c r="BD35" s="45"/>
      <c r="BE35" s="45"/>
      <c r="BF35" s="45"/>
      <c r="BG35" s="45"/>
      <c r="BH35" s="45"/>
      <c r="BI35" s="45"/>
      <c r="BJ35" s="45"/>
      <c r="BK35" s="45"/>
      <c r="BL35" s="45"/>
      <c r="BM35" s="45"/>
      <c r="BN35" s="45"/>
      <c r="BO35" s="45"/>
      <c r="BP35" s="45"/>
      <c r="BQ35" s="45"/>
      <c r="BR35" s="45"/>
      <c r="BS35" s="45"/>
      <c r="BT35" s="45"/>
      <c r="BU35" s="45"/>
      <c r="BV35" s="45"/>
      <c r="BW35" s="45"/>
      <c r="BX35" s="45"/>
      <c r="BY35" s="45"/>
      <c r="BZ35" s="45"/>
      <c r="CA35" s="45"/>
      <c r="CB35" s="45"/>
      <c r="CC35" s="45"/>
      <c r="CD35" s="45"/>
      <c r="CE35" s="45"/>
      <c r="CF35" s="45"/>
      <c r="CG35" s="45"/>
      <c r="CH35" s="45"/>
      <c r="CI35" s="45"/>
      <c r="CJ35" s="45"/>
      <c r="CK35" s="45"/>
      <c r="CL35" s="45"/>
      <c r="CM35" s="45"/>
      <c r="CN35" s="45"/>
      <c r="CO35" s="45"/>
      <c r="CP35" s="45"/>
      <c r="CQ35" s="45"/>
      <c r="CR35" s="45"/>
      <c r="CS35" s="45"/>
      <c r="CT35" s="45"/>
      <c r="CU35" s="45"/>
    </row>
    <row r="36" spans="1:99" s="8" customFormat="1" ht="25.5" x14ac:dyDescent="0.2">
      <c r="A36" s="4" t="s">
        <v>35</v>
      </c>
      <c r="B36" s="5" t="s">
        <v>79</v>
      </c>
      <c r="C36" s="22">
        <v>0</v>
      </c>
      <c r="D36" s="58">
        <v>16882.981319999999</v>
      </c>
      <c r="E36" s="58">
        <v>22533.726649999997</v>
      </c>
      <c r="F36" s="23"/>
      <c r="G36" s="74" t="s">
        <v>86</v>
      </c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5"/>
      <c r="AR36" s="45"/>
      <c r="AS36" s="45"/>
      <c r="AT36" s="45"/>
      <c r="AU36" s="45"/>
      <c r="AV36" s="45"/>
      <c r="AW36" s="45"/>
      <c r="AX36" s="45"/>
      <c r="AY36" s="45"/>
      <c r="AZ36" s="45"/>
      <c r="BA36" s="45"/>
      <c r="BB36" s="45"/>
      <c r="BC36" s="45"/>
      <c r="BD36" s="45"/>
      <c r="BE36" s="45"/>
      <c r="BF36" s="45"/>
      <c r="BG36" s="45"/>
      <c r="BH36" s="45"/>
      <c r="BI36" s="45"/>
      <c r="BJ36" s="45"/>
      <c r="BK36" s="45"/>
      <c r="BL36" s="45"/>
      <c r="BM36" s="45"/>
      <c r="BN36" s="45"/>
      <c r="BO36" s="45"/>
      <c r="BP36" s="45"/>
      <c r="BQ36" s="45"/>
      <c r="BR36" s="45"/>
      <c r="BS36" s="45"/>
      <c r="BT36" s="45"/>
      <c r="BU36" s="45"/>
      <c r="BV36" s="45"/>
      <c r="BW36" s="45"/>
      <c r="BX36" s="45"/>
      <c r="BY36" s="45"/>
      <c r="BZ36" s="45"/>
      <c r="CA36" s="45"/>
      <c r="CB36" s="45"/>
      <c r="CC36" s="45"/>
      <c r="CD36" s="45"/>
      <c r="CE36" s="45"/>
      <c r="CF36" s="45"/>
      <c r="CG36" s="45"/>
      <c r="CH36" s="45"/>
      <c r="CI36" s="45"/>
      <c r="CJ36" s="45"/>
      <c r="CK36" s="45"/>
      <c r="CL36" s="45"/>
      <c r="CM36" s="45"/>
      <c r="CN36" s="45"/>
      <c r="CO36" s="45"/>
      <c r="CP36" s="45"/>
      <c r="CQ36" s="45"/>
      <c r="CR36" s="45"/>
      <c r="CS36" s="45"/>
      <c r="CT36" s="45"/>
      <c r="CU36" s="45"/>
    </row>
    <row r="37" spans="1:99" s="8" customFormat="1" ht="25.5" x14ac:dyDescent="0.2">
      <c r="A37" s="14" t="s">
        <v>36</v>
      </c>
      <c r="B37" s="5" t="s">
        <v>38</v>
      </c>
      <c r="C37" s="22">
        <v>0</v>
      </c>
      <c r="D37" s="58">
        <v>777</v>
      </c>
      <c r="E37" s="58">
        <v>777</v>
      </c>
      <c r="F37" s="23"/>
      <c r="G37" s="12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45"/>
      <c r="AS37" s="45"/>
      <c r="AT37" s="45"/>
      <c r="AU37" s="45"/>
      <c r="AV37" s="45"/>
      <c r="AW37" s="45"/>
      <c r="AX37" s="45"/>
      <c r="AY37" s="45"/>
      <c r="AZ37" s="45"/>
      <c r="BA37" s="45"/>
      <c r="BB37" s="45"/>
      <c r="BC37" s="45"/>
      <c r="BD37" s="45"/>
      <c r="BE37" s="45"/>
      <c r="BF37" s="45"/>
      <c r="BG37" s="45"/>
      <c r="BH37" s="45"/>
      <c r="BI37" s="45"/>
      <c r="BJ37" s="45"/>
      <c r="BK37" s="45"/>
      <c r="BL37" s="45"/>
      <c r="BM37" s="45"/>
      <c r="BN37" s="45"/>
      <c r="BO37" s="45"/>
      <c r="BP37" s="45"/>
      <c r="BQ37" s="45"/>
      <c r="BR37" s="45"/>
      <c r="BS37" s="45"/>
      <c r="BT37" s="45"/>
      <c r="BU37" s="45"/>
      <c r="BV37" s="45"/>
      <c r="BW37" s="45"/>
      <c r="BX37" s="45"/>
      <c r="BY37" s="45"/>
      <c r="BZ37" s="45"/>
      <c r="CA37" s="45"/>
      <c r="CB37" s="45"/>
      <c r="CC37" s="45"/>
      <c r="CD37" s="45"/>
      <c r="CE37" s="45"/>
      <c r="CF37" s="45"/>
      <c r="CG37" s="45"/>
      <c r="CH37" s="45"/>
      <c r="CI37" s="45"/>
      <c r="CJ37" s="45"/>
      <c r="CK37" s="45"/>
      <c r="CL37" s="45"/>
      <c r="CM37" s="45"/>
      <c r="CN37" s="45"/>
      <c r="CO37" s="45"/>
      <c r="CP37" s="45"/>
      <c r="CQ37" s="45"/>
      <c r="CR37" s="45"/>
      <c r="CS37" s="45"/>
      <c r="CT37" s="45"/>
      <c r="CU37" s="45"/>
    </row>
    <row r="38" spans="1:99" s="8" customFormat="1" ht="25.5" x14ac:dyDescent="0.2">
      <c r="A38" s="6" t="s">
        <v>37</v>
      </c>
      <c r="B38" s="5" t="s">
        <v>39</v>
      </c>
      <c r="C38" s="22">
        <v>0</v>
      </c>
      <c r="D38" s="58">
        <v>-845.32613000000003</v>
      </c>
      <c r="E38" s="58">
        <v>-857.64855</v>
      </c>
      <c r="F38" s="23"/>
      <c r="G38" s="12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5"/>
      <c r="BM38" s="45"/>
      <c r="BN38" s="45"/>
      <c r="BO38" s="45"/>
      <c r="BP38" s="45"/>
      <c r="BQ38" s="45"/>
      <c r="BR38" s="45"/>
      <c r="BS38" s="45"/>
      <c r="BT38" s="45"/>
      <c r="BU38" s="45"/>
      <c r="BV38" s="45"/>
      <c r="BW38" s="45"/>
      <c r="BX38" s="45"/>
      <c r="BY38" s="45"/>
      <c r="BZ38" s="45"/>
      <c r="CA38" s="45"/>
      <c r="CB38" s="45"/>
      <c r="CC38" s="45"/>
      <c r="CD38" s="45"/>
      <c r="CE38" s="45"/>
      <c r="CF38" s="45"/>
      <c r="CG38" s="45"/>
      <c r="CH38" s="45"/>
      <c r="CI38" s="45"/>
      <c r="CJ38" s="45"/>
      <c r="CK38" s="45"/>
      <c r="CL38" s="45"/>
      <c r="CM38" s="45"/>
      <c r="CN38" s="45"/>
      <c r="CO38" s="45"/>
      <c r="CP38" s="45"/>
      <c r="CQ38" s="45"/>
      <c r="CR38" s="45"/>
      <c r="CS38" s="45"/>
      <c r="CT38" s="45"/>
      <c r="CU38" s="45"/>
    </row>
    <row r="39" spans="1:99" s="40" customFormat="1" ht="15.75" x14ac:dyDescent="0.25">
      <c r="A39" s="52" t="s">
        <v>40</v>
      </c>
      <c r="B39" s="37"/>
      <c r="C39" s="38">
        <f>C5+C20+C28</f>
        <v>1642076.6353799999</v>
      </c>
      <c r="D39" s="60">
        <f>D5+D20+D28</f>
        <v>2163977.1087500001</v>
      </c>
      <c r="E39" s="60">
        <f>E5+E20+E28</f>
        <v>2155361.9048000001</v>
      </c>
      <c r="F39" s="39">
        <f t="shared" si="9"/>
        <v>1.3125830173579072</v>
      </c>
      <c r="G39" s="37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6"/>
      <c r="AP39" s="46"/>
      <c r="AQ39" s="46"/>
      <c r="AR39" s="46"/>
      <c r="AS39" s="46"/>
      <c r="AT39" s="46"/>
      <c r="AU39" s="46"/>
      <c r="AV39" s="46"/>
      <c r="AW39" s="46"/>
      <c r="AX39" s="46"/>
      <c r="AY39" s="46"/>
      <c r="AZ39" s="46"/>
      <c r="BA39" s="46"/>
      <c r="BB39" s="46"/>
      <c r="BC39" s="46"/>
      <c r="BD39" s="46"/>
      <c r="BE39" s="46"/>
      <c r="BF39" s="46"/>
      <c r="BG39" s="46"/>
      <c r="BH39" s="46"/>
      <c r="BI39" s="46"/>
      <c r="BJ39" s="46"/>
      <c r="BK39" s="46"/>
      <c r="BL39" s="46"/>
      <c r="BM39" s="46"/>
      <c r="BN39" s="46"/>
      <c r="BO39" s="46"/>
      <c r="BP39" s="46"/>
      <c r="BQ39" s="46"/>
      <c r="BR39" s="46"/>
      <c r="BS39" s="46"/>
      <c r="BT39" s="46"/>
      <c r="BU39" s="46"/>
      <c r="BV39" s="46"/>
      <c r="BW39" s="46"/>
      <c r="BX39" s="46"/>
      <c r="BY39" s="46"/>
      <c r="BZ39" s="46"/>
      <c r="CA39" s="46"/>
      <c r="CB39" s="46"/>
      <c r="CC39" s="46"/>
      <c r="CD39" s="46"/>
      <c r="CE39" s="46"/>
      <c r="CF39" s="46"/>
      <c r="CG39" s="46"/>
      <c r="CH39" s="46"/>
      <c r="CI39" s="46"/>
      <c r="CJ39" s="46"/>
      <c r="CK39" s="46"/>
      <c r="CL39" s="46"/>
      <c r="CM39" s="46"/>
      <c r="CN39" s="46"/>
      <c r="CO39" s="46"/>
      <c r="CP39" s="46"/>
      <c r="CQ39" s="46"/>
      <c r="CR39" s="46"/>
      <c r="CS39" s="46"/>
      <c r="CT39" s="46"/>
      <c r="CU39" s="46"/>
    </row>
    <row r="40" spans="1:99" ht="25.5" x14ac:dyDescent="0.2">
      <c r="I40" s="51" t="s">
        <v>1</v>
      </c>
      <c r="J40" s="51" t="s">
        <v>54</v>
      </c>
      <c r="K40" s="51" t="s">
        <v>47</v>
      </c>
    </row>
    <row r="41" spans="1:99" ht="12" customHeight="1" x14ac:dyDescent="0.2">
      <c r="I41" s="53" t="str">
        <f>A6</f>
        <v>Налог на доходы  физических лиц</v>
      </c>
      <c r="J41" s="48">
        <f t="shared" ref="J41:J58" si="11">K41/$K$58</f>
        <v>0.24656726536108728</v>
      </c>
      <c r="K41" s="49">
        <f>E6</f>
        <v>531441.69073000003</v>
      </c>
    </row>
    <row r="42" spans="1:99" x14ac:dyDescent="0.2">
      <c r="I42" s="53" t="str">
        <f>A7</f>
        <v>Акцизы по подакцизным товарам (продукции), производимым на территории Российской Федерации</v>
      </c>
      <c r="J42" s="48">
        <f t="shared" si="11"/>
        <v>1.1279516004183952E-3</v>
      </c>
      <c r="K42" s="49">
        <f>E7</f>
        <v>2431.1439100000002</v>
      </c>
    </row>
    <row r="43" spans="1:99" x14ac:dyDescent="0.2">
      <c r="I43" s="53" t="str">
        <f>A9</f>
        <v>Налог, взимаемый в связи с применением упрощенной системы налогообложения</v>
      </c>
      <c r="J43" s="48">
        <f t="shared" si="11"/>
        <v>1.779674562985252E-2</v>
      </c>
      <c r="K43" s="49">
        <f>E9</f>
        <v>38358.427559999996</v>
      </c>
    </row>
    <row r="44" spans="1:99" x14ac:dyDescent="0.2">
      <c r="I44" s="53" t="str">
        <f>A10</f>
        <v>Единый налог на вмененный доход для отдельных видов деятельности</v>
      </c>
      <c r="J44" s="48">
        <f t="shared" si="11"/>
        <v>2.0601759918420916E-3</v>
      </c>
      <c r="K44" s="49">
        <f>E10</f>
        <v>4440.4248499999994</v>
      </c>
    </row>
    <row r="45" spans="1:99" x14ac:dyDescent="0.2">
      <c r="I45" s="53" t="str">
        <f>A11</f>
        <v>Единый сельскохозяйственный налог</v>
      </c>
      <c r="J45" s="48">
        <f t="shared" si="11"/>
        <v>1.6699681812062063E-4</v>
      </c>
      <c r="K45" s="49">
        <f>E11</f>
        <v>359.93858</v>
      </c>
    </row>
    <row r="46" spans="1:99" x14ac:dyDescent="0.2">
      <c r="I46" s="53" t="str">
        <f>A12</f>
        <v>Налог, взимаемый в связи с применением патентной системы налогооблажения</v>
      </c>
      <c r="J46" s="48">
        <f t="shared" si="11"/>
        <v>5.2586283884662637E-4</v>
      </c>
      <c r="K46" s="49">
        <f>E12</f>
        <v>1133.42473</v>
      </c>
    </row>
    <row r="47" spans="1:99" x14ac:dyDescent="0.2">
      <c r="I47" s="53" t="str">
        <f>A14</f>
        <v>Налог на имущество физических лиц</v>
      </c>
      <c r="J47" s="48">
        <f t="shared" si="11"/>
        <v>1.3923884398794169E-5</v>
      </c>
      <c r="K47" s="49">
        <f>E14</f>
        <v>30.011009999999999</v>
      </c>
    </row>
    <row r="48" spans="1:99" x14ac:dyDescent="0.2">
      <c r="I48" s="53" t="str">
        <f>A16</f>
        <v>Земельный налог</v>
      </c>
      <c r="J48" s="48">
        <f t="shared" si="11"/>
        <v>7.2010649652083447E-3</v>
      </c>
      <c r="K48" s="49">
        <f>E16</f>
        <v>15520.901100000001</v>
      </c>
    </row>
    <row r="49" spans="8:99" x14ac:dyDescent="0.2">
      <c r="I49" s="53" t="str">
        <f>A17</f>
        <v>Иные налоговые доходы</v>
      </c>
      <c r="J49" s="48">
        <f t="shared" si="11"/>
        <v>4.6049541276090207E-4</v>
      </c>
      <c r="K49" s="49">
        <f>E17</f>
        <v>992.53426999999999</v>
      </c>
    </row>
    <row r="50" spans="8:99" x14ac:dyDescent="0.2">
      <c r="I50" s="53" t="str">
        <f>A21</f>
        <v>Доходы от использования имущества, находящегося в государственной и муниципальной собственности</v>
      </c>
      <c r="J50" s="48">
        <f t="shared" si="11"/>
        <v>4.2675251388251234E-2</v>
      </c>
      <c r="K50" s="49">
        <f>E21</f>
        <v>91980.611120000016</v>
      </c>
    </row>
    <row r="51" spans="8:99" x14ac:dyDescent="0.2">
      <c r="I51" s="53" t="str">
        <f>A22</f>
        <v>Плата за негативное воздействие на окружающую среду</v>
      </c>
      <c r="J51" s="48">
        <f t="shared" si="11"/>
        <v>2.6126707665469922E-3</v>
      </c>
      <c r="K51" s="49">
        <f>E22</f>
        <v>5631.2510400000001</v>
      </c>
    </row>
    <row r="52" spans="8:99" x14ac:dyDescent="0.2">
      <c r="H52" s="7"/>
      <c r="I52" s="53" t="str">
        <f>A23</f>
        <v>Штрафы, санкции, возмещение ущерба</v>
      </c>
      <c r="J52" s="48">
        <f t="shared" si="11"/>
        <v>0.20719622892817124</v>
      </c>
      <c r="K52" s="49">
        <f>E23</f>
        <v>446582.85864999995</v>
      </c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</row>
    <row r="53" spans="8:99" x14ac:dyDescent="0.2">
      <c r="H53" s="7"/>
      <c r="I53" s="53" t="str">
        <f>A24</f>
        <v>Иные неналоговые доходы</v>
      </c>
      <c r="J53" s="48">
        <f t="shared" si="11"/>
        <v>6.3408573193967505E-3</v>
      </c>
      <c r="K53" s="49">
        <f>E24</f>
        <v>13666.84231</v>
      </c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</row>
    <row r="54" spans="8:99" x14ac:dyDescent="0.2">
      <c r="H54" s="7"/>
      <c r="I54" s="53" t="str">
        <f>A30</f>
        <v>Дотации</v>
      </c>
      <c r="J54" s="48">
        <f t="shared" si="11"/>
        <v>7.4951681961266895E-3</v>
      </c>
      <c r="K54" s="49">
        <f>E30</f>
        <v>16154.8</v>
      </c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</row>
    <row r="55" spans="8:99" x14ac:dyDescent="0.2">
      <c r="H55" s="7"/>
      <c r="I55" s="53" t="str">
        <f>A31</f>
        <v xml:space="preserve">Субсидии </v>
      </c>
      <c r="J55" s="48">
        <f t="shared" si="11"/>
        <v>5.3592559631287777E-2</v>
      </c>
      <c r="K55" s="49">
        <f>E31</f>
        <v>115511.36141</v>
      </c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</row>
    <row r="56" spans="8:99" x14ac:dyDescent="0.2">
      <c r="H56" s="7"/>
      <c r="I56" s="53" t="str">
        <f>A32</f>
        <v>Субвенции</v>
      </c>
      <c r="J56" s="48">
        <f t="shared" si="11"/>
        <v>0.33995016654430021</v>
      </c>
      <c r="K56" s="49">
        <f>E32</f>
        <v>732715.6385</v>
      </c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</row>
    <row r="57" spans="8:99" x14ac:dyDescent="0.2">
      <c r="H57" s="7"/>
      <c r="I57" s="53" t="str">
        <f>A33</f>
        <v>Иные безвозмездные поступления</v>
      </c>
      <c r="J57" s="48">
        <f t="shared" si="11"/>
        <v>6.4216614723383705E-2</v>
      </c>
      <c r="K57" s="49">
        <f>E33</f>
        <v>138410.04503000001</v>
      </c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</row>
    <row r="58" spans="8:99" x14ac:dyDescent="0.2">
      <c r="H58" s="7"/>
      <c r="I58" s="47" t="s">
        <v>40</v>
      </c>
      <c r="J58" s="48">
        <f t="shared" si="11"/>
        <v>1</v>
      </c>
      <c r="K58" s="49">
        <f>SUM(K41:K57)</f>
        <v>2155361.9047999997</v>
      </c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</row>
  </sheetData>
  <mergeCells count="3">
    <mergeCell ref="G9:G12"/>
    <mergeCell ref="G14:G16"/>
    <mergeCell ref="A1:G1"/>
  </mergeCells>
  <pageMargins left="0.7" right="0.7" top="0.75" bottom="0.75" header="0.3" footer="0.3"/>
  <pageSetup paperSize="9" scale="3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 мес. 2017 г.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2017-11-02T12:21:01Z</dcterms:modified>
</cp:coreProperties>
</file>