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315" yWindow="270" windowWidth="15375" windowHeight="12300"/>
  </bookViews>
  <sheets>
    <sheet name="3 мес. 2016 г." sheetId="16" r:id="rId1"/>
  </sheets>
  <calcPr calcId="145621" refMode="R1C1"/>
</workbook>
</file>

<file path=xl/calcChain.xml><?xml version="1.0" encoding="utf-8"?>
<calcChain xmlns="http://schemas.openxmlformats.org/spreadsheetml/2006/main">
  <c r="F27" i="16" l="1"/>
  <c r="F21" i="16"/>
  <c r="F16" i="16"/>
  <c r="F15" i="16"/>
  <c r="C33" i="16" l="1"/>
  <c r="K55" i="16" l="1"/>
  <c r="K41" i="16"/>
  <c r="K43" i="16"/>
  <c r="F30" i="16" l="1"/>
  <c r="E33" i="16"/>
  <c r="I57" i="16" l="1"/>
  <c r="K56" i="16"/>
  <c r="I56" i="16"/>
  <c r="I55" i="16"/>
  <c r="K54" i="16"/>
  <c r="I54" i="16"/>
  <c r="I53" i="16"/>
  <c r="K52" i="16"/>
  <c r="I52" i="16"/>
  <c r="K51" i="16"/>
  <c r="I51" i="16"/>
  <c r="K50" i="16"/>
  <c r="I50" i="16"/>
  <c r="I49" i="16"/>
  <c r="K48" i="16"/>
  <c r="I48" i="16"/>
  <c r="K47" i="16"/>
  <c r="I47" i="16"/>
  <c r="K46" i="16"/>
  <c r="I46" i="16"/>
  <c r="K45" i="16"/>
  <c r="I45" i="16"/>
  <c r="K44" i="16"/>
  <c r="I44" i="16"/>
  <c r="I43" i="16"/>
  <c r="K42" i="16"/>
  <c r="I42" i="16"/>
  <c r="I41" i="16"/>
  <c r="F35" i="16"/>
  <c r="K57" i="16"/>
  <c r="D33" i="16"/>
  <c r="F32" i="16"/>
  <c r="F31" i="16"/>
  <c r="E29" i="16"/>
  <c r="D29" i="16"/>
  <c r="C29" i="16"/>
  <c r="E24" i="16"/>
  <c r="K53" i="16" s="1"/>
  <c r="D24" i="16"/>
  <c r="D20" i="16" s="1"/>
  <c r="C24" i="16"/>
  <c r="F22" i="16"/>
  <c r="F18" i="16"/>
  <c r="E17" i="16"/>
  <c r="K49" i="16" s="1"/>
  <c r="D17" i="16"/>
  <c r="C17" i="16"/>
  <c r="E13" i="16"/>
  <c r="D13" i="16"/>
  <c r="C13" i="16"/>
  <c r="F12" i="16"/>
  <c r="F11" i="16"/>
  <c r="F10" i="16"/>
  <c r="F9" i="16"/>
  <c r="E8" i="16"/>
  <c r="D8" i="16"/>
  <c r="C8" i="16"/>
  <c r="F7" i="16"/>
  <c r="F6" i="16"/>
  <c r="F13" i="16" l="1"/>
  <c r="C28" i="16"/>
  <c r="J7" i="16" s="1"/>
  <c r="F29" i="16"/>
  <c r="E5" i="16"/>
  <c r="K5" i="16" s="1"/>
  <c r="C5" i="16"/>
  <c r="J5" i="16" s="1"/>
  <c r="E28" i="16"/>
  <c r="K7" i="16" s="1"/>
  <c r="F17" i="16"/>
  <c r="C20" i="16"/>
  <c r="J6" i="16" s="1"/>
  <c r="D28" i="16"/>
  <c r="D5" i="16"/>
  <c r="F8" i="16"/>
  <c r="K58" i="16"/>
  <c r="E20" i="16"/>
  <c r="F20" i="16" s="1"/>
  <c r="J48" i="16" l="1"/>
  <c r="J45" i="16"/>
  <c r="E39" i="16"/>
  <c r="D39" i="16"/>
  <c r="F5" i="16"/>
  <c r="F28" i="16"/>
  <c r="C39" i="16"/>
  <c r="F39" i="16" s="1"/>
  <c r="K6" i="16"/>
  <c r="J56" i="16"/>
  <c r="J55" i="16"/>
  <c r="J47" i="16"/>
  <c r="J58" i="16"/>
  <c r="J46" i="16"/>
  <c r="J42" i="16"/>
  <c r="J52" i="16"/>
  <c r="J44" i="16"/>
  <c r="J54" i="16"/>
  <c r="J50" i="16"/>
  <c r="J41" i="16"/>
  <c r="J51" i="16"/>
  <c r="J49" i="16"/>
  <c r="J53" i="16"/>
  <c r="J57" i="16"/>
  <c r="J43" i="16"/>
</calcChain>
</file>

<file path=xl/sharedStrings.xml><?xml version="1.0" encoding="utf-8"?>
<sst xmlns="http://schemas.openxmlformats.org/spreadsheetml/2006/main" count="100" uniqueCount="89">
  <si>
    <t>Код дохода по классификации РФ</t>
  </si>
  <si>
    <t>Вид дохода</t>
  </si>
  <si>
    <t>Процент выполнения первоначального плана</t>
  </si>
  <si>
    <t>Налог на доходы  физических лиц</t>
  </si>
  <si>
    <t>000 1 01 02000 00 0000 110</t>
  </si>
  <si>
    <t>Акцизы по подакцизным товарам (продукции), производимым на территории Российской Федерации</t>
  </si>
  <si>
    <t>000 1 03 02000 00 0000 110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</si>
  <si>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</si>
  <si>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</si>
  <si>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</si>
  <si>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</si>
  <si>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</si>
  <si>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</si>
  <si>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</si>
  <si>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</si>
  <si>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имущество физических лиц</t>
  </si>
  <si>
    <t>Транспортный налог</t>
  </si>
  <si>
    <t>Земельный налог</t>
  </si>
  <si>
    <t>000 1 06 00000 00 0000 000</t>
  </si>
  <si>
    <t>000 1 06 01000 00 0000 000</t>
  </si>
  <si>
    <t xml:space="preserve">000 1 06 04000 00 0000 110 </t>
  </si>
  <si>
    <t xml:space="preserve">000 1 06 06000 00 0000 110 </t>
  </si>
  <si>
    <t>ЗАДОЛЖЕННОСТЬ И ПЕРЕРАСЧЕТЫ ПО ОТМЕНЕННЫМ НАЛОГАМ, СБОРАМ И ИНЫМ ОБЯЗАТЕЛЬНЫМ ПЛАТЕЖАМ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</si>
  <si>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</si>
  <si>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</si>
  <si>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</si>
  <si>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</si>
  <si>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000 1 12 01000 00 0000 120</t>
  </si>
  <si>
    <t>000 1 16 00000 00 0000 000</t>
  </si>
  <si>
    <t>000 1 13 00000 00 0000 000</t>
  </si>
  <si>
    <t>000 1 14 00000 00 0000 000</t>
  </si>
  <si>
    <t>000 1 17 00000 00 0000 000</t>
  </si>
  <si>
    <t>000 2 02 00000 00 0000 151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</si>
  <si>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</si>
  <si>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заклюенными соглашениями</t>
  </si>
  <si>
    <t>Прочие безвозмездные поступления в бюджеты муниципальных районов</t>
  </si>
  <si>
    <t>ДОХОДЫ ОТ ВОЗВРАТА ОСТАТКОВ СУБСИДИЙ, СУБВЕНЦИЙ И ИНЫХ МЕЖБЮДЖЕТНЫХ ТРАНСФЕРТОВ</t>
  </si>
  <si>
    <t xml:space="preserve">ВОЗВРАТ ОСТАТКОВ СУБСИДИЙ И СУБВЕНЦИЙ ПРОШЛЫХ ЛЕТ </t>
  </si>
  <si>
    <t>000 2 18 00000 00 0000 000</t>
  </si>
  <si>
    <t>000 2 19 00000 00 0000 000</t>
  </si>
  <si>
    <t>ВСЕГО ДОХОДОВ</t>
  </si>
  <si>
    <t>Налоги на совокупный доход, в том числе</t>
  </si>
  <si>
    <t>Налоги на имущество</t>
  </si>
  <si>
    <t>Иные налоговые доходы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</si>
  <si>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</si>
  <si>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</si>
  <si>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Иные неналоговые доходы</t>
  </si>
  <si>
    <t>Первоначальный план (тыс. руб.)</t>
  </si>
  <si>
    <t>Иные безвозмездные поступления</t>
  </si>
  <si>
    <t>св. 200%</t>
  </si>
  <si>
    <t xml:space="preserve"> НАЛОГОВЫЕ ДОХОДЫ:</t>
  </si>
  <si>
    <t>НЕНАЛОГОВЫЕ ДОХОДЫ</t>
  </si>
  <si>
    <t>БЕЗВОЗМЕЗДНЫЕ ПОСТУПЛЕНИЯ</t>
  </si>
  <si>
    <t>% от общей суммы дохода</t>
  </si>
  <si>
    <t>НАЛОГОВЫЕ ДОХОДЫ:</t>
  </si>
  <si>
    <t>Налог, взимаемый в связи с применением патентной системы налогооблажения</t>
  </si>
  <si>
    <t>Дотации</t>
  </si>
  <si>
    <t xml:space="preserve">Субсидии </t>
  </si>
  <si>
    <t>Субвенции</t>
  </si>
  <si>
    <t>Безвозмездные поступления от других бюджетов бюджетной системы Российской Федерации, в том числе:</t>
  </si>
  <si>
    <t>Поступления по результатам деятельности предприятий.</t>
  </si>
  <si>
    <t>Фактическое поступление доходов от уплаты акцизов на нефтепродукты, администрируемых Федеральным казначейством.</t>
  </si>
  <si>
    <t xml:space="preserve">Данный вид дохода носит заявительный характер. </t>
  </si>
  <si>
    <t xml:space="preserve">Поступление дебиторской задолженности прошлых периодов. </t>
  </si>
  <si>
    <t>В связи с наличием невыясненных поступлений.</t>
  </si>
  <si>
    <t>Безвозмездные поступления от других бюджетов бюджетной системы поступают в соответствии с кассовым планом.</t>
  </si>
  <si>
    <t>Причины отклонения от первоначального плана</t>
  </si>
  <si>
    <t>В связи со снижением поступлений платы за выбросы загрязняющих веществ в атмосферный воздух стационарными объектами и платы за размещение отходов производства и потребления.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</si>
  <si>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</si>
  <si>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</si>
  <si>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</si>
  <si>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</si>
  <si>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Первоначальный план на 01.04.2017 (тыс. руб.)</t>
  </si>
  <si>
    <t>Уточненный план на 01.04.2017 
(тыс. руб.)</t>
  </si>
  <si>
    <t>Исполнено на 01.04.2017 (тыс. руб.)</t>
  </si>
  <si>
    <t>000 2 02 10000 00 0000 151</t>
  </si>
  <si>
    <t>000 2 02 20000 00 0000 151</t>
  </si>
  <si>
    <t>000 2 02 30000 00 0000 151</t>
  </si>
  <si>
    <t>000 2 02 40000 00 0000 151</t>
  </si>
  <si>
    <t>Справочно:
000 2 02 40014 05 0000 151</t>
  </si>
  <si>
    <t>000 2 07 50000 05 0000 180</t>
  </si>
  <si>
    <t>Увеличение в связи с заключением новых договоров аренды, а так же поступлением авансовых платежей.</t>
  </si>
  <si>
    <t>Поступление недоимки прошлых периодов.</t>
  </si>
  <si>
    <t>Дата оплаты земельного налога 1 декабря 2017 года.</t>
  </si>
  <si>
    <t>Увеличение в связи с проведенной претензионной работой, заключением новых договоров мены квартир, а так же поступлением авансовых платежей.</t>
  </si>
  <si>
    <t>В связи с поступлением сумм по искам о возмещении вреда, причиненного окружающей среде, подлежащие зачислению в бюджеты муниципальных районов.</t>
  </si>
  <si>
    <t>Первоначальный план на 01.04.2016
(тыс. руб.)</t>
  </si>
  <si>
    <t>Исполнено на 01.04.2016
 (тыс. руб.)</t>
  </si>
  <si>
    <t>Сведения по доходам в разрезе видов доходов в сравнении с запланированными значениями за 1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</si>
</sst>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B9"/>
        <bgColor indexed="64"/>
      </patternFill>
    </fill>
    <fill>
      <patternFill patternType="solid">
        <fgColor rgb="FFD1FF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9CEFE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2" fillId="0" borderId="0"/>
  </cellStyleXfs>
  <cellXfs count="60">
    <xf numFmtId="0" fontId="0" fillId="0" borderId="0" xfId="0"/>
    <xf numFmtId="164" fontId="4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0" fontId="7" fillId="0" borderId="0" xfId="0" applyFont="1"/>
    <xf numFmtId="0" fontId="7" fillId="2" borderId="0" xfId="0" applyFont="1" applyFill="1"/>
    <xf numFmtId="0" fontId="9" fillId="0" borderId="0" xfId="0" applyFont="1"/>
    <xf numFmtId="164" fontId="6" fillId="0" borderId="1" xfId="1" applyNumberFormat="1" applyFont="1" applyFill="1" applyBorder="1" applyAlignment="1">
      <alignment horizontal="left" vertical="center" wrapText="1"/>
    </xf>
    <xf numFmtId="0" fontId="10" fillId="3" borderId="0" xfId="0" applyFont="1" applyFill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9" fillId="5" borderId="0" xfId="0" applyFont="1" applyFill="1"/>
    <xf numFmtId="0" fontId="9" fillId="4" borderId="0" xfId="0" applyFont="1" applyFill="1"/>
    <xf numFmtId="0" fontId="11" fillId="6" borderId="0" xfId="0" applyFont="1" applyFill="1"/>
    <xf numFmtId="0" fontId="10" fillId="0" borderId="0" xfId="0" applyFont="1" applyFill="1" applyAlignment="1">
      <alignment horizontal="center" vertical="center" wrapText="1"/>
    </xf>
    <xf numFmtId="0" fontId="9" fillId="0" borderId="0" xfId="0" applyFont="1" applyFill="1"/>
    <xf numFmtId="0" fontId="9" fillId="0" borderId="1" xfId="0" applyFont="1" applyFill="1" applyBorder="1"/>
    <xf numFmtId="0" fontId="7" fillId="0" borderId="0" xfId="0" applyFont="1" applyFill="1"/>
    <xf numFmtId="0" fontId="11" fillId="0" borderId="0" xfId="0" applyFont="1" applyFill="1"/>
    <xf numFmtId="0" fontId="7" fillId="0" borderId="1" xfId="0" applyFont="1" applyFill="1" applyBorder="1"/>
    <xf numFmtId="10" fontId="7" fillId="0" borderId="1" xfId="0" applyNumberFormat="1" applyFont="1" applyFill="1" applyBorder="1"/>
    <xf numFmtId="4" fontId="7" fillId="0" borderId="1" xfId="0" applyNumberFormat="1" applyFont="1" applyFill="1" applyBorder="1"/>
    <xf numFmtId="164" fontId="5" fillId="4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/>
    <xf numFmtId="0" fontId="3" fillId="0" borderId="0" xfId="0" applyFont="1"/>
    <xf numFmtId="164" fontId="5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/>
    <xf numFmtId="4" fontId="5" fillId="0" borderId="1" xfId="0" applyNumberFormat="1" applyFont="1" applyFill="1" applyBorder="1"/>
    <xf numFmtId="9" fontId="9" fillId="0" borderId="1" xfId="0" applyNumberFormat="1" applyFont="1" applyFill="1" applyBorder="1"/>
    <xf numFmtId="2" fontId="3" fillId="0" borderId="1" xfId="0" applyNumberFormat="1" applyFont="1" applyFill="1" applyBorder="1" applyAlignment="1">
      <alignment wrapText="1"/>
    </xf>
    <xf numFmtId="4" fontId="3" fillId="0" borderId="1" xfId="0" applyNumberFormat="1" applyFont="1" applyFill="1" applyBorder="1"/>
    <xf numFmtId="9" fontId="7" fillId="0" borderId="1" xfId="0" applyNumberFormat="1" applyFont="1" applyFill="1" applyBorder="1"/>
    <xf numFmtId="9" fontId="9" fillId="0" borderId="1" xfId="0" applyNumberFormat="1" applyFont="1" applyFill="1" applyBorder="1" applyAlignment="1">
      <alignment horizontal="right"/>
    </xf>
    <xf numFmtId="0" fontId="5" fillId="0" borderId="1" xfId="0" applyFont="1" applyFill="1" applyBorder="1"/>
    <xf numFmtId="9" fontId="7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164" fontId="4" fillId="0" borderId="1" xfId="1" applyNumberFormat="1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wrapText="1"/>
    </xf>
    <xf numFmtId="164" fontId="8" fillId="0" borderId="1" xfId="1" applyNumberFormat="1" applyFont="1" applyFill="1" applyBorder="1" applyAlignment="1">
      <alignment horizontal="justify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/>
    <xf numFmtId="4" fontId="11" fillId="0" borderId="1" xfId="0" applyNumberFormat="1" applyFont="1" applyFill="1" applyBorder="1"/>
    <xf numFmtId="4" fontId="13" fillId="0" borderId="1" xfId="0" applyNumberFormat="1" applyFont="1" applyFill="1" applyBorder="1"/>
    <xf numFmtId="9" fontId="11" fillId="0" borderId="1" xfId="0" applyNumberFormat="1" applyFont="1" applyFill="1" applyBorder="1"/>
    <xf numFmtId="2" fontId="3" fillId="0" borderId="2" xfId="0" applyNumberFormat="1" applyFont="1" applyFill="1" applyBorder="1" applyAlignment="1">
      <alignment vertical="center" wrapText="1"/>
    </xf>
    <xf numFmtId="2" fontId="3" fillId="0" borderId="3" xfId="0" applyNumberFormat="1" applyFont="1" applyFill="1" applyBorder="1" applyAlignment="1">
      <alignment vertical="center" wrapText="1"/>
    </xf>
    <xf numFmtId="2" fontId="3" fillId="0" borderId="4" xfId="0" applyNumberFormat="1" applyFont="1" applyFill="1" applyBorder="1" applyAlignment="1">
      <alignment vertical="center" wrapText="1"/>
    </xf>
    <xf numFmtId="0" fontId="14" fillId="0" borderId="0" xfId="0" applyFont="1" applyAlignment="1">
      <alignment horizontal="center"/>
    </xf>
  </cellXfs>
  <cellStyles count="4">
    <cellStyle name="Обычный" xfId="0" builtinId="0"/>
    <cellStyle name="Обычный 2" xfId="3"/>
    <cellStyle name="Обычный 3" xfId="2"/>
    <cellStyle name="Обычный_Сокращенный анализ" xfId="1"/>
  </cellStyles>
  <dxfs count="0"/>
  <tableStyles count="0" defaultTableStyle="TableStyleMedium2" defaultPivotStyle="PivotStyleMedium9"/>
  <colors>
    <mruColors>
      <color rgb="FFFF438B"/>
      <color rgb="FFFF9F9F"/>
      <color rgb="FFFFFFAB"/>
      <color rgb="FFF9CEFE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D1FFCD"/>
              </a:solidFill>
            </c:spPr>
          </c:dPt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  <c:spPr>
              <a:solidFill>
                <a:srgbClr val="00B0F0"/>
              </a:solidFill>
            </c:spPr>
          </c:dPt>
          <c:dPt>
            <c:idx val="3"/>
            <c:bubble3D val="0"/>
            <c:spPr>
              <a:solidFill>
                <a:srgbClr val="FF9F9F"/>
              </a:solidFill>
            </c:spPr>
          </c:dPt>
          <c:dPt>
            <c:idx val="7"/>
            <c:bubble3D val="0"/>
            <c:spPr>
              <a:solidFill>
                <a:srgbClr val="FF438B"/>
              </a:solidFill>
            </c:spPr>
          </c:dPt>
          <c:dPt>
            <c:idx val="9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Pt>
            <c:idx val="10"/>
            <c:bubble3D val="0"/>
            <c:spPr>
              <a:solidFill>
                <a:srgbClr val="BAF6FE"/>
              </a:solidFill>
            </c:spPr>
          </c:dPt>
          <c:dPt>
            <c:idx val="11"/>
            <c:bubble3D val="0"/>
            <c:spPr>
              <a:solidFill>
                <a:srgbClr val="92D050"/>
              </a:solidFill>
            </c:spPr>
          </c:dPt>
          <c:dPt>
            <c:idx val="13"/>
            <c:bubble3D val="0"/>
            <c:spPr>
              <a:solidFill>
                <a:srgbClr val="FFFFAB"/>
              </a:solidFill>
            </c:spPr>
          </c:dPt>
          <c:dPt>
            <c:idx val="14"/>
            <c:bubble3D val="0"/>
            <c:spPr>
              <a:solidFill>
                <a:srgbClr val="FFC5FF"/>
              </a:solidFill>
            </c:spPr>
          </c:dPt>
          <c:dPt>
            <c:idx val="15"/>
            <c:bubble3D val="0"/>
            <c:spPr>
              <a:solidFill>
                <a:srgbClr val="FFFFAB"/>
              </a:solidFill>
            </c:spPr>
          </c:dPt>
          <c:dPt>
            <c:idx val="16"/>
            <c:bubble3D val="0"/>
            <c:spPr>
              <a:solidFill>
                <a:srgbClr val="FF9F9F"/>
              </a:solidFill>
            </c:spPr>
          </c:dPt>
          <c:cat>
            <c:strRef>
              <c:f>'3 мес. 2016 г.'!$I$41:$I$57</c:f>
              <c:strCache>
                <c:ptCount val="17"/>
                <c:pt idx="0">
                  <c:v>Налог на доходы  физических лиц</c:v>
                </c:pt>
                <c:pt idx="1">
                  <c:v>Акцизы по подакцизным товарам (продукции), производимым на территории Российской Федерации</c:v>
                </c:pt>
                <c:pt idx="2">
                  <c:v>Налог, взимаемый в связи с применением упрощенной системы налогообложения</c:v>
                </c:pt>
                <c:pt idx="3">
                  <c:v>Единый налог на вмененный доход для отдельных видов деятельности</c:v>
                </c:pt>
                <c:pt idx="4">
                  <c:v>Единый сельскохозяйственный налог</c:v>
                </c:pt>
                <c:pt idx="5">
                  <c:v>Налог, взимаемый в связи с применением патентной системы налогооблажения</c:v>
                </c:pt>
                <c:pt idx="6">
                  <c:v>Налог на имущество физических лиц</c:v>
                </c:pt>
                <c:pt idx="7">
                  <c:v>Земельный налог</c:v>
                </c:pt>
                <c:pt idx="8">
                  <c:v>Иные налоговые доходы</c:v>
                </c:pt>
                <c:pt idx="9">
                  <c:v>Доходы от использования имущества, находящегося в государственной и муниципальной собственности</c:v>
                </c:pt>
                <c:pt idx="10">
                  <c:v>Плата за негативное воздействие на окружающую среду</c:v>
                </c:pt>
                <c:pt idx="11">
                  <c:v>Штрафы, санкции, возмещение ущерба</c:v>
                </c:pt>
                <c:pt idx="12">
                  <c:v>Иные неналоговые доходы</c:v>
                </c:pt>
                <c:pt idx="13">
                  <c:v>Дотации</c:v>
                </c:pt>
                <c:pt idx="14">
                  <c:v>Субсидии </c:v>
                </c:pt>
                <c:pt idx="15">
                  <c:v>Субвенции</c:v>
                </c:pt>
                <c:pt idx="16">
                  <c:v>Иные безвозмездные поступления</c:v>
                </c:pt>
              </c:strCache>
            </c:strRef>
          </c:cat>
          <c:val>
            <c:numRef>
              <c:f>'3 мес. 2016 г.'!$J$41:$J$57</c:f>
              <c:numCache>
                <c:formatCode>0.00%</c:formatCode>
                <c:ptCount val="17"/>
                <c:pt idx="0">
                  <c:v>0.29381876185258338</c:v>
                </c:pt>
                <c:pt idx="1">
                  <c:v>1.523468140546237E-3</c:v>
                </c:pt>
                <c:pt idx="2">
                  <c:v>1.5508137144259804E-2</c:v>
                </c:pt>
                <c:pt idx="3">
                  <c:v>2.9297521316296923E-3</c:v>
                </c:pt>
                <c:pt idx="4">
                  <c:v>2.9029500779151557E-4</c:v>
                </c:pt>
                <c:pt idx="5">
                  <c:v>9.4227349429415745E-4</c:v>
                </c:pt>
                <c:pt idx="6">
                  <c:v>3.8635742607311288E-5</c:v>
                </c:pt>
                <c:pt idx="7">
                  <c:v>9.8977259450289765E-3</c:v>
                </c:pt>
                <c:pt idx="8">
                  <c:v>5.0210768500984584E-4</c:v>
                </c:pt>
                <c:pt idx="9">
                  <c:v>7.7346993584486101E-2</c:v>
                </c:pt>
                <c:pt idx="10">
                  <c:v>3.7087316464304468E-3</c:v>
                </c:pt>
                <c:pt idx="11">
                  <c:v>0.13191470535487829</c:v>
                </c:pt>
                <c:pt idx="12">
                  <c:v>1.0652051136721291E-2</c:v>
                </c:pt>
                <c:pt idx="13">
                  <c:v>1.0154576912719213E-2</c:v>
                </c:pt>
                <c:pt idx="14">
                  <c:v>3.2843190765657192E-2</c:v>
                </c:pt>
                <c:pt idx="15">
                  <c:v>0.33114620856568716</c:v>
                </c:pt>
                <c:pt idx="16">
                  <c:v>7.67823848896695E-2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 мес. 2016 г.'!$J$3</c:f>
              <c:strCache>
                <c:ptCount val="1"/>
                <c:pt idx="0">
                  <c:v>Первоначальный план на 01.04.2016
(тыс. руб.)</c:v>
                </c:pt>
              </c:strCache>
            </c:strRef>
          </c:tx>
          <c:invertIfNegative val="0"/>
          <c:cat>
            <c:strRef>
              <c:f>'3 мес. 2016 г.'!$I$5:$I$7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'3 мес. 2016 г.'!$J$5:$J$7</c:f>
              <c:numCache>
                <c:formatCode>#,##0.0</c:formatCode>
                <c:ptCount val="3"/>
                <c:pt idx="0">
                  <c:v>234364</c:v>
                </c:pt>
                <c:pt idx="1">
                  <c:v>57313.47</c:v>
                </c:pt>
                <c:pt idx="2">
                  <c:v>346826.47353999998</c:v>
                </c:pt>
              </c:numCache>
            </c:numRef>
          </c:val>
        </c:ser>
        <c:ser>
          <c:idx val="1"/>
          <c:order val="1"/>
          <c:tx>
            <c:strRef>
              <c:f>'3 мес. 2016 г.'!$K$3</c:f>
              <c:strCache>
                <c:ptCount val="1"/>
                <c:pt idx="0">
                  <c:v>Исполнено на 01.04.2016
 (тыс. руб.)</c:v>
                </c:pt>
              </c:strCache>
            </c:strRef>
          </c:tx>
          <c:invertIfNegative val="0"/>
          <c:cat>
            <c:strRef>
              <c:f>'3 мес. 2016 г.'!$I$5:$I$7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'3 мес. 2016 г.'!$K$5:$K$7</c:f>
              <c:numCache>
                <c:formatCode>#,##0.0</c:formatCode>
                <c:ptCount val="3"/>
                <c:pt idx="0">
                  <c:v>258878.25749000002</c:v>
                </c:pt>
                <c:pt idx="1">
                  <c:v>177879.22129999998</c:v>
                </c:pt>
                <c:pt idx="2">
                  <c:v>358686.78928999999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81355904"/>
        <c:axId val="81357824"/>
      </c:barChart>
      <c:catAx>
        <c:axId val="81355904"/>
        <c:scaling>
          <c:orientation val="minMax"/>
        </c:scaling>
        <c:delete val="0"/>
        <c:axPos val="b"/>
        <c:majorTickMark val="none"/>
        <c:minorTickMark val="none"/>
        <c:tickLblPos val="nextTo"/>
        <c:crossAx val="81357824"/>
        <c:crosses val="autoZero"/>
        <c:auto val="1"/>
        <c:lblAlgn val="ctr"/>
        <c:lblOffset val="100"/>
        <c:noMultiLvlLbl val="0"/>
      </c:catAx>
      <c:valAx>
        <c:axId val="81357824"/>
        <c:scaling>
          <c:orientation val="minMax"/>
        </c:scaling>
        <c:delete val="0"/>
        <c:axPos val="l"/>
        <c:numFmt formatCode="#,##0.0" sourceLinked="1"/>
        <c:majorTickMark val="none"/>
        <c:minorTickMark val="none"/>
        <c:tickLblPos val="nextTo"/>
        <c:crossAx val="813559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1009649</xdr:colOff>
      <xdr:row>40</xdr:row>
      <xdr:rowOff>23811</xdr:rowOff>
    </xdr:from>
    <xdr:to>
      <xdr:col>7</xdr:col>
      <xdr:colOff>0</xdr:colOff>
      <xdr:row>95</xdr:row>
      <xdr:rowOff>9525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609599</xdr:colOff>
      <xdr:row>8</xdr:row>
      <xdr:rowOff>257175</xdr:rowOff>
    </xdr:from>
    <xdr:to>
      <xdr:col>16</xdr:col>
      <xdr:colOff>9524</xdr:colOff>
      <xdr:row>28</xdr:row>
      <xdr:rowOff>185737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58"/>
  <sheetViews>
    <sheetView tabSelected="1" view="pageBreakPreview" zoomScale="86" zoomScaleNormal="100" zoomScaleSheetLayoutView="86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F10" sqref="F10"/>
    </sheetView>
  </sheetViews>
  <sheetFormatPr defaultColWidth="9.140625" defaultRowHeight="12.75" x14ac:dyDescent="0.2"/>
  <cols>
    <col min="1" max="1" width="52.140625" style="4" bestFit="1" customWidth="1"/>
    <col min="2" max="2" width="24" style="4" bestFit="1" customWidth="1"/>
    <col min="3" max="3" width="20.5703125" style="4" customWidth="1"/>
    <col min="4" max="4" width="20.5703125" style="26" customWidth="1"/>
    <col min="5" max="5" width="15.85546875" style="26" customWidth="1"/>
    <col min="6" max="6" width="19.42578125" style="4" customWidth="1"/>
    <col min="7" max="7" width="39.28515625" style="4" customWidth="1"/>
    <col min="8" max="8" width="9.140625" style="18"/>
    <col min="9" max="9" width="32.28515625" style="18" bestFit="1" customWidth="1"/>
    <col min="10" max="10" width="18.7109375" style="18" customWidth="1"/>
    <col min="11" max="11" width="16.7109375" style="18" customWidth="1"/>
    <col min="12" max="99" width="9.140625" style="18"/>
    <col min="100" max="16384" width="9.140625" style="4"/>
  </cols>
  <sheetData>
    <row r="1" spans="1:99" ht="25.5" x14ac:dyDescent="0.35">
      <c r="A1" s="59" t="s">
        <v>88</v>
      </c>
      <c r="B1" s="59"/>
      <c r="C1" s="59"/>
      <c r="D1" s="59"/>
      <c r="E1" s="59"/>
      <c r="F1" s="59"/>
      <c r="G1" s="59"/>
      <c r="H1" s="59"/>
      <c r="I1" s="59"/>
      <c r="J1" s="59"/>
    </row>
    <row r="3" spans="1:99" s="8" customFormat="1" ht="63" x14ac:dyDescent="0.25">
      <c r="A3" s="31" t="s">
        <v>1</v>
      </c>
      <c r="B3" s="31" t="s">
        <v>0</v>
      </c>
      <c r="C3" s="31" t="s">
        <v>72</v>
      </c>
      <c r="D3" s="32" t="s">
        <v>73</v>
      </c>
      <c r="E3" s="32" t="s">
        <v>74</v>
      </c>
      <c r="F3" s="31" t="s">
        <v>2</v>
      </c>
      <c r="G3" s="31" t="s">
        <v>66</v>
      </c>
      <c r="H3" s="15"/>
      <c r="I3" s="10" t="s">
        <v>1</v>
      </c>
      <c r="J3" s="10" t="s">
        <v>86</v>
      </c>
      <c r="K3" s="10" t="s">
        <v>87</v>
      </c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</row>
    <row r="4" spans="1:99" s="8" customFormat="1" ht="15.75" x14ac:dyDescent="0.25">
      <c r="A4" s="31">
        <v>1</v>
      </c>
      <c r="B4" s="31">
        <v>2</v>
      </c>
      <c r="C4" s="31">
        <v>3</v>
      </c>
      <c r="D4" s="32">
        <v>4</v>
      </c>
      <c r="E4" s="32">
        <v>5</v>
      </c>
      <c r="F4" s="31">
        <v>6</v>
      </c>
      <c r="G4" s="31">
        <v>7</v>
      </c>
      <c r="H4" s="15"/>
      <c r="I4" s="10"/>
      <c r="J4" s="10"/>
      <c r="K4" s="10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</row>
    <row r="5" spans="1:99" s="13" customFormat="1" x14ac:dyDescent="0.2">
      <c r="A5" s="33" t="s">
        <v>50</v>
      </c>
      <c r="B5" s="17"/>
      <c r="C5" s="34">
        <f>C6+C7+C8+C13+C17</f>
        <v>234364</v>
      </c>
      <c r="D5" s="35">
        <f t="shared" ref="D5" si="0">D6+D7+D8+D13+D17</f>
        <v>234364</v>
      </c>
      <c r="E5" s="35">
        <f>E6+E7+E8+E13+E17</f>
        <v>258878.25749000002</v>
      </c>
      <c r="F5" s="36">
        <f t="shared" ref="F5:F29" si="1">E5/C5</f>
        <v>1.1045990744738954</v>
      </c>
      <c r="G5" s="34"/>
      <c r="H5" s="16"/>
      <c r="I5" s="23" t="s">
        <v>54</v>
      </c>
      <c r="J5" s="9">
        <f>C5</f>
        <v>234364</v>
      </c>
      <c r="K5" s="9">
        <f>E5</f>
        <v>258878.25749000002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</row>
    <row r="6" spans="1:99" s="6" customFormat="1" ht="25.5" x14ac:dyDescent="0.2">
      <c r="A6" s="27" t="s">
        <v>3</v>
      </c>
      <c r="B6" s="11" t="s">
        <v>4</v>
      </c>
      <c r="C6" s="34">
        <v>206350</v>
      </c>
      <c r="D6" s="35">
        <v>206350</v>
      </c>
      <c r="E6" s="35">
        <v>233716.44996999999</v>
      </c>
      <c r="F6" s="36">
        <f t="shared" si="1"/>
        <v>1.1326215166949358</v>
      </c>
      <c r="G6" s="37" t="s">
        <v>60</v>
      </c>
      <c r="H6" s="16"/>
      <c r="I6" s="23" t="s">
        <v>51</v>
      </c>
      <c r="J6" s="9">
        <f>C20</f>
        <v>57313.47</v>
      </c>
      <c r="K6" s="9">
        <f>E20</f>
        <v>177879.22129999998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</row>
    <row r="7" spans="1:99" s="6" customFormat="1" ht="51" x14ac:dyDescent="0.2">
      <c r="A7" s="27" t="s">
        <v>5</v>
      </c>
      <c r="B7" s="11" t="s">
        <v>6</v>
      </c>
      <c r="C7" s="34">
        <v>1608</v>
      </c>
      <c r="D7" s="35">
        <v>1608</v>
      </c>
      <c r="E7" s="35">
        <v>1211.8340000000001</v>
      </c>
      <c r="F7" s="36">
        <f t="shared" si="1"/>
        <v>0.75362810945273639</v>
      </c>
      <c r="G7" s="37" t="s">
        <v>61</v>
      </c>
      <c r="H7" s="16"/>
      <c r="I7" s="23" t="s">
        <v>52</v>
      </c>
      <c r="J7" s="9">
        <f>C28</f>
        <v>346826.47353999998</v>
      </c>
      <c r="K7" s="9">
        <f>E28</f>
        <v>358686.78928999999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</row>
    <row r="8" spans="1:99" s="6" customFormat="1" x14ac:dyDescent="0.2">
      <c r="A8" s="27" t="s">
        <v>41</v>
      </c>
      <c r="B8" s="11" t="s">
        <v>10</v>
      </c>
      <c r="C8" s="34">
        <f>C9+C10+C11+C12</f>
        <v>18001</v>
      </c>
      <c r="D8" s="35">
        <f t="shared" ref="D8:E8" si="2">D9+D10+D11+D12</f>
        <v>18001</v>
      </c>
      <c r="E8" s="35">
        <f t="shared" si="2"/>
        <v>15646.752890000002</v>
      </c>
      <c r="F8" s="36">
        <f t="shared" si="1"/>
        <v>0.86921575968001785</v>
      </c>
      <c r="G8" s="35"/>
      <c r="H8" s="16"/>
      <c r="I8" s="17"/>
      <c r="J8" s="17"/>
      <c r="K8" s="17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</row>
    <row r="9" spans="1:99" ht="25.5" x14ac:dyDescent="0.2">
      <c r="A9" s="28" t="s">
        <v>7</v>
      </c>
      <c r="B9" s="1" t="s">
        <v>11</v>
      </c>
      <c r="C9" s="22">
        <v>14996</v>
      </c>
      <c r="D9" s="38">
        <v>14996</v>
      </c>
      <c r="E9" s="38">
        <v>12335.8588</v>
      </c>
      <c r="F9" s="39">
        <f t="shared" si="1"/>
        <v>0.82260994931981857</v>
      </c>
      <c r="G9" s="56" t="s">
        <v>60</v>
      </c>
    </row>
    <row r="10" spans="1:99" ht="25.5" x14ac:dyDescent="0.2">
      <c r="A10" s="28" t="s">
        <v>8</v>
      </c>
      <c r="B10" s="1" t="s">
        <v>12</v>
      </c>
      <c r="C10" s="22">
        <v>2300</v>
      </c>
      <c r="D10" s="38">
        <v>2300</v>
      </c>
      <c r="E10" s="38">
        <v>2330.4545400000002</v>
      </c>
      <c r="F10" s="39">
        <f t="shared" si="1"/>
        <v>1.0132411043478262</v>
      </c>
      <c r="G10" s="57"/>
    </row>
    <row r="11" spans="1:99" x14ac:dyDescent="0.2">
      <c r="A11" s="29" t="s">
        <v>9</v>
      </c>
      <c r="B11" s="1" t="s">
        <v>13</v>
      </c>
      <c r="C11" s="22">
        <v>220</v>
      </c>
      <c r="D11" s="38">
        <v>220</v>
      </c>
      <c r="E11" s="38">
        <v>230.9135</v>
      </c>
      <c r="F11" s="39">
        <f t="shared" si="1"/>
        <v>1.0496068181818181</v>
      </c>
      <c r="G11" s="57"/>
    </row>
    <row r="12" spans="1:99" ht="25.5" x14ac:dyDescent="0.2">
      <c r="A12" s="29" t="s">
        <v>55</v>
      </c>
      <c r="B12" s="1" t="s">
        <v>14</v>
      </c>
      <c r="C12" s="22">
        <v>485</v>
      </c>
      <c r="D12" s="38">
        <v>485</v>
      </c>
      <c r="E12" s="38">
        <v>749.52605000000005</v>
      </c>
      <c r="F12" s="39">
        <f t="shared" si="1"/>
        <v>1.5454145360824743</v>
      </c>
      <c r="G12" s="58"/>
    </row>
    <row r="13" spans="1:99" s="6" customFormat="1" x14ac:dyDescent="0.2">
      <c r="A13" s="27" t="s">
        <v>42</v>
      </c>
      <c r="B13" s="11" t="s">
        <v>18</v>
      </c>
      <c r="C13" s="34">
        <f>C14+C15+C16</f>
        <v>7955</v>
      </c>
      <c r="D13" s="35">
        <f t="shared" ref="D13:E13" si="3">D14+D15+D16</f>
        <v>7955</v>
      </c>
      <c r="E13" s="35">
        <f t="shared" si="3"/>
        <v>7903.8219499999996</v>
      </c>
      <c r="F13" s="40">
        <f t="shared" si="1"/>
        <v>0.99356655562539276</v>
      </c>
      <c r="G13" s="41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</row>
    <row r="14" spans="1:99" ht="26.25" customHeight="1" x14ac:dyDescent="0.2">
      <c r="A14" s="28" t="s">
        <v>15</v>
      </c>
      <c r="B14" s="1" t="s">
        <v>19</v>
      </c>
      <c r="C14" s="22">
        <v>15</v>
      </c>
      <c r="D14" s="38">
        <v>15</v>
      </c>
      <c r="E14" s="38">
        <v>30.732579999999999</v>
      </c>
      <c r="F14" s="42" t="s">
        <v>49</v>
      </c>
      <c r="G14" s="43" t="s">
        <v>82</v>
      </c>
    </row>
    <row r="15" spans="1:99" ht="6.75" hidden="1" customHeight="1" x14ac:dyDescent="0.2">
      <c r="A15" s="28" t="s">
        <v>16</v>
      </c>
      <c r="B15" s="1" t="s">
        <v>20</v>
      </c>
      <c r="C15" s="22"/>
      <c r="D15" s="38"/>
      <c r="E15" s="38"/>
      <c r="F15" s="39" t="e">
        <f t="shared" si="1"/>
        <v>#DIV/0!</v>
      </c>
      <c r="G15" s="43"/>
    </row>
    <row r="16" spans="1:99" ht="25.5" x14ac:dyDescent="0.2">
      <c r="A16" s="28" t="s">
        <v>17</v>
      </c>
      <c r="B16" s="2" t="s">
        <v>21</v>
      </c>
      <c r="C16" s="22">
        <v>7940</v>
      </c>
      <c r="D16" s="38">
        <v>7940</v>
      </c>
      <c r="E16" s="38">
        <v>7873.0893699999997</v>
      </c>
      <c r="F16" s="42">
        <f t="shared" si="1"/>
        <v>0.9915729685138539</v>
      </c>
      <c r="G16" s="43" t="s">
        <v>83</v>
      </c>
    </row>
    <row r="17" spans="1:99" s="6" customFormat="1" x14ac:dyDescent="0.2">
      <c r="A17" s="27" t="s">
        <v>43</v>
      </c>
      <c r="B17" s="17"/>
      <c r="C17" s="34">
        <f>C18+C19</f>
        <v>450</v>
      </c>
      <c r="D17" s="35">
        <f t="shared" ref="D17:E17" si="4">D18+D19</f>
        <v>450</v>
      </c>
      <c r="E17" s="35">
        <f t="shared" si="4"/>
        <v>399.39868000000001</v>
      </c>
      <c r="F17" s="36">
        <f t="shared" si="1"/>
        <v>0.8875526222222222</v>
      </c>
      <c r="G17" s="41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</row>
    <row r="18" spans="1:99" s="5" customFormat="1" ht="25.5" x14ac:dyDescent="0.2">
      <c r="A18" s="3" t="s">
        <v>68</v>
      </c>
      <c r="B18" s="1" t="s">
        <v>23</v>
      </c>
      <c r="C18" s="22">
        <v>450</v>
      </c>
      <c r="D18" s="38">
        <v>450</v>
      </c>
      <c r="E18" s="38">
        <v>399.39868000000001</v>
      </c>
      <c r="F18" s="39">
        <f t="shared" si="1"/>
        <v>0.8875526222222222</v>
      </c>
      <c r="G18" s="3" t="s">
        <v>62</v>
      </c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</row>
    <row r="19" spans="1:99" s="5" customFormat="1" ht="38.25" x14ac:dyDescent="0.2">
      <c r="A19" s="44" t="s">
        <v>22</v>
      </c>
      <c r="B19" s="1" t="s">
        <v>24</v>
      </c>
      <c r="C19" s="22">
        <v>0</v>
      </c>
      <c r="D19" s="38">
        <v>0</v>
      </c>
      <c r="E19" s="38">
        <v>0</v>
      </c>
      <c r="F19" s="39"/>
      <c r="G19" s="44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</row>
    <row r="20" spans="1:99" s="13" customFormat="1" x14ac:dyDescent="0.2">
      <c r="A20" s="33" t="s">
        <v>51</v>
      </c>
      <c r="B20" s="17"/>
      <c r="C20" s="34">
        <f>C21+C22+C23+C24</f>
        <v>57313.47</v>
      </c>
      <c r="D20" s="35">
        <f t="shared" ref="D20:E20" si="5">D21+D22+D23+D24</f>
        <v>57313.47</v>
      </c>
      <c r="E20" s="35">
        <f t="shared" si="5"/>
        <v>177879.22129999998</v>
      </c>
      <c r="F20" s="36">
        <f t="shared" si="1"/>
        <v>3.1036198174704825</v>
      </c>
      <c r="G20" s="41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</row>
    <row r="21" spans="1:99" s="12" customFormat="1" ht="38.25" x14ac:dyDescent="0.2">
      <c r="A21" s="7" t="s">
        <v>44</v>
      </c>
      <c r="B21" s="11" t="s">
        <v>25</v>
      </c>
      <c r="C21" s="34">
        <v>48992</v>
      </c>
      <c r="D21" s="35">
        <v>48992</v>
      </c>
      <c r="E21" s="35">
        <v>61525.222699999998</v>
      </c>
      <c r="F21" s="40">
        <f t="shared" si="1"/>
        <v>1.2558218219301109</v>
      </c>
      <c r="G21" s="43" t="s">
        <v>81</v>
      </c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</row>
    <row r="22" spans="1:99" s="12" customFormat="1" ht="63.75" x14ac:dyDescent="0.2">
      <c r="A22" s="7" t="s">
        <v>26</v>
      </c>
      <c r="B22" s="11" t="s">
        <v>27</v>
      </c>
      <c r="C22" s="34">
        <v>6300</v>
      </c>
      <c r="D22" s="35">
        <v>6300</v>
      </c>
      <c r="E22" s="35">
        <v>2950.0893299999998</v>
      </c>
      <c r="F22" s="36">
        <f t="shared" si="1"/>
        <v>0.46826814761904756</v>
      </c>
      <c r="G22" s="43" t="s">
        <v>67</v>
      </c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</row>
    <row r="23" spans="1:99" s="12" customFormat="1" ht="51" x14ac:dyDescent="0.2">
      <c r="A23" s="45" t="s">
        <v>45</v>
      </c>
      <c r="B23" s="46" t="s">
        <v>28</v>
      </c>
      <c r="C23" s="34">
        <v>977.65</v>
      </c>
      <c r="D23" s="35">
        <v>977.65</v>
      </c>
      <c r="E23" s="35">
        <v>104930.79625</v>
      </c>
      <c r="F23" s="40" t="s">
        <v>49</v>
      </c>
      <c r="G23" s="43" t="s">
        <v>85</v>
      </c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</row>
    <row r="24" spans="1:99" s="12" customFormat="1" x14ac:dyDescent="0.2">
      <c r="A24" s="45" t="s">
        <v>46</v>
      </c>
      <c r="B24" s="17"/>
      <c r="C24" s="34">
        <f>C25+C26+C27</f>
        <v>1043.8200000000002</v>
      </c>
      <c r="D24" s="35">
        <f t="shared" ref="D24:E24" si="6">D25+D26+D27</f>
        <v>1043.8200000000002</v>
      </c>
      <c r="E24" s="35">
        <f t="shared" si="6"/>
        <v>8473.1130199999989</v>
      </c>
      <c r="F24" s="40" t="s">
        <v>49</v>
      </c>
      <c r="G24" s="41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</row>
    <row r="25" spans="1:99" s="5" customFormat="1" ht="25.5" x14ac:dyDescent="0.2">
      <c r="A25" s="44" t="s">
        <v>69</v>
      </c>
      <c r="B25" s="1" t="s">
        <v>29</v>
      </c>
      <c r="C25" s="22">
        <v>400</v>
      </c>
      <c r="D25" s="38">
        <v>400</v>
      </c>
      <c r="E25" s="38">
        <v>1184.09626</v>
      </c>
      <c r="F25" s="42" t="s">
        <v>49</v>
      </c>
      <c r="G25" s="37" t="s">
        <v>63</v>
      </c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</row>
    <row r="26" spans="1:99" s="5" customFormat="1" ht="51" x14ac:dyDescent="0.2">
      <c r="A26" s="44" t="s">
        <v>70</v>
      </c>
      <c r="B26" s="1" t="s">
        <v>30</v>
      </c>
      <c r="C26" s="22">
        <v>631.82000000000005</v>
      </c>
      <c r="D26" s="38">
        <v>631.82000000000005</v>
      </c>
      <c r="E26" s="38">
        <v>7276.4729600000001</v>
      </c>
      <c r="F26" s="42" t="s">
        <v>49</v>
      </c>
      <c r="G26" s="37" t="s">
        <v>84</v>
      </c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</row>
    <row r="27" spans="1:99" s="5" customFormat="1" ht="25.5" x14ac:dyDescent="0.2">
      <c r="A27" s="44" t="s">
        <v>71</v>
      </c>
      <c r="B27" s="1" t="s">
        <v>31</v>
      </c>
      <c r="C27" s="22">
        <v>12</v>
      </c>
      <c r="D27" s="38">
        <v>12</v>
      </c>
      <c r="E27" s="38">
        <v>12.543799999999999</v>
      </c>
      <c r="F27" s="42">
        <f t="shared" si="1"/>
        <v>1.0453166666666667</v>
      </c>
      <c r="G27" s="37" t="s">
        <v>64</v>
      </c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</row>
    <row r="28" spans="1:99" s="13" customFormat="1" x14ac:dyDescent="0.2">
      <c r="A28" s="11" t="s">
        <v>52</v>
      </c>
      <c r="B28" s="17"/>
      <c r="C28" s="34">
        <f>C29+C33</f>
        <v>346826.47353999998</v>
      </c>
      <c r="D28" s="35">
        <f t="shared" ref="D28:E28" si="7">D29+D33</f>
        <v>353404.09182000003</v>
      </c>
      <c r="E28" s="35">
        <f t="shared" si="7"/>
        <v>358686.78928999999</v>
      </c>
      <c r="F28" s="36">
        <f t="shared" si="1"/>
        <v>1.0341966852441906</v>
      </c>
      <c r="G28" s="17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</row>
    <row r="29" spans="1:99" s="12" customFormat="1" ht="38.25" x14ac:dyDescent="0.2">
      <c r="A29" s="30" t="s">
        <v>59</v>
      </c>
      <c r="B29" s="11" t="s">
        <v>32</v>
      </c>
      <c r="C29" s="34">
        <f>C30+C31+C32</f>
        <v>296355.80647999997</v>
      </c>
      <c r="D29" s="35">
        <f t="shared" ref="D29:E29" si="8">D30+D31+D32</f>
        <v>300469.72648000001</v>
      </c>
      <c r="E29" s="35">
        <f t="shared" si="8"/>
        <v>297610.68134000001</v>
      </c>
      <c r="F29" s="36">
        <f t="shared" si="1"/>
        <v>1.004234352196115</v>
      </c>
      <c r="G29" s="47" t="s">
        <v>65</v>
      </c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</row>
    <row r="30" spans="1:99" x14ac:dyDescent="0.2">
      <c r="A30" s="29" t="s">
        <v>56</v>
      </c>
      <c r="B30" s="1" t="s">
        <v>75</v>
      </c>
      <c r="C30" s="22">
        <v>8077.44</v>
      </c>
      <c r="D30" s="38">
        <v>8077.44</v>
      </c>
      <c r="E30" s="38">
        <v>8077.4</v>
      </c>
      <c r="F30" s="39">
        <f t="shared" ref="F30:F39" si="9">E30/C30</f>
        <v>0.99999504793597971</v>
      </c>
      <c r="G30" s="20"/>
    </row>
    <row r="31" spans="1:99" x14ac:dyDescent="0.2">
      <c r="A31" s="29" t="s">
        <v>57</v>
      </c>
      <c r="B31" s="1" t="s">
        <v>76</v>
      </c>
      <c r="C31" s="22">
        <v>24442.859929999999</v>
      </c>
      <c r="D31" s="38">
        <v>28556.779930000001</v>
      </c>
      <c r="E31" s="38">
        <v>26124.92784</v>
      </c>
      <c r="F31" s="39">
        <f t="shared" si="9"/>
        <v>1.068816329791896</v>
      </c>
      <c r="G31" s="20"/>
    </row>
    <row r="32" spans="1:99" x14ac:dyDescent="0.2">
      <c r="A32" s="29" t="s">
        <v>58</v>
      </c>
      <c r="B32" s="1" t="s">
        <v>77</v>
      </c>
      <c r="C32" s="22">
        <v>263835.50654999999</v>
      </c>
      <c r="D32" s="38">
        <v>263835.50654999999</v>
      </c>
      <c r="E32" s="38">
        <v>263408.35350000003</v>
      </c>
      <c r="F32" s="39">
        <f t="shared" si="9"/>
        <v>0.99838098724623703</v>
      </c>
      <c r="G32" s="20"/>
    </row>
    <row r="33" spans="1:99" s="6" customFormat="1" x14ac:dyDescent="0.2">
      <c r="A33" s="30" t="s">
        <v>48</v>
      </c>
      <c r="B33" s="17"/>
      <c r="C33" s="34">
        <f>C34+C35+C36+C37+C38</f>
        <v>50470.66706</v>
      </c>
      <c r="D33" s="35">
        <f t="shared" ref="D33:E33" si="10">D34+D35+D36+D37+D38</f>
        <v>52934.365340000004</v>
      </c>
      <c r="E33" s="35">
        <f t="shared" si="10"/>
        <v>61076.107950000005</v>
      </c>
      <c r="F33" s="40" t="s">
        <v>49</v>
      </c>
      <c r="G33" s="17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</row>
    <row r="34" spans="1:99" s="5" customFormat="1" x14ac:dyDescent="0.2">
      <c r="A34" s="3" t="s">
        <v>33</v>
      </c>
      <c r="B34" s="1" t="s">
        <v>78</v>
      </c>
      <c r="C34" s="22">
        <v>170.77791999999999</v>
      </c>
      <c r="D34" s="38">
        <v>2230.77792</v>
      </c>
      <c r="E34" s="38">
        <v>2160.38</v>
      </c>
      <c r="F34" s="39"/>
      <c r="G34" s="20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</row>
    <row r="35" spans="1:99" s="5" customFormat="1" ht="63.75" x14ac:dyDescent="0.2">
      <c r="A35" s="48" t="s">
        <v>34</v>
      </c>
      <c r="B35" s="49" t="s">
        <v>79</v>
      </c>
      <c r="C35" s="22">
        <v>50299.889139999999</v>
      </c>
      <c r="D35" s="38">
        <v>50703.587420000003</v>
      </c>
      <c r="E35" s="38">
        <v>51550.362840000002</v>
      </c>
      <c r="F35" s="39">
        <f t="shared" si="9"/>
        <v>1.0248603669188923</v>
      </c>
      <c r="G35" s="20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</row>
    <row r="36" spans="1:99" s="5" customFormat="1" ht="25.5" x14ac:dyDescent="0.2">
      <c r="A36" s="3" t="s">
        <v>35</v>
      </c>
      <c r="B36" s="1" t="s">
        <v>80</v>
      </c>
      <c r="C36" s="22">
        <v>0</v>
      </c>
      <c r="D36" s="38">
        <v>0</v>
      </c>
      <c r="E36" s="38">
        <v>7791.4906600000004</v>
      </c>
      <c r="F36" s="39"/>
      <c r="G36" s="20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</row>
    <row r="37" spans="1:99" s="5" customFormat="1" ht="25.5" x14ac:dyDescent="0.2">
      <c r="A37" s="50" t="s">
        <v>36</v>
      </c>
      <c r="B37" s="1" t="s">
        <v>38</v>
      </c>
      <c r="C37" s="22">
        <v>0</v>
      </c>
      <c r="D37" s="38">
        <v>0</v>
      </c>
      <c r="E37" s="38">
        <v>0</v>
      </c>
      <c r="F37" s="39"/>
      <c r="G37" s="20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</row>
    <row r="38" spans="1:99" s="5" customFormat="1" ht="25.5" x14ac:dyDescent="0.2">
      <c r="A38" s="44" t="s">
        <v>37</v>
      </c>
      <c r="B38" s="1" t="s">
        <v>39</v>
      </c>
      <c r="C38" s="22">
        <v>0</v>
      </c>
      <c r="D38" s="38">
        <v>0</v>
      </c>
      <c r="E38" s="38">
        <v>-426.12554999999998</v>
      </c>
      <c r="F38" s="39"/>
      <c r="G38" s="20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</row>
    <row r="39" spans="1:99" s="14" customFormat="1" ht="15.75" x14ac:dyDescent="0.25">
      <c r="A39" s="51" t="s">
        <v>40</v>
      </c>
      <c r="B39" s="52"/>
      <c r="C39" s="53">
        <f>C5+C20+C28</f>
        <v>638503.94353999989</v>
      </c>
      <c r="D39" s="54">
        <f>D5+D20+D28</f>
        <v>645081.56181999994</v>
      </c>
      <c r="E39" s="54">
        <f>E5+E20+E28</f>
        <v>795444.26807999995</v>
      </c>
      <c r="F39" s="55">
        <f t="shared" si="9"/>
        <v>1.2457938218359152</v>
      </c>
      <c r="G39" s="52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</row>
    <row r="40" spans="1:99" ht="25.5" x14ac:dyDescent="0.2">
      <c r="I40" s="24" t="s">
        <v>1</v>
      </c>
      <c r="J40" s="24" t="s">
        <v>53</v>
      </c>
      <c r="K40" s="24" t="s">
        <v>47</v>
      </c>
    </row>
    <row r="41" spans="1:99" ht="12" customHeight="1" x14ac:dyDescent="0.2">
      <c r="I41" s="25" t="str">
        <f>A6</f>
        <v>Налог на доходы  физических лиц</v>
      </c>
      <c r="J41" s="21">
        <f t="shared" ref="J41:J58" si="11">K41/$K$58</f>
        <v>0.29381876185258338</v>
      </c>
      <c r="K41" s="22">
        <f>E6</f>
        <v>233716.44996999999</v>
      </c>
    </row>
    <row r="42" spans="1:99" x14ac:dyDescent="0.2">
      <c r="I42" s="25" t="str">
        <f>A7</f>
        <v>Акцизы по подакцизным товарам (продукции), производимым на территории Российской Федерации</v>
      </c>
      <c r="J42" s="21">
        <f t="shared" si="11"/>
        <v>1.523468140546237E-3</v>
      </c>
      <c r="K42" s="22">
        <f>E7</f>
        <v>1211.8340000000001</v>
      </c>
    </row>
    <row r="43" spans="1:99" x14ac:dyDescent="0.2">
      <c r="I43" s="25" t="str">
        <f>A9</f>
        <v>Налог, взимаемый в связи с применением упрощенной системы налогообложения</v>
      </c>
      <c r="J43" s="21">
        <f t="shared" si="11"/>
        <v>1.5508137144259804E-2</v>
      </c>
      <c r="K43" s="22">
        <f>E9</f>
        <v>12335.8588</v>
      </c>
    </row>
    <row r="44" spans="1:99" x14ac:dyDescent="0.2">
      <c r="I44" s="25" t="str">
        <f>A10</f>
        <v>Единый налог на вмененный доход для отдельных видов деятельности</v>
      </c>
      <c r="J44" s="21">
        <f t="shared" si="11"/>
        <v>2.9297521316296923E-3</v>
      </c>
      <c r="K44" s="22">
        <f>E10</f>
        <v>2330.4545400000002</v>
      </c>
    </row>
    <row r="45" spans="1:99" x14ac:dyDescent="0.2">
      <c r="I45" s="25" t="str">
        <f>A11</f>
        <v>Единый сельскохозяйственный налог</v>
      </c>
      <c r="J45" s="21">
        <f>K45/$K$58</f>
        <v>2.9029500779151557E-4</v>
      </c>
      <c r="K45" s="22">
        <f>E11</f>
        <v>230.9135</v>
      </c>
    </row>
    <row r="46" spans="1:99" x14ac:dyDescent="0.2">
      <c r="I46" s="25" t="str">
        <f>A12</f>
        <v>Налог, взимаемый в связи с применением патентной системы налогооблажения</v>
      </c>
      <c r="J46" s="21">
        <f t="shared" si="11"/>
        <v>9.4227349429415745E-4</v>
      </c>
      <c r="K46" s="22">
        <f>E12</f>
        <v>749.52605000000005</v>
      </c>
    </row>
    <row r="47" spans="1:99" x14ac:dyDescent="0.2">
      <c r="I47" s="25" t="str">
        <f>A14</f>
        <v>Налог на имущество физических лиц</v>
      </c>
      <c r="J47" s="21">
        <f t="shared" si="11"/>
        <v>3.8635742607311288E-5</v>
      </c>
      <c r="K47" s="22">
        <f>E14</f>
        <v>30.732579999999999</v>
      </c>
    </row>
    <row r="48" spans="1:99" x14ac:dyDescent="0.2">
      <c r="I48" s="25" t="str">
        <f>A16</f>
        <v>Земельный налог</v>
      </c>
      <c r="J48" s="21">
        <f t="shared" si="11"/>
        <v>9.8977259450289765E-3</v>
      </c>
      <c r="K48" s="22">
        <f>E16</f>
        <v>7873.0893699999997</v>
      </c>
    </row>
    <row r="49" spans="8:99" x14ac:dyDescent="0.2">
      <c r="I49" s="25" t="str">
        <f>A17</f>
        <v>Иные налоговые доходы</v>
      </c>
      <c r="J49" s="21">
        <f t="shared" si="11"/>
        <v>5.0210768500984584E-4</v>
      </c>
      <c r="K49" s="22">
        <f>E17</f>
        <v>399.39868000000001</v>
      </c>
    </row>
    <row r="50" spans="8:99" x14ac:dyDescent="0.2">
      <c r="I50" s="25" t="str">
        <f>A21</f>
        <v>Доходы от использования имущества, находящегося в государственной и муниципальной собственности</v>
      </c>
      <c r="J50" s="21">
        <f t="shared" si="11"/>
        <v>7.7346993584486101E-2</v>
      </c>
      <c r="K50" s="22">
        <f>E21</f>
        <v>61525.222699999998</v>
      </c>
    </row>
    <row r="51" spans="8:99" x14ac:dyDescent="0.2">
      <c r="I51" s="25" t="str">
        <f>A22</f>
        <v>Плата за негативное воздействие на окружающую среду</v>
      </c>
      <c r="J51" s="21">
        <f t="shared" si="11"/>
        <v>3.7087316464304468E-3</v>
      </c>
      <c r="K51" s="22">
        <f>E22</f>
        <v>2950.0893299999998</v>
      </c>
    </row>
    <row r="52" spans="8:99" x14ac:dyDescent="0.2">
      <c r="H52" s="4"/>
      <c r="I52" s="25" t="str">
        <f>A23</f>
        <v>Штрафы, санкции, возмещение ущерба</v>
      </c>
      <c r="J52" s="21">
        <f t="shared" si="11"/>
        <v>0.13191470535487829</v>
      </c>
      <c r="K52" s="22">
        <f>E23</f>
        <v>104930.79625</v>
      </c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</row>
    <row r="53" spans="8:99" x14ac:dyDescent="0.2">
      <c r="H53" s="4"/>
      <c r="I53" s="25" t="str">
        <f>A24</f>
        <v>Иные неналоговые доходы</v>
      </c>
      <c r="J53" s="21">
        <f t="shared" si="11"/>
        <v>1.0652051136721291E-2</v>
      </c>
      <c r="K53" s="22">
        <f>E24</f>
        <v>8473.1130199999989</v>
      </c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</row>
    <row r="54" spans="8:99" x14ac:dyDescent="0.2">
      <c r="H54" s="4"/>
      <c r="I54" s="25" t="str">
        <f>A30</f>
        <v>Дотации</v>
      </c>
      <c r="J54" s="21">
        <f t="shared" si="11"/>
        <v>1.0154576912719213E-2</v>
      </c>
      <c r="K54" s="22">
        <f>E30</f>
        <v>8077.4</v>
      </c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</row>
    <row r="55" spans="8:99" x14ac:dyDescent="0.2">
      <c r="H55" s="4"/>
      <c r="I55" s="25" t="str">
        <f>A31</f>
        <v xml:space="preserve">Субсидии </v>
      </c>
      <c r="J55" s="21">
        <f t="shared" si="11"/>
        <v>3.2843190765657192E-2</v>
      </c>
      <c r="K55" s="22">
        <f>E31</f>
        <v>26124.92784</v>
      </c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</row>
    <row r="56" spans="8:99" x14ac:dyDescent="0.2">
      <c r="H56" s="4"/>
      <c r="I56" s="25" t="str">
        <f>A32</f>
        <v>Субвенции</v>
      </c>
      <c r="J56" s="21">
        <f t="shared" si="11"/>
        <v>0.33114620856568716</v>
      </c>
      <c r="K56" s="22">
        <f>E32</f>
        <v>263408.35350000003</v>
      </c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</row>
    <row r="57" spans="8:99" x14ac:dyDescent="0.2">
      <c r="H57" s="4"/>
      <c r="I57" s="25" t="str">
        <f>A33</f>
        <v>Иные безвозмездные поступления</v>
      </c>
      <c r="J57" s="21">
        <f t="shared" si="11"/>
        <v>7.67823848896695E-2</v>
      </c>
      <c r="K57" s="22">
        <f>E33</f>
        <v>61076.107950000005</v>
      </c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</row>
    <row r="58" spans="8:99" x14ac:dyDescent="0.2">
      <c r="H58" s="4"/>
      <c r="I58" s="20" t="s">
        <v>40</v>
      </c>
      <c r="J58" s="21">
        <f t="shared" si="11"/>
        <v>1</v>
      </c>
      <c r="K58" s="22">
        <f>SUM(K41:K57)</f>
        <v>795444.26807999995</v>
      </c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</row>
  </sheetData>
  <mergeCells count="2">
    <mergeCell ref="G9:G12"/>
    <mergeCell ref="A1:J1"/>
  </mergeCells>
  <pageMargins left="0.7" right="0.7" top="0.75" bottom="0.75" header="0.3" footer="0.3"/>
  <pageSetup paperSize="9" scale="58" orientation="portrait" r:id="rId1"/>
  <colBreaks count="2" manualBreakCount="2">
    <brk id="2" min="2" max="95" man="1"/>
    <brk id="9" min="2" max="9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 мес. 2016 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2017-11-02T12:19:23Z</dcterms:modified>
</cp:coreProperties>
</file>