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7755" yWindow="-210" windowWidth="21150" windowHeight="12690" activeTab="2"/>
  </bookViews>
  <sheets>
    <sheet name="3 мес. 2016 г." sheetId="16" r:id="rId1"/>
    <sheet name="6 мес. 2016 г." sheetId="15" r:id="rId2"/>
    <sheet name="9 мес. 2016 г." sheetId="14" r:id="rId3"/>
    <sheet name="за 2016 г." sheetId="7" r:id="rId4"/>
  </sheets>
  <calcPr calcId="145621" refMode="R1C1"/>
</workbook>
</file>

<file path=xl/calcChain.xml><?xml version="1.0" encoding="utf-8"?>
<calcChain xmlns="http://schemas.openxmlformats.org/spreadsheetml/2006/main">
  <c r="F30" i="14" l="1"/>
  <c r="C33" i="14"/>
  <c r="C28" i="14" s="1"/>
  <c r="C29" i="14"/>
  <c r="C24" i="14"/>
  <c r="C20" i="14" s="1"/>
  <c r="C17" i="14"/>
  <c r="C13" i="14"/>
  <c r="C8" i="14"/>
  <c r="C5" i="14" l="1"/>
  <c r="K53" i="16"/>
  <c r="K39" i="16"/>
  <c r="K41" i="16"/>
  <c r="C31" i="15" l="1"/>
  <c r="C27" i="15"/>
  <c r="C22" i="15"/>
  <c r="C18" i="15" s="1"/>
  <c r="C11" i="15"/>
  <c r="C6" i="15"/>
  <c r="C3" i="15"/>
  <c r="C26" i="15" l="1"/>
  <c r="C37" i="15"/>
  <c r="F28" i="16"/>
  <c r="E31" i="16"/>
  <c r="K49" i="15" l="1"/>
  <c r="J4" i="15" l="1"/>
  <c r="C31" i="16"/>
  <c r="I55" i="16"/>
  <c r="K54" i="16"/>
  <c r="I54" i="16"/>
  <c r="I53" i="16"/>
  <c r="K52" i="16"/>
  <c r="I52" i="16"/>
  <c r="I51" i="16"/>
  <c r="K50" i="16"/>
  <c r="I50" i="16"/>
  <c r="K49" i="16"/>
  <c r="I49" i="16"/>
  <c r="K48" i="16"/>
  <c r="I48" i="16"/>
  <c r="I47" i="16"/>
  <c r="K46" i="16"/>
  <c r="I46" i="16"/>
  <c r="K45" i="16"/>
  <c r="I45" i="16"/>
  <c r="K44" i="16"/>
  <c r="I44" i="16"/>
  <c r="K43" i="16"/>
  <c r="I43" i="16"/>
  <c r="K42" i="16"/>
  <c r="I42" i="16"/>
  <c r="I41" i="16"/>
  <c r="K40" i="16"/>
  <c r="I40" i="16"/>
  <c r="I39" i="16"/>
  <c r="F33" i="16"/>
  <c r="K55" i="16"/>
  <c r="D31" i="16"/>
  <c r="F30" i="16"/>
  <c r="F29" i="16"/>
  <c r="E27" i="16"/>
  <c r="D27" i="16"/>
  <c r="C27" i="16"/>
  <c r="F24" i="16"/>
  <c r="E22" i="16"/>
  <c r="K51" i="16" s="1"/>
  <c r="D22" i="16"/>
  <c r="D18" i="16" s="1"/>
  <c r="C22" i="16"/>
  <c r="F20" i="16"/>
  <c r="F16" i="16"/>
  <c r="E15" i="16"/>
  <c r="K47" i="16" s="1"/>
  <c r="D15" i="16"/>
  <c r="C15" i="16"/>
  <c r="F13" i="16"/>
  <c r="E11" i="16"/>
  <c r="D11" i="16"/>
  <c r="C11" i="16"/>
  <c r="F10" i="16"/>
  <c r="F9" i="16"/>
  <c r="F8" i="16"/>
  <c r="F7" i="16"/>
  <c r="E6" i="16"/>
  <c r="D6" i="16"/>
  <c r="C6" i="16"/>
  <c r="F5" i="16"/>
  <c r="F4" i="16"/>
  <c r="I55" i="15"/>
  <c r="K54" i="15"/>
  <c r="I54" i="15"/>
  <c r="K53" i="15"/>
  <c r="I53" i="15"/>
  <c r="K52" i="15"/>
  <c r="I52" i="15"/>
  <c r="I51" i="15"/>
  <c r="K50" i="15"/>
  <c r="I50" i="15"/>
  <c r="I49" i="15"/>
  <c r="K48" i="15"/>
  <c r="I48" i="15"/>
  <c r="I47" i="15"/>
  <c r="K46" i="15"/>
  <c r="I46" i="15"/>
  <c r="K45" i="15"/>
  <c r="I45" i="15"/>
  <c r="K44" i="15"/>
  <c r="I44" i="15"/>
  <c r="K43" i="15"/>
  <c r="I43" i="15"/>
  <c r="K42" i="15"/>
  <c r="I42" i="15"/>
  <c r="K41" i="15"/>
  <c r="I41" i="15"/>
  <c r="K40" i="15"/>
  <c r="I40" i="15"/>
  <c r="K39" i="15"/>
  <c r="I39" i="15"/>
  <c r="F33" i="15"/>
  <c r="F32" i="15"/>
  <c r="E31" i="15"/>
  <c r="K55" i="15" s="1"/>
  <c r="D31" i="15"/>
  <c r="F30" i="15"/>
  <c r="F29" i="15"/>
  <c r="E27" i="15"/>
  <c r="D27" i="15"/>
  <c r="F25" i="15"/>
  <c r="F24" i="15"/>
  <c r="F23" i="15"/>
  <c r="E22" i="15"/>
  <c r="K51" i="15" s="1"/>
  <c r="D22" i="15"/>
  <c r="D18" i="15" s="1"/>
  <c r="F21" i="15"/>
  <c r="F20" i="15"/>
  <c r="F19" i="15"/>
  <c r="F16" i="15"/>
  <c r="E15" i="15"/>
  <c r="D15" i="15"/>
  <c r="F14" i="15"/>
  <c r="F13" i="15"/>
  <c r="F12" i="15"/>
  <c r="E11" i="15"/>
  <c r="D11" i="15"/>
  <c r="F10" i="15"/>
  <c r="F9" i="15"/>
  <c r="F8" i="15"/>
  <c r="F7" i="15"/>
  <c r="E6" i="15"/>
  <c r="D6" i="15"/>
  <c r="F5" i="15"/>
  <c r="F4" i="15"/>
  <c r="I57" i="14"/>
  <c r="K56" i="14"/>
  <c r="I56" i="14"/>
  <c r="K55" i="14"/>
  <c r="I55" i="14"/>
  <c r="K54" i="14"/>
  <c r="I54" i="14"/>
  <c r="I53" i="14"/>
  <c r="K52" i="14"/>
  <c r="I52" i="14"/>
  <c r="K51" i="14"/>
  <c r="I51" i="14"/>
  <c r="K50" i="14"/>
  <c r="I50" i="14"/>
  <c r="I49" i="14"/>
  <c r="K48" i="14"/>
  <c r="I48" i="14"/>
  <c r="K47" i="14"/>
  <c r="I47" i="14"/>
  <c r="K46" i="14"/>
  <c r="I46" i="14"/>
  <c r="K45" i="14"/>
  <c r="I45" i="14"/>
  <c r="K44" i="14"/>
  <c r="I44" i="14"/>
  <c r="K43" i="14"/>
  <c r="I43" i="14"/>
  <c r="K42" i="14"/>
  <c r="I42" i="14"/>
  <c r="K41" i="14"/>
  <c r="I41" i="14"/>
  <c r="F38" i="14"/>
  <c r="F37" i="14"/>
  <c r="F36" i="14"/>
  <c r="F35" i="14"/>
  <c r="F34" i="14"/>
  <c r="E33" i="14"/>
  <c r="K57" i="14" s="1"/>
  <c r="D33" i="14"/>
  <c r="F32" i="14"/>
  <c r="F31" i="14"/>
  <c r="E29" i="14"/>
  <c r="D29" i="14"/>
  <c r="F27" i="14"/>
  <c r="F26" i="14"/>
  <c r="F25" i="14"/>
  <c r="E24" i="14"/>
  <c r="K53" i="14" s="1"/>
  <c r="D24" i="14"/>
  <c r="D20" i="14" s="1"/>
  <c r="J6" i="14"/>
  <c r="F23" i="14"/>
  <c r="F22" i="14"/>
  <c r="F21" i="14"/>
  <c r="F18" i="14"/>
  <c r="E17" i="14"/>
  <c r="D17" i="14"/>
  <c r="F16" i="14"/>
  <c r="F15" i="14"/>
  <c r="F14" i="14"/>
  <c r="E13" i="14"/>
  <c r="D13" i="14"/>
  <c r="F12" i="14"/>
  <c r="F11" i="14"/>
  <c r="F10" i="14"/>
  <c r="F9" i="14"/>
  <c r="E8" i="14"/>
  <c r="D8" i="14"/>
  <c r="F7" i="14"/>
  <c r="F6" i="14"/>
  <c r="L52" i="7"/>
  <c r="J52" i="7"/>
  <c r="L54" i="7"/>
  <c r="L53" i="7"/>
  <c r="L50" i="7"/>
  <c r="L49" i="7"/>
  <c r="L48" i="7"/>
  <c r="L46" i="7"/>
  <c r="L45" i="7"/>
  <c r="L44" i="7"/>
  <c r="L43" i="7"/>
  <c r="L42" i="7"/>
  <c r="L41" i="7"/>
  <c r="L40" i="7"/>
  <c r="L39" i="7"/>
  <c r="D28" i="14" l="1"/>
  <c r="E26" i="15"/>
  <c r="K5" i="15" s="1"/>
  <c r="C26" i="16"/>
  <c r="F27" i="16"/>
  <c r="D5" i="14"/>
  <c r="D39" i="14" s="1"/>
  <c r="J7" i="14"/>
  <c r="F29" i="14"/>
  <c r="F13" i="14"/>
  <c r="J5" i="14"/>
  <c r="F8" i="14"/>
  <c r="E20" i="14"/>
  <c r="K6" i="14" s="1"/>
  <c r="E28" i="14"/>
  <c r="F24" i="14"/>
  <c r="F17" i="14"/>
  <c r="D3" i="15"/>
  <c r="F6" i="15"/>
  <c r="F11" i="15"/>
  <c r="D26" i="15"/>
  <c r="F27" i="15"/>
  <c r="J5" i="15"/>
  <c r="F22" i="15"/>
  <c r="E18" i="15"/>
  <c r="F18" i="15" s="1"/>
  <c r="F15" i="15"/>
  <c r="E3" i="16"/>
  <c r="K3" i="16" s="1"/>
  <c r="C3" i="16"/>
  <c r="J3" i="16" s="1"/>
  <c r="E26" i="16"/>
  <c r="K5" i="16" s="1"/>
  <c r="F15" i="16"/>
  <c r="C18" i="16"/>
  <c r="J4" i="16" s="1"/>
  <c r="D26" i="16"/>
  <c r="D3" i="16"/>
  <c r="J5" i="16"/>
  <c r="F6" i="16"/>
  <c r="K56" i="16"/>
  <c r="J46" i="16" s="1"/>
  <c r="E18" i="16"/>
  <c r="F22" i="16"/>
  <c r="F31" i="15"/>
  <c r="K47" i="15"/>
  <c r="K56" i="15" s="1"/>
  <c r="E3" i="15"/>
  <c r="F33" i="14"/>
  <c r="K49" i="14"/>
  <c r="E5" i="14"/>
  <c r="J54" i="7"/>
  <c r="J55" i="7"/>
  <c r="J53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G36" i="7"/>
  <c r="G35" i="7"/>
  <c r="G34" i="7"/>
  <c r="G33" i="7"/>
  <c r="G32" i="7"/>
  <c r="F31" i="7"/>
  <c r="L55" i="7" s="1"/>
  <c r="D31" i="7"/>
  <c r="C31" i="7"/>
  <c r="G30" i="7"/>
  <c r="G29" i="7"/>
  <c r="F27" i="7"/>
  <c r="D27" i="7"/>
  <c r="C27" i="7"/>
  <c r="G25" i="7"/>
  <c r="G24" i="7"/>
  <c r="G23" i="7"/>
  <c r="F22" i="7"/>
  <c r="D22" i="7"/>
  <c r="D18" i="7" s="1"/>
  <c r="C22" i="7"/>
  <c r="C18" i="7" s="1"/>
  <c r="K4" i="7" s="1"/>
  <c r="G21" i="7"/>
  <c r="G20" i="7"/>
  <c r="G19" i="7"/>
  <c r="G16" i="7"/>
  <c r="F15" i="7"/>
  <c r="D15" i="7"/>
  <c r="C15" i="7"/>
  <c r="G14" i="7"/>
  <c r="G13" i="7"/>
  <c r="G12" i="7"/>
  <c r="F11" i="7"/>
  <c r="D11" i="7"/>
  <c r="C11" i="7"/>
  <c r="G10" i="7"/>
  <c r="G9" i="7"/>
  <c r="G8" i="7"/>
  <c r="G7" i="7"/>
  <c r="F6" i="7"/>
  <c r="D6" i="7"/>
  <c r="C6" i="7"/>
  <c r="G5" i="7"/>
  <c r="G4" i="7"/>
  <c r="J43" i="16" l="1"/>
  <c r="G31" i="7"/>
  <c r="C26" i="7"/>
  <c r="K5" i="7" s="1"/>
  <c r="G27" i="7"/>
  <c r="F26" i="7"/>
  <c r="L5" i="7" s="1"/>
  <c r="D26" i="7"/>
  <c r="C3" i="7"/>
  <c r="C37" i="7" s="1"/>
  <c r="G11" i="7"/>
  <c r="G6" i="7"/>
  <c r="D3" i="7"/>
  <c r="D37" i="7" s="1"/>
  <c r="F20" i="14"/>
  <c r="K4" i="15"/>
  <c r="C39" i="14"/>
  <c r="F28" i="14"/>
  <c r="K7" i="14"/>
  <c r="D37" i="15"/>
  <c r="J3" i="15"/>
  <c r="G22" i="7"/>
  <c r="L51" i="7"/>
  <c r="G15" i="7"/>
  <c r="L47" i="7"/>
  <c r="F26" i="15"/>
  <c r="E37" i="16"/>
  <c r="J42" i="15"/>
  <c r="J44" i="15"/>
  <c r="J54" i="15"/>
  <c r="J55" i="15"/>
  <c r="D37" i="16"/>
  <c r="F3" i="16"/>
  <c r="F26" i="16"/>
  <c r="C37" i="16"/>
  <c r="F37" i="16" s="1"/>
  <c r="F18" i="16"/>
  <c r="K4" i="16"/>
  <c r="J54" i="16"/>
  <c r="J53" i="16"/>
  <c r="J45" i="16"/>
  <c r="J56" i="16"/>
  <c r="J44" i="16"/>
  <c r="J40" i="16"/>
  <c r="J50" i="16"/>
  <c r="J42" i="16"/>
  <c r="J52" i="16"/>
  <c r="J48" i="16"/>
  <c r="J39" i="16"/>
  <c r="J49" i="16"/>
  <c r="J47" i="16"/>
  <c r="J51" i="16"/>
  <c r="J55" i="16"/>
  <c r="J41" i="16"/>
  <c r="J47" i="15"/>
  <c r="J52" i="15"/>
  <c r="J56" i="15"/>
  <c r="J53" i="15"/>
  <c r="J49" i="15"/>
  <c r="J45" i="15"/>
  <c r="J41" i="15"/>
  <c r="J43" i="15"/>
  <c r="J39" i="15"/>
  <c r="J50" i="15"/>
  <c r="J40" i="15"/>
  <c r="E37" i="15"/>
  <c r="F3" i="15"/>
  <c r="K3" i="15"/>
  <c r="J51" i="15"/>
  <c r="J46" i="15"/>
  <c r="J48" i="15"/>
  <c r="K58" i="14"/>
  <c r="K5" i="14"/>
  <c r="E39" i="14"/>
  <c r="F5" i="14"/>
  <c r="K3" i="7"/>
  <c r="F3" i="7"/>
  <c r="F18" i="7"/>
  <c r="G26" i="7" l="1"/>
  <c r="F39" i="14"/>
  <c r="F37" i="7"/>
  <c r="G37" i="7" s="1"/>
  <c r="L56" i="7"/>
  <c r="K47" i="7" s="1"/>
  <c r="F37" i="15"/>
  <c r="J58" i="14"/>
  <c r="J55" i="14"/>
  <c r="J51" i="14"/>
  <c r="J47" i="14"/>
  <c r="J43" i="14"/>
  <c r="J45" i="14"/>
  <c r="J41" i="14"/>
  <c r="J44" i="14"/>
  <c r="J54" i="14"/>
  <c r="J52" i="14"/>
  <c r="J46" i="14"/>
  <c r="J56" i="14"/>
  <c r="J53" i="14"/>
  <c r="J48" i="14"/>
  <c r="J57" i="14"/>
  <c r="J42" i="14"/>
  <c r="J50" i="14"/>
  <c r="J49" i="14"/>
  <c r="L3" i="7"/>
  <c r="G3" i="7"/>
  <c r="G18" i="7"/>
  <c r="L4" i="7"/>
  <c r="K52" i="7" l="1"/>
  <c r="K56" i="7"/>
  <c r="K49" i="7"/>
  <c r="K45" i="7"/>
  <c r="K43" i="7"/>
  <c r="K41" i="7"/>
  <c r="K39" i="7"/>
  <c r="K54" i="7"/>
  <c r="K50" i="7"/>
  <c r="K48" i="7"/>
  <c r="K46" i="7"/>
  <c r="K44" i="7"/>
  <c r="K42" i="7"/>
  <c r="K40" i="7"/>
  <c r="K53" i="7"/>
  <c r="K55" i="7"/>
  <c r="K51" i="7"/>
</calcChain>
</file>

<file path=xl/sharedStrings.xml><?xml version="1.0" encoding="utf-8"?>
<sst xmlns="http://schemas.openxmlformats.org/spreadsheetml/2006/main" count="380" uniqueCount="116">
  <si>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</si>
  <si>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</si>
  <si>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</si>
  <si>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</si>
  <si>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</si>
  <si>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</si>
  <si>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</si>
  <si>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</si>
  <si>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</si>
  <si>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</si>
  <si>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</si>
  <si>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</si>
  <si>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</si>
  <si>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</si>
  <si>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</si>
  <si>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</si>
  <si>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Транспортный налог</t>
  </si>
  <si>
    <t>Земельный налог</t>
  </si>
  <si>
    <t>000 1 06 00000 00 0000 000</t>
  </si>
  <si>
    <t>000 1 06 01000 00 0000 000</t>
  </si>
  <si>
    <t xml:space="preserve">000 1 06 04000 00 0000 110 </t>
  </si>
  <si>
    <t xml:space="preserve">000 1 06 06000 00 0000 110 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</si>
  <si>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</si>
  <si>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</si>
  <si>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</si>
  <si>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</si>
  <si>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</si>
  <si>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</si>
  <si>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</si>
  <si>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</si>
  <si>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</si>
  <si>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</si>
  <si>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000 1 13 00000 00 0000 000</t>
  </si>
  <si>
    <t>000 1 14 00000 00 0000 000</t>
  </si>
  <si>
    <t>ПРОЧИЕ НЕНАЛОГОВЫЕ ДОХОДЫ</t>
  </si>
  <si>
    <t>000 1 17 00000 00 0000 000</t>
  </si>
  <si>
    <t>000 2 02 00000 00 0000 151</t>
  </si>
  <si>
    <t>Безвозмездные поступления от других бюджетов бюджетной системы Российской Федерации, В ТОМ ЧИСЛЕ:</t>
  </si>
  <si>
    <t>000 2 02 01000 00 0000 151</t>
  </si>
  <si>
    <t>000 2 02 02000 00 0000 151</t>
  </si>
  <si>
    <t>000 2 02 03000 00 0000 151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</si>
  <si>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</si>
  <si>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</si>
  <si>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</si>
  <si>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ДОХОДЫ ОТ ВОЗВРАТА ОСТАТКОВ СУБСИДИЙ, СУБВЕНЦИЙ И ИНЫХ МЕЖБЮДЖЕТНЫХ ТРАНСФЕРТОВ</t>
  </si>
  <si>
    <t xml:space="preserve">ВОЗВРАТ ОСТАТКОВ СУБСИДИЙ И СУБВЕНЦИЙ ПРОШЛЫХ ЛЕТ </t>
  </si>
  <si>
    <t>000 2 02 04000 00 0000 151</t>
  </si>
  <si>
    <t>Справочно:
000 2 02 04014 05 0000 151</t>
  </si>
  <si>
    <t>000 2 07 05000 05 0000 180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</si>
  <si>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</si>
  <si>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</si>
  <si>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</si>
  <si>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</si>
  <si>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</si>
  <si>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Иные налоговые доходы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</si>
  <si>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</si>
  <si>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</si>
  <si>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Иные неналоговые доходы</t>
  </si>
  <si>
    <t>Первоначальный план (тыс. руб.)</t>
  </si>
  <si>
    <t>Уточненный план (тыс. руб.)</t>
  </si>
  <si>
    <t>Иные безвозмездные поступления</t>
  </si>
  <si>
    <t>св. 200%</t>
  </si>
  <si>
    <t xml:space="preserve"> НАЛОГОВЫЕ ДОХОДЫ:</t>
  </si>
  <si>
    <t>НЕНАЛОГОВЫЕ ДОХОДЫ</t>
  </si>
  <si>
    <t>БЕЗВОЗМЕЗДНЫЕ ПОСТУПЛЕНИЯ</t>
  </si>
  <si>
    <t>Исполнено (тыс. руб.)</t>
  </si>
  <si>
    <t>% от общей суммы дохода</t>
  </si>
  <si>
    <t>НАЛОГОВЫЕ ДОХОДЫ: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</si>
  <si>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</si>
  <si>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</si>
  <si>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</si>
  <si>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</si>
  <si>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Безвозмездные поступления от других бюджетов бюджетной системы Российской Федерации, в том числе:</t>
  </si>
  <si>
    <t>Поступления по результатам деятельности предприятий.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</si>
  <si>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</si>
  <si>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Поступление авансовых платежей  и задолженности прошлых периодов.</t>
  </si>
  <si>
    <t xml:space="preserve">Данный вид дохода носит заявительный характер. </t>
  </si>
  <si>
    <t>Поступления носят нестабильный характер (разовые).</t>
  </si>
  <si>
    <t xml:space="preserve"> В связи с поступлением авансовых платежей.</t>
  </si>
  <si>
    <t>В связи со снижением поступлений платы за размещение отходов производства и потребления, а так же  платы за выбросы загрязняющих веществ, образующихся при сжигании на факельных установках и (или) рассеивании попутного нефтяного газа.</t>
  </si>
  <si>
    <t>Поступления штрафов, санкций, возмещения ущерба не имеют постоянного характера и твердо установленных ставок, относятся к категории не поддающихся прогнозированию.</t>
  </si>
  <si>
    <t xml:space="preserve">Поступление дебиторской задолженности прошлых периодов. </t>
  </si>
  <si>
    <t>В связи с наличием невыясненных поступлений.</t>
  </si>
  <si>
    <t>Безвозмездные поступления от других бюджетов бюджетной системы поступают в соответствии с кассовым планом.</t>
  </si>
  <si>
    <t>Первоначальный план на 01.04.2015 
(тыс. руб.)</t>
  </si>
  <si>
    <t>Исполнено на 01.04.2015
 (тыс. руб.)</t>
  </si>
  <si>
    <t>В соответствии с планом (программой) приватизации муниципального имущества.</t>
  </si>
  <si>
    <t>Поступление по притензии за невоевременное исполнение контракта.</t>
  </si>
  <si>
    <t>Первоначальный план на 01.01.2016 (тыс. руб.)</t>
  </si>
  <si>
    <t>Уточненный план на 01.01.2016
 (тыс. руб.)</t>
  </si>
  <si>
    <t>Исполнено на 01.01.2016 (тыс. руб.)</t>
  </si>
  <si>
    <t>Первоначальный план на 01.01.2016
(тыс. руб.)</t>
  </si>
  <si>
    <t>Исполнено на 01.01.2016
 (тыс. руб.)</t>
  </si>
  <si>
    <t>Причины отклонения от первоначального плана</t>
  </si>
  <si>
    <t xml:space="preserve">Поступления штрафов, санкций, возмещения ущерба не имеют постоянного характера. </t>
  </si>
  <si>
    <t>В связи с поступлением авансовых платежей по договорам аренды</t>
  </si>
  <si>
    <t>В связи со снижением поступлений платы за выбросы загрязняющих веществ в атмосферный воздух стационарными объектами и платы за размещение отходов производства и потребления.</t>
  </si>
  <si>
    <t>В связи с поступлением сумм по искам о возмещении вреда, причиненного окружающей среде, подлежащие зачислению в бюджеты муниципальных районов в рассматриваемом периоде 2016 года.</t>
  </si>
  <si>
    <t>В связи с  авансовыми поступлениями по договорам купли-продажи</t>
  </si>
  <si>
    <t>Первоначальный план на 01.07.2016 (тыс. руб.)</t>
  </si>
  <si>
    <t>Первоначальный план на 01.04.2016 (тыс. руб.)</t>
  </si>
  <si>
    <t>Уточненный план на 01.04.2016 
(тыс. руб.)</t>
  </si>
  <si>
    <t>Исполнено на 01.04.2016 (тыс. руб.)</t>
  </si>
  <si>
    <t>Уточненный план на 01.07.2016 
(тыс. руб.)</t>
  </si>
  <si>
    <t>Исполнено на 01.07.2016 (тыс. руб.)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</si>
  <si>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</si>
  <si>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</si>
  <si>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</si>
  <si>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</si>
  <si>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Первоначальный план на 01.10.2016 (тыс. руб.)</t>
  </si>
  <si>
    <t xml:space="preserve">Увеличение в связи с проведенной претензионной работой с должниками, а так же поступления  по договору купли-продажи с рассрочкой платежа, заключенному в 2016 году. </t>
  </si>
  <si>
    <t>Увеличение в связи с поступлениями платы за выбросы загрязняющих веществ, образующихся при сжигании на факельных установках и (или) рассеивании попутного нефтяного газа</t>
  </si>
  <si>
    <t>Срок уплаты налога 4 квартал 2016 года.</t>
  </si>
  <si>
    <t>Увеличение в связи с поступлением авансовых платежей от крупного налогоплательщика.</t>
  </si>
  <si>
    <t>В связи с увеличением размера арендной платы.</t>
  </si>
  <si>
    <t>Сведения по доходам в разрезе видов доходов в сравнении с запланированными значениями за 9 месяцев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</si>
</sst>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2" fillId="0" borderId="0"/>
  </cellStyleXfs>
  <cellXfs count="96">
    <xf numFmtId="0" fontId="0" fillId="0" borderId="0" xfId="0"/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justify" vertical="center" wrapText="1"/>
    </xf>
    <xf numFmtId="0" fontId="7" fillId="0" borderId="0" xfId="0" applyFont="1"/>
    <xf numFmtId="0" fontId="7" fillId="2" borderId="0" xfId="0" applyFont="1" applyFill="1"/>
    <xf numFmtId="164" fontId="8" fillId="2" borderId="1" xfId="1" applyNumberFormat="1" applyFont="1" applyFill="1" applyBorder="1" applyAlignment="1">
      <alignment horizontal="justify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2" borderId="1" xfId="0" applyFont="1" applyFill="1" applyBorder="1"/>
    <xf numFmtId="164" fontId="6" fillId="0" borderId="1" xfId="1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wrapText="1"/>
    </xf>
    <xf numFmtId="0" fontId="9" fillId="0" borderId="1" xfId="0" applyFont="1" applyBorder="1"/>
    <xf numFmtId="0" fontId="10" fillId="3" borderId="0" xfId="0" applyFont="1" applyFill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left" vertical="center" wrapText="1"/>
    </xf>
    <xf numFmtId="4" fontId="7" fillId="0" borderId="1" xfId="0" applyNumberFormat="1" applyFont="1" applyBorder="1"/>
    <xf numFmtId="4" fontId="7" fillId="2" borderId="1" xfId="0" applyNumberFormat="1" applyFont="1" applyFill="1" applyBorder="1"/>
    <xf numFmtId="9" fontId="7" fillId="2" borderId="1" xfId="0" applyNumberFormat="1" applyFont="1" applyFill="1" applyBorder="1"/>
    <xf numFmtId="9" fontId="7" fillId="5" borderId="1" xfId="0" applyNumberFormat="1" applyFont="1" applyFill="1" applyBorder="1"/>
    <xf numFmtId="164" fontId="6" fillId="5" borderId="1" xfId="1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/>
    <xf numFmtId="9" fontId="9" fillId="5" borderId="1" xfId="0" applyNumberFormat="1" applyFont="1" applyFill="1" applyBorder="1"/>
    <xf numFmtId="164" fontId="6" fillId="0" borderId="1" xfId="1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/>
    <xf numFmtId="0" fontId="9" fillId="5" borderId="1" xfId="0" applyFont="1" applyFill="1" applyBorder="1"/>
    <xf numFmtId="0" fontId="9" fillId="5" borderId="0" xfId="0" applyFont="1" applyFill="1"/>
    <xf numFmtId="164" fontId="6" fillId="5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/>
    <xf numFmtId="4" fontId="9" fillId="4" borderId="1" xfId="0" applyNumberFormat="1" applyFont="1" applyFill="1" applyBorder="1"/>
    <xf numFmtId="9" fontId="9" fillId="4" borderId="1" xfId="0" applyNumberFormat="1" applyFont="1" applyFill="1" applyBorder="1"/>
    <xf numFmtId="0" fontId="9" fillId="4" borderId="0" xfId="0" applyFont="1" applyFill="1"/>
    <xf numFmtId="0" fontId="11" fillId="6" borderId="1" xfId="0" applyFont="1" applyFill="1" applyBorder="1"/>
    <xf numFmtId="4" fontId="11" fillId="6" borderId="1" xfId="0" applyNumberFormat="1" applyFont="1" applyFill="1" applyBorder="1"/>
    <xf numFmtId="9" fontId="11" fillId="6" borderId="1" xfId="0" applyNumberFormat="1" applyFont="1" applyFill="1" applyBorder="1"/>
    <xf numFmtId="0" fontId="11" fillId="6" borderId="0" xfId="0" applyFont="1" applyFill="1"/>
    <xf numFmtId="9" fontId="7" fillId="5" borderId="1" xfId="0" applyNumberFormat="1" applyFont="1" applyFill="1" applyBorder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9" fillId="0" borderId="1" xfId="0" applyFont="1" applyFill="1" applyBorder="1"/>
    <xf numFmtId="0" fontId="7" fillId="0" borderId="0" xfId="0" applyFont="1" applyFill="1"/>
    <xf numFmtId="0" fontId="11" fillId="0" borderId="0" xfId="0" applyFont="1" applyFill="1"/>
    <xf numFmtId="0" fontId="7" fillId="0" borderId="1" xfId="0" applyFont="1" applyFill="1" applyBorder="1"/>
    <xf numFmtId="10" fontId="7" fillId="0" borderId="1" xfId="0" applyNumberFormat="1" applyFont="1" applyFill="1" applyBorder="1"/>
    <xf numFmtId="4" fontId="7" fillId="0" borderId="1" xfId="0" applyNumberFormat="1" applyFont="1" applyFill="1" applyBorder="1"/>
    <xf numFmtId="164" fontId="5" fillId="4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/>
    </xf>
    <xf numFmtId="164" fontId="7" fillId="0" borderId="1" xfId="0" applyNumberFormat="1" applyFont="1" applyFill="1" applyBorder="1"/>
    <xf numFmtId="0" fontId="13" fillId="3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/>
    <xf numFmtId="4" fontId="5" fillId="0" borderId="1" xfId="0" applyNumberFormat="1" applyFont="1" applyBorder="1"/>
    <xf numFmtId="4" fontId="3" fillId="0" borderId="1" xfId="0" applyNumberFormat="1" applyFont="1" applyBorder="1"/>
    <xf numFmtId="4" fontId="3" fillId="2" borderId="1" xfId="0" applyNumberFormat="1" applyFont="1" applyFill="1" applyBorder="1"/>
    <xf numFmtId="4" fontId="5" fillId="5" borderId="1" xfId="0" applyNumberFormat="1" applyFont="1" applyFill="1" applyBorder="1"/>
    <xf numFmtId="4" fontId="13" fillId="6" borderId="1" xfId="0" applyNumberFormat="1" applyFont="1" applyFill="1" applyBorder="1"/>
    <xf numFmtId="0" fontId="3" fillId="0" borderId="0" xfId="0" applyFont="1"/>
    <xf numFmtId="0" fontId="7" fillId="5" borderId="1" xfId="0" applyFont="1" applyFill="1" applyBorder="1"/>
    <xf numFmtId="164" fontId="5" fillId="0" borderId="1" xfId="1" applyNumberFormat="1" applyFont="1" applyFill="1" applyBorder="1" applyAlignment="1">
      <alignment vertical="center" wrapText="1"/>
    </xf>
    <xf numFmtId="164" fontId="5" fillId="5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4" fillId="2" borderId="1" xfId="1" applyNumberFormat="1" applyFont="1" applyFill="1" applyBorder="1" applyAlignment="1">
      <alignment vertical="center" wrapText="1"/>
    </xf>
    <xf numFmtId="164" fontId="6" fillId="5" borderId="1" xfId="1" applyNumberFormat="1" applyFont="1" applyFill="1" applyBorder="1" applyAlignment="1">
      <alignment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6" fillId="5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Border="1" applyAlignment="1">
      <alignment wrapText="1"/>
    </xf>
    <xf numFmtId="2" fontId="7" fillId="5" borderId="1" xfId="0" applyNumberFormat="1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9" fontId="9" fillId="5" borderId="1" xfId="0" applyNumberFormat="1" applyFont="1" applyFill="1" applyBorder="1" applyAlignment="1">
      <alignment horizontal="right"/>
    </xf>
    <xf numFmtId="9" fontId="7" fillId="2" borderId="1" xfId="0" applyNumberFormat="1" applyFont="1" applyFill="1" applyBorder="1" applyAlignment="1">
      <alignment horizontal="right"/>
    </xf>
    <xf numFmtId="2" fontId="3" fillId="0" borderId="1" xfId="0" applyNumberFormat="1" applyFont="1" applyBorder="1" applyAlignment="1">
      <alignment wrapText="1"/>
    </xf>
    <xf numFmtId="0" fontId="5" fillId="5" borderId="1" xfId="0" applyFont="1" applyFill="1" applyBorder="1"/>
    <xf numFmtId="0" fontId="5" fillId="4" borderId="1" xfId="0" applyFont="1" applyFill="1" applyBorder="1"/>
    <xf numFmtId="0" fontId="3" fillId="5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vertical="center" wrapText="1"/>
    </xf>
    <xf numFmtId="2" fontId="3" fillId="0" borderId="3" xfId="0" applyNumberFormat="1" applyFont="1" applyBorder="1" applyAlignment="1">
      <alignment vertical="center" wrapText="1"/>
    </xf>
    <xf numFmtId="2" fontId="3" fillId="0" borderId="4" xfId="0" applyNumberFormat="1" applyFont="1" applyBorder="1" applyAlignment="1">
      <alignment vertical="center" wrapText="1"/>
    </xf>
    <xf numFmtId="0" fontId="3" fillId="5" borderId="2" xfId="0" applyFont="1" applyFill="1" applyBorder="1" applyAlignment="1">
      <alignment horizontal="left" wrapText="1"/>
    </xf>
    <xf numFmtId="0" fontId="3" fillId="5" borderId="3" xfId="0" applyFont="1" applyFill="1" applyBorder="1" applyAlignment="1">
      <alignment horizontal="left" wrapText="1"/>
    </xf>
    <xf numFmtId="0" fontId="3" fillId="5" borderId="4" xfId="0" applyFont="1" applyFill="1" applyBorder="1" applyAlignment="1">
      <alignment horizontal="left" wrapText="1"/>
    </xf>
    <xf numFmtId="2" fontId="7" fillId="0" borderId="2" xfId="0" applyNumberFormat="1" applyFont="1" applyBorder="1" applyAlignment="1">
      <alignment vertical="center" wrapText="1"/>
    </xf>
    <xf numFmtId="2" fontId="7" fillId="0" borderId="3" xfId="0" applyNumberFormat="1" applyFont="1" applyBorder="1" applyAlignment="1">
      <alignment vertical="center" wrapText="1"/>
    </xf>
    <xf numFmtId="2" fontId="7" fillId="0" borderId="4" xfId="0" applyNumberFormat="1" applyFont="1" applyBorder="1" applyAlignment="1">
      <alignment vertical="center" wrapText="1"/>
    </xf>
    <xf numFmtId="0" fontId="7" fillId="5" borderId="2" xfId="0" applyFont="1" applyFill="1" applyBorder="1" applyAlignment="1">
      <alignment horizontal="left" wrapText="1"/>
    </xf>
    <xf numFmtId="0" fontId="7" fillId="5" borderId="3" xfId="0" applyFont="1" applyFill="1" applyBorder="1" applyAlignment="1">
      <alignment horizontal="left" wrapText="1"/>
    </xf>
    <xf numFmtId="0" fontId="7" fillId="5" borderId="4" xfId="0" applyFont="1" applyFill="1" applyBorder="1" applyAlignment="1">
      <alignment horizontal="left" wrapText="1"/>
    </xf>
    <xf numFmtId="0" fontId="14" fillId="0" borderId="0" xfId="0" applyFont="1" applyAlignment="1">
      <alignment horizontal="center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FF438B"/>
      <color rgb="FFFF9F9F"/>
      <color rgb="FFFFFFAB"/>
      <color rgb="FFF9CEFE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'3 мес. 2016 г.'!$I$39:$I$55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'3 мес. 2016 г.'!$J$39:$J$55</c:f>
              <c:numCache>
                <c:formatCode>0.00%</c:formatCode>
                <c:ptCount val="17"/>
                <c:pt idx="0">
                  <c:v>0.17875144192988743</c:v>
                </c:pt>
                <c:pt idx="1">
                  <c:v>3.5246036289425962E-3</c:v>
                </c:pt>
                <c:pt idx="2">
                  <c:v>1.2724165743400411E-2</c:v>
                </c:pt>
                <c:pt idx="3">
                  <c:v>3.9748981603522065E-3</c:v>
                </c:pt>
                <c:pt idx="4">
                  <c:v>2.0061920934631185E-4</c:v>
                </c:pt>
                <c:pt idx="5">
                  <c:v>4.756939414859316E-4</c:v>
                </c:pt>
                <c:pt idx="6">
                  <c:v>1.3519273581766938E-5</c:v>
                </c:pt>
                <c:pt idx="7">
                  <c:v>7.2345295311113675E-3</c:v>
                </c:pt>
                <c:pt idx="8">
                  <c:v>2.9983583279366718E-4</c:v>
                </c:pt>
                <c:pt idx="9">
                  <c:v>4.3089393644052905E-2</c:v>
                </c:pt>
                <c:pt idx="10">
                  <c:v>7.2065705230676897E-3</c:v>
                </c:pt>
                <c:pt idx="11">
                  <c:v>0.35705761515506268</c:v>
                </c:pt>
                <c:pt idx="12">
                  <c:v>7.9994987680701291E-3</c:v>
                </c:pt>
                <c:pt idx="13">
                  <c:v>1.6355605318447878E-2</c:v>
                </c:pt>
                <c:pt idx="14">
                  <c:v>3.844088302858787E-2</c:v>
                </c:pt>
                <c:pt idx="15">
                  <c:v>0.22672713592204854</c:v>
                </c:pt>
                <c:pt idx="16">
                  <c:v>9.5923990389760447E-2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 мес. 2016 г.'!$J$1</c:f>
              <c:strCache>
                <c:ptCount val="1"/>
                <c:pt idx="0">
                  <c:v>Первоначальный план на 01.04.2015 
(тыс. руб.)</c:v>
                </c:pt>
              </c:strCache>
            </c:strRef>
          </c:tx>
          <c:invertIfNegative val="0"/>
          <c:cat>
            <c:strRef>
              <c:f>'3 мес. 2016 г.'!$I$3:$I$5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'3 мес. 2016 г.'!$J$3:$J$5</c:f>
              <c:numCache>
                <c:formatCode>#,##0.0</c:formatCode>
                <c:ptCount val="3"/>
                <c:pt idx="0">
                  <c:v>213310.497</c:v>
                </c:pt>
                <c:pt idx="1">
                  <c:v>62580.220990000002</c:v>
                </c:pt>
                <c:pt idx="2">
                  <c:v>432585.39016000001</c:v>
                </c:pt>
              </c:numCache>
            </c:numRef>
          </c:val>
        </c:ser>
        <c:ser>
          <c:idx val="1"/>
          <c:order val="1"/>
          <c:tx>
            <c:strRef>
              <c:f>'3 мес. 2016 г.'!$K$1</c:f>
              <c:strCache>
                <c:ptCount val="1"/>
                <c:pt idx="0">
                  <c:v>Исполнено на 01.04.2015
 (тыс. руб.)</c:v>
                </c:pt>
              </c:strCache>
            </c:strRef>
          </c:tx>
          <c:invertIfNegative val="0"/>
          <c:cat>
            <c:strRef>
              <c:f>'3 мес. 2016 г.'!$I$3:$I$5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'3 мес. 2016 г.'!$K$3:$K$5</c:f>
              <c:numCache>
                <c:formatCode>#,##0.0</c:formatCode>
                <c:ptCount val="3"/>
                <c:pt idx="0">
                  <c:v>235206.53276000003</c:v>
                </c:pt>
                <c:pt idx="1">
                  <c:v>471496.54439000005</c:v>
                </c:pt>
                <c:pt idx="2">
                  <c:v>428467.38205999997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81356288"/>
        <c:axId val="37179392"/>
      </c:barChart>
      <c:catAx>
        <c:axId val="81356288"/>
        <c:scaling>
          <c:orientation val="minMax"/>
        </c:scaling>
        <c:delete val="0"/>
        <c:axPos val="b"/>
        <c:majorTickMark val="none"/>
        <c:minorTickMark val="none"/>
        <c:tickLblPos val="nextTo"/>
        <c:crossAx val="37179392"/>
        <c:crosses val="autoZero"/>
        <c:auto val="1"/>
        <c:lblAlgn val="ctr"/>
        <c:lblOffset val="100"/>
        <c:noMultiLvlLbl val="0"/>
      </c:catAx>
      <c:valAx>
        <c:axId val="37179392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81356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'6 мес. 2016 г.'!$I$39:$I$55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'6 мес. 2016 г.'!$J$39:$J$55</c:f>
              <c:numCache>
                <c:formatCode>0.00%</c:formatCode>
                <c:ptCount val="17"/>
                <c:pt idx="0">
                  <c:v>0.16084558487183895</c:v>
                </c:pt>
                <c:pt idx="1">
                  <c:v>3.2162479892729819E-3</c:v>
                </c:pt>
                <c:pt idx="2">
                  <c:v>1.3342191933881555E-2</c:v>
                </c:pt>
                <c:pt idx="3">
                  <c:v>2.7770478934568826E-3</c:v>
                </c:pt>
                <c:pt idx="4">
                  <c:v>2.1471607730146462E-4</c:v>
                </c:pt>
                <c:pt idx="5">
                  <c:v>2.7638679463589121E-4</c:v>
                </c:pt>
                <c:pt idx="6">
                  <c:v>7.7147856822402496E-6</c:v>
                </c:pt>
                <c:pt idx="7">
                  <c:v>5.3427894118552085E-3</c:v>
                </c:pt>
                <c:pt idx="8">
                  <c:v>2.1336728803417578E-4</c:v>
                </c:pt>
                <c:pt idx="9">
                  <c:v>3.8700914176121454E-2</c:v>
                </c:pt>
                <c:pt idx="10">
                  <c:v>7.7048854134531344E-3</c:v>
                </c:pt>
                <c:pt idx="11">
                  <c:v>0.28687044257746208</c:v>
                </c:pt>
                <c:pt idx="12">
                  <c:v>5.2691463657679833E-3</c:v>
                </c:pt>
                <c:pt idx="13">
                  <c:v>1.6103289476785732E-2</c:v>
                </c:pt>
                <c:pt idx="14">
                  <c:v>6.8557696181961225E-2</c:v>
                </c:pt>
                <c:pt idx="15">
                  <c:v>0.26763776689528129</c:v>
                </c:pt>
                <c:pt idx="16">
                  <c:v>0.1229198118672077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>
        <c:manualLayout>
          <c:xMode val="edge"/>
          <c:yMode val="edge"/>
          <c:x val="6.544638129706043E-3"/>
          <c:y val="0.38133728184879412"/>
          <c:w val="0.99126091368889169"/>
          <c:h val="0.6186627181512058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 мес. 2016 г.'!$J$1</c:f>
              <c:strCache>
                <c:ptCount val="1"/>
                <c:pt idx="0">
                  <c:v>Первоначальный план (тыс. руб.)</c:v>
                </c:pt>
              </c:strCache>
            </c:strRef>
          </c:tx>
          <c:invertIfNegative val="0"/>
          <c:cat>
            <c:strRef>
              <c:f>'6 мес. 2016 г.'!$I$3:$I$5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'6 мес. 2016 г.'!$J$3:$J$5</c:f>
              <c:numCache>
                <c:formatCode>#,##0.0</c:formatCode>
                <c:ptCount val="3"/>
                <c:pt idx="0">
                  <c:v>468301.99400000001</c:v>
                </c:pt>
                <c:pt idx="1">
                  <c:v>108701.45198000001</c:v>
                </c:pt>
                <c:pt idx="2">
                  <c:v>1107709.9121999999</c:v>
                </c:pt>
              </c:numCache>
            </c:numRef>
          </c:val>
        </c:ser>
        <c:ser>
          <c:idx val="1"/>
          <c:order val="1"/>
          <c:tx>
            <c:strRef>
              <c:f>'6 мес. 2016 г.'!$K$1</c:f>
              <c:strCache>
                <c:ptCount val="1"/>
                <c:pt idx="0">
                  <c:v>Исполнено (тыс. руб.)</c:v>
                </c:pt>
              </c:strCache>
            </c:strRef>
          </c:tx>
          <c:invertIfNegative val="0"/>
          <c:cat>
            <c:strRef>
              <c:f>'6 мес. 2016 г.'!$I$3:$I$5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'6 мес. 2016 г.'!$K$3:$K$5</c:f>
              <c:numCache>
                <c:formatCode>#,##0.0</c:formatCode>
                <c:ptCount val="3"/>
                <c:pt idx="0">
                  <c:v>536805.37583000003</c:v>
                </c:pt>
                <c:pt idx="1">
                  <c:v>975820.67171999998</c:v>
                </c:pt>
                <c:pt idx="2">
                  <c:v>1369766.4019499999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37442304"/>
        <c:axId val="37443840"/>
      </c:barChart>
      <c:catAx>
        <c:axId val="37442304"/>
        <c:scaling>
          <c:orientation val="minMax"/>
        </c:scaling>
        <c:delete val="0"/>
        <c:axPos val="b"/>
        <c:majorTickMark val="none"/>
        <c:minorTickMark val="none"/>
        <c:tickLblPos val="nextTo"/>
        <c:crossAx val="37443840"/>
        <c:crosses val="autoZero"/>
        <c:auto val="1"/>
        <c:lblAlgn val="ctr"/>
        <c:lblOffset val="100"/>
        <c:noMultiLvlLbl val="0"/>
      </c:catAx>
      <c:valAx>
        <c:axId val="37443840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374423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'9 мес. 2016 г.'!$I$41:$I$57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'9 мес. 2016 г.'!$J$41:$J$57</c:f>
              <c:numCache>
                <c:formatCode>0.00%</c:formatCode>
                <c:ptCount val="17"/>
                <c:pt idx="0">
                  <c:v>0.16107630008568163</c:v>
                </c:pt>
                <c:pt idx="1">
                  <c:v>3.6616962881771231E-3</c:v>
                </c:pt>
                <c:pt idx="2">
                  <c:v>1.2621421889220611E-2</c:v>
                </c:pt>
                <c:pt idx="3">
                  <c:v>2.8916225926500093E-3</c:v>
                </c:pt>
                <c:pt idx="4">
                  <c:v>1.5025092293665618E-4</c:v>
                </c:pt>
                <c:pt idx="5">
                  <c:v>2.1574003441417644E-4</c:v>
                </c:pt>
                <c:pt idx="6">
                  <c:v>1.0688554615416972E-5</c:v>
                </c:pt>
                <c:pt idx="7">
                  <c:v>5.4682252181661485E-3</c:v>
                </c:pt>
                <c:pt idx="8">
                  <c:v>2.7178835610837409E-4</c:v>
                </c:pt>
                <c:pt idx="9">
                  <c:v>3.9840239714777216E-2</c:v>
                </c:pt>
                <c:pt idx="10">
                  <c:v>8.8821214035385114E-3</c:v>
                </c:pt>
                <c:pt idx="11">
                  <c:v>0.26707849039038845</c:v>
                </c:pt>
                <c:pt idx="12">
                  <c:v>8.2039684621033962E-3</c:v>
                </c:pt>
                <c:pt idx="13">
                  <c:v>3.3571548113137235E-2</c:v>
                </c:pt>
                <c:pt idx="14">
                  <c:v>0.10404507294560893</c:v>
                </c:pt>
                <c:pt idx="15">
                  <c:v>0.24813504528046798</c:v>
                </c:pt>
                <c:pt idx="16">
                  <c:v>0.10387577974800816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 мес. 2016 г.'!$J$3</c:f>
              <c:strCache>
                <c:ptCount val="1"/>
                <c:pt idx="0">
                  <c:v>Первоначальный план (тыс. руб.)</c:v>
                </c:pt>
              </c:strCache>
            </c:strRef>
          </c:tx>
          <c:invertIfNegative val="0"/>
          <c:cat>
            <c:strRef>
              <c:f>'9 мес. 2016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'9 мес. 2016 г.'!$J$5:$J$7</c:f>
              <c:numCache>
                <c:formatCode>#,##0.0</c:formatCode>
                <c:ptCount val="3"/>
                <c:pt idx="0">
                  <c:v>695004.49100000004</c:v>
                </c:pt>
                <c:pt idx="1">
                  <c:v>158282.17296999999</c:v>
                </c:pt>
                <c:pt idx="2">
                  <c:v>1469293.1905500002</c:v>
                </c:pt>
              </c:numCache>
            </c:numRef>
          </c:val>
        </c:ser>
        <c:ser>
          <c:idx val="1"/>
          <c:order val="1"/>
          <c:tx>
            <c:strRef>
              <c:f>'9 мес. 2016 г.'!$K$3</c:f>
              <c:strCache>
                <c:ptCount val="1"/>
                <c:pt idx="0">
                  <c:v>Исполнено (тыс. руб.)</c:v>
                </c:pt>
              </c:strCache>
            </c:strRef>
          </c:tx>
          <c:invertIfNegative val="0"/>
          <c:cat>
            <c:strRef>
              <c:f>'9 мес. 2016 г.'!$I$5:$I$7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'9 мес. 2016 г.'!$K$5:$K$7</c:f>
              <c:numCache>
                <c:formatCode>#,##0.0</c:formatCode>
                <c:ptCount val="3"/>
                <c:pt idx="0">
                  <c:v>770057.3939400001</c:v>
                </c:pt>
                <c:pt idx="1">
                  <c:v>1338763.4329900001</c:v>
                </c:pt>
                <c:pt idx="2">
                  <c:v>2023103.6089799998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37481472"/>
        <c:axId val="38679296"/>
      </c:barChart>
      <c:catAx>
        <c:axId val="37481472"/>
        <c:scaling>
          <c:orientation val="minMax"/>
        </c:scaling>
        <c:delete val="0"/>
        <c:axPos val="b"/>
        <c:majorTickMark val="none"/>
        <c:minorTickMark val="none"/>
        <c:tickLblPos val="nextTo"/>
        <c:crossAx val="38679296"/>
        <c:crosses val="autoZero"/>
        <c:auto val="1"/>
        <c:lblAlgn val="ctr"/>
        <c:lblOffset val="100"/>
        <c:noMultiLvlLbl val="0"/>
      </c:catAx>
      <c:valAx>
        <c:axId val="38679296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374814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rgbClr val="D1FFCD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00B0F0"/>
              </a:solidFill>
            </c:spPr>
          </c:dPt>
          <c:dPt>
            <c:idx val="3"/>
            <c:bubble3D val="0"/>
            <c:spPr>
              <a:solidFill>
                <a:srgbClr val="FF9F9F"/>
              </a:solidFill>
            </c:spPr>
          </c:dPt>
          <c:dPt>
            <c:idx val="7"/>
            <c:bubble3D val="0"/>
            <c:spPr>
              <a:solidFill>
                <a:srgbClr val="FF438B"/>
              </a:solidFill>
            </c:spPr>
          </c:dPt>
          <c:dPt>
            <c:idx val="9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</c:spPr>
          </c:dPt>
          <c:dPt>
            <c:idx val="10"/>
            <c:bubble3D val="0"/>
            <c:spPr>
              <a:solidFill>
                <a:srgbClr val="BAF6FE"/>
              </a:solidFill>
            </c:spPr>
          </c:dPt>
          <c:dPt>
            <c:idx val="11"/>
            <c:bubble3D val="0"/>
            <c:spPr>
              <a:solidFill>
                <a:srgbClr val="92D050"/>
              </a:solidFill>
            </c:spPr>
          </c:dPt>
          <c:dPt>
            <c:idx val="13"/>
            <c:bubble3D val="0"/>
            <c:spPr>
              <a:solidFill>
                <a:srgbClr val="FFFFAB"/>
              </a:solidFill>
            </c:spPr>
          </c:dPt>
          <c:dPt>
            <c:idx val="14"/>
            <c:bubble3D val="0"/>
            <c:spPr>
              <a:solidFill>
                <a:srgbClr val="FFC5FF"/>
              </a:solidFill>
            </c:spPr>
          </c:dPt>
          <c:dPt>
            <c:idx val="15"/>
            <c:bubble3D val="0"/>
            <c:spPr>
              <a:solidFill>
                <a:srgbClr val="FFFFAB"/>
              </a:solidFill>
            </c:spPr>
          </c:dPt>
          <c:dPt>
            <c:idx val="16"/>
            <c:bubble3D val="0"/>
            <c:spPr>
              <a:solidFill>
                <a:srgbClr val="FF9F9F"/>
              </a:solidFill>
            </c:spPr>
          </c:dPt>
          <c:cat>
            <c:strRef>
              <c:f>'за 2016 г.'!$J$39:$J$55</c:f>
              <c:strCache>
                <c:ptCount val="17"/>
                <c:pt idx="0">
                  <c:v>Налог на доходы  физических лиц</c:v>
                </c:pt>
                <c:pt idx="1">
                  <c:v>Акцизы по подакцизным товарам (продукции), производимым на территории Российской Федерации</c:v>
                </c:pt>
                <c:pt idx="2">
                  <c:v>Налог, взимаемый в связи с применением упрощенной системы налогообложения</c:v>
                </c:pt>
                <c:pt idx="3">
                  <c:v>Единый налог на вмененный доход для отдельных видов деятельности</c:v>
                </c:pt>
                <c:pt idx="4">
                  <c:v>Единый сельскохозяйственный налог</c:v>
                </c:pt>
                <c:pt idx="5">
                  <c:v>Налог, взимаемый в связи с применением патентной системы налогооблажения</c:v>
                </c:pt>
                <c:pt idx="6">
                  <c:v>Налог на имущество физических лиц</c:v>
                </c:pt>
                <c:pt idx="7">
                  <c:v>Земельный налог</c:v>
                </c:pt>
                <c:pt idx="8">
                  <c:v>Иные налоговые доходы</c:v>
                </c:pt>
                <c:pt idx="9">
                  <c:v>Доходы от использования имущества, находящегося в государственной и муниципальной собственности</c:v>
                </c:pt>
                <c:pt idx="10">
                  <c:v>Плата за негативное воздействие на окружающую среду</c:v>
                </c:pt>
                <c:pt idx="11">
                  <c:v>Штрафы, санкции, возмещение ущерба</c:v>
                </c:pt>
                <c:pt idx="12">
                  <c:v>Иные неналоговые доходы</c:v>
                </c:pt>
                <c:pt idx="13">
                  <c:v>Дотации</c:v>
                </c:pt>
                <c:pt idx="14">
                  <c:v>Субсидии </c:v>
                </c:pt>
                <c:pt idx="15">
                  <c:v>Субвенции</c:v>
                </c:pt>
                <c:pt idx="16">
                  <c:v>Иные безвозмездные поступления</c:v>
                </c:pt>
              </c:strCache>
            </c:strRef>
          </c:cat>
          <c:val>
            <c:numRef>
              <c:f>'за 2016 г.'!$K$39:$K$55</c:f>
              <c:numCache>
                <c:formatCode>0.00%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'за 2016 г.'!$K$1</c:f>
              <c:strCache>
                <c:ptCount val="1"/>
                <c:pt idx="0">
                  <c:v>Первоначальный план на 01.01.2016
(тыс. руб.)</c:v>
                </c:pt>
              </c:strCache>
            </c:strRef>
          </c:tx>
          <c:invertIfNegative val="0"/>
          <c:cat>
            <c:strRef>
              <c:f>'за 2016 г.'!$J$3:$J$5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'за 2016 г.'!$K$3:$K$5</c:f>
              <c:numCache>
                <c:formatCode>#,##0.0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'за 2016 г.'!$L$1</c:f>
              <c:strCache>
                <c:ptCount val="1"/>
                <c:pt idx="0">
                  <c:v>Исполнено на 01.01.2016
 (тыс. руб.)</c:v>
                </c:pt>
              </c:strCache>
            </c:strRef>
          </c:tx>
          <c:invertIfNegative val="0"/>
          <c:cat>
            <c:strRef>
              <c:f>'за 2016 г.'!$J$3:$J$5</c:f>
              <c:strCache>
                <c:ptCount val="3"/>
                <c:pt idx="0">
                  <c:v>НАЛОГОВЫЕ ДОХОДЫ:</c:v>
                </c:pt>
                <c:pt idx="1">
                  <c:v>НЕНАЛОГОВЫЕ ДОХОДЫ</c:v>
                </c:pt>
                <c:pt idx="2">
                  <c:v>БЕЗВОЗМЕЗДНЫЕ ПОСТУПЛЕНИЯ</c:v>
                </c:pt>
              </c:strCache>
            </c:strRef>
          </c:cat>
          <c:val>
            <c:numRef>
              <c:f>'за 2016 г.'!$L$3:$L$5</c:f>
              <c:numCache>
                <c:formatCode>#,##0.0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93824512"/>
        <c:axId val="93826048"/>
      </c:barChart>
      <c:catAx>
        <c:axId val="93824512"/>
        <c:scaling>
          <c:orientation val="minMax"/>
        </c:scaling>
        <c:delete val="0"/>
        <c:axPos val="b"/>
        <c:majorTickMark val="none"/>
        <c:minorTickMark val="none"/>
        <c:tickLblPos val="nextTo"/>
        <c:crossAx val="93826048"/>
        <c:crosses val="autoZero"/>
        <c:auto val="1"/>
        <c:lblAlgn val="ctr"/>
        <c:lblOffset val="100"/>
        <c:noMultiLvlLbl val="0"/>
      </c:catAx>
      <c:valAx>
        <c:axId val="93826048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crossAx val="93824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1009649</xdr:colOff>
      <xdr:row>38</xdr:row>
      <xdr:rowOff>23811</xdr:rowOff>
    </xdr:from>
    <xdr:to>
      <xdr:col>7</xdr:col>
      <xdr:colOff>0</xdr:colOff>
      <xdr:row>93</xdr:row>
      <xdr:rowOff>9525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609599</xdr:colOff>
      <xdr:row>6</xdr:row>
      <xdr:rowOff>257175</xdr:rowOff>
    </xdr:from>
    <xdr:to>
      <xdr:col>16</xdr:col>
      <xdr:colOff>9524</xdr:colOff>
      <xdr:row>26</xdr:row>
      <xdr:rowOff>185737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1009651</xdr:colOff>
      <xdr:row>38</xdr:row>
      <xdr:rowOff>23811</xdr:rowOff>
    </xdr:from>
    <xdr:to>
      <xdr:col>4</xdr:col>
      <xdr:colOff>114300</xdr:colOff>
      <xdr:row>62</xdr:row>
      <xdr:rowOff>57150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609599</xdr:colOff>
      <xdr:row>6</xdr:row>
      <xdr:rowOff>257175</xdr:rowOff>
    </xdr:from>
    <xdr:to>
      <xdr:col>16</xdr:col>
      <xdr:colOff>9524</xdr:colOff>
      <xdr:row>26</xdr:row>
      <xdr:rowOff>185737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1009649</xdr:colOff>
      <xdr:row>40</xdr:row>
      <xdr:rowOff>23811</xdr:rowOff>
    </xdr:from>
    <xdr:to>
      <xdr:col>7</xdr:col>
      <xdr:colOff>0</xdr:colOff>
      <xdr:row>95</xdr:row>
      <xdr:rowOff>9525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609599</xdr:colOff>
      <xdr:row>8</xdr:row>
      <xdr:rowOff>257175</xdr:rowOff>
    </xdr:from>
    <xdr:to>
      <xdr:col>16</xdr:col>
      <xdr:colOff>9524</xdr:colOff>
      <xdr:row>28</xdr:row>
      <xdr:rowOff>185737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1009649</xdr:colOff>
      <xdr:row>38</xdr:row>
      <xdr:rowOff>23811</xdr:rowOff>
    </xdr:from>
    <xdr:to>
      <xdr:col>8</xdr:col>
      <xdr:colOff>0</xdr:colOff>
      <xdr:row>93</xdr:row>
      <xdr:rowOff>9525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609599</xdr:colOff>
      <xdr:row>6</xdr:row>
      <xdr:rowOff>257175</xdr:rowOff>
    </xdr:from>
    <xdr:to>
      <xdr:col>17</xdr:col>
      <xdr:colOff>9524</xdr:colOff>
      <xdr:row>26</xdr:row>
      <xdr:rowOff>185737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6"/>
  <sheetViews>
    <sheetView view="pageBreakPreview" zoomScale="86" zoomScaleNormal="100" zoomScaleSheetLayoutView="86" workbookViewId="0">
      <selection activeCell="K54" sqref="K54"/>
    </sheetView>
  </sheetViews>
  <sheetFormatPr defaultColWidth="9.140625" defaultRowHeight="12.75" x14ac:dyDescent="0.2"/>
  <cols>
    <col min="1" max="1" width="52.140625" style="7" bestFit="1" customWidth="1"/>
    <col min="2" max="2" width="24" style="7" bestFit="1" customWidth="1"/>
    <col min="3" max="3" width="20.5703125" style="7" customWidth="1"/>
    <col min="4" max="4" width="20.5703125" style="61" customWidth="1"/>
    <col min="5" max="5" width="15.85546875" style="61" customWidth="1"/>
    <col min="6" max="6" width="19.42578125" style="7" customWidth="1"/>
    <col min="7" max="7" width="39.28515625" style="7" customWidth="1"/>
    <col min="8" max="8" width="9.140625" style="45"/>
    <col min="9" max="9" width="32.28515625" style="45" bestFit="1" customWidth="1"/>
    <col min="10" max="10" width="18.7109375" style="45" customWidth="1"/>
    <col min="11" max="11" width="16.7109375" style="45" customWidth="1"/>
    <col min="12" max="99" width="9.140625" style="45"/>
    <col min="100" max="16384" width="9.140625" style="7"/>
  </cols>
  <sheetData>
    <row r="1" spans="1:99" s="16" customFormat="1" ht="63" x14ac:dyDescent="0.25">
      <c r="A1" s="18" t="s">
        <v>1</v>
      </c>
      <c r="B1" s="18" t="s">
        <v>0</v>
      </c>
      <c r="C1" s="18" t="s">
        <v>100</v>
      </c>
      <c r="D1" s="54" t="s">
        <v>101</v>
      </c>
      <c r="E1" s="54" t="s">
        <v>102</v>
      </c>
      <c r="F1" s="18" t="s">
        <v>2</v>
      </c>
      <c r="G1" s="18" t="s">
        <v>93</v>
      </c>
      <c r="H1" s="42"/>
      <c r="I1" s="18" t="s">
        <v>1</v>
      </c>
      <c r="J1" s="18" t="s">
        <v>84</v>
      </c>
      <c r="K1" s="18" t="s">
        <v>85</v>
      </c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</row>
    <row r="2" spans="1:99" s="16" customFormat="1" ht="15.75" x14ac:dyDescent="0.25">
      <c r="A2" s="18">
        <v>1</v>
      </c>
      <c r="B2" s="18">
        <v>2</v>
      </c>
      <c r="C2" s="18">
        <v>3</v>
      </c>
      <c r="D2" s="54">
        <v>4</v>
      </c>
      <c r="E2" s="54">
        <v>5</v>
      </c>
      <c r="F2" s="18">
        <v>6</v>
      </c>
      <c r="G2" s="18">
        <v>7</v>
      </c>
      <c r="H2" s="42"/>
      <c r="I2" s="18"/>
      <c r="J2" s="18"/>
      <c r="K2" s="18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</row>
    <row r="3" spans="1:99" s="36" customFormat="1" x14ac:dyDescent="0.2">
      <c r="A3" s="17" t="s">
        <v>62</v>
      </c>
      <c r="B3" s="33"/>
      <c r="C3" s="34">
        <f>C4+C5+C6+C11+C15</f>
        <v>213310.497</v>
      </c>
      <c r="D3" s="55">
        <f t="shared" ref="D3" si="0">D4+D5+D6+D11+D15</f>
        <v>213310.497</v>
      </c>
      <c r="E3" s="55">
        <f>E4+E5+E6+E11+E15</f>
        <v>235206.53276000003</v>
      </c>
      <c r="F3" s="35">
        <f t="shared" ref="F3:F27" si="1">E3/C3</f>
        <v>1.1026486556824253</v>
      </c>
      <c r="G3" s="34"/>
      <c r="H3" s="43"/>
      <c r="I3" s="50" t="s">
        <v>67</v>
      </c>
      <c r="J3" s="17">
        <f>C3</f>
        <v>213310.497</v>
      </c>
      <c r="K3" s="17">
        <f>E3</f>
        <v>235206.53276000003</v>
      </c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</row>
    <row r="4" spans="1:99" s="11" customFormat="1" ht="25.5" x14ac:dyDescent="0.2">
      <c r="A4" s="63" t="s">
        <v>3</v>
      </c>
      <c r="B4" s="28" t="s">
        <v>4</v>
      </c>
      <c r="C4" s="26">
        <v>189405</v>
      </c>
      <c r="D4" s="56">
        <v>189405</v>
      </c>
      <c r="E4" s="56">
        <v>202913.35642</v>
      </c>
      <c r="F4" s="27">
        <f t="shared" si="1"/>
        <v>1.0713199568121221</v>
      </c>
      <c r="G4" s="78" t="s">
        <v>73</v>
      </c>
      <c r="H4" s="43"/>
      <c r="I4" s="50" t="s">
        <v>63</v>
      </c>
      <c r="J4" s="17">
        <f>C18</f>
        <v>62580.220990000002</v>
      </c>
      <c r="K4" s="17">
        <f>E18</f>
        <v>471496.54439000005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</row>
    <row r="5" spans="1:99" s="11" customFormat="1" ht="51" x14ac:dyDescent="0.2">
      <c r="A5" s="63" t="s">
        <v>5</v>
      </c>
      <c r="B5" s="28" t="s">
        <v>6</v>
      </c>
      <c r="C5" s="26">
        <v>3577.4969999999998</v>
      </c>
      <c r="D5" s="56">
        <v>3577.4969999999998</v>
      </c>
      <c r="E5" s="56">
        <v>4001.02592</v>
      </c>
      <c r="F5" s="27">
        <f t="shared" si="1"/>
        <v>1.118386939248307</v>
      </c>
      <c r="G5" s="78" t="s">
        <v>74</v>
      </c>
      <c r="H5" s="43"/>
      <c r="I5" s="50" t="s">
        <v>64</v>
      </c>
      <c r="J5" s="17">
        <f>C26</f>
        <v>432585.39016000001</v>
      </c>
      <c r="K5" s="17">
        <f>E26</f>
        <v>428467.38205999997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</row>
    <row r="6" spans="1:99" s="11" customFormat="1" x14ac:dyDescent="0.2">
      <c r="A6" s="64" t="s">
        <v>52</v>
      </c>
      <c r="B6" s="25" t="s">
        <v>10</v>
      </c>
      <c r="C6" s="26">
        <f>C7+C8+C9+C10</f>
        <v>17570</v>
      </c>
      <c r="D6" s="56">
        <f t="shared" ref="D6:E6" si="2">D7+D8+D9+D10</f>
        <v>17570</v>
      </c>
      <c r="E6" s="56">
        <f t="shared" si="2"/>
        <v>19724.014749999998</v>
      </c>
      <c r="F6" s="27">
        <f t="shared" si="1"/>
        <v>1.1225961724530449</v>
      </c>
      <c r="G6" s="56"/>
      <c r="H6" s="43"/>
      <c r="I6" s="44"/>
      <c r="J6" s="44"/>
      <c r="K6" s="44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</row>
    <row r="7" spans="1:99" ht="25.5" x14ac:dyDescent="0.2">
      <c r="A7" s="65" t="s">
        <v>7</v>
      </c>
      <c r="B7" s="1" t="s">
        <v>11</v>
      </c>
      <c r="C7" s="21">
        <v>12750</v>
      </c>
      <c r="D7" s="57">
        <v>12750</v>
      </c>
      <c r="E7" s="57">
        <v>14444.09707</v>
      </c>
      <c r="F7" s="24">
        <f t="shared" si="1"/>
        <v>1.1328703584313726</v>
      </c>
      <c r="G7" s="83" t="s">
        <v>73</v>
      </c>
    </row>
    <row r="8" spans="1:99" ht="25.5" x14ac:dyDescent="0.2">
      <c r="A8" s="65" t="s">
        <v>8</v>
      </c>
      <c r="B8" s="1" t="s">
        <v>12</v>
      </c>
      <c r="C8" s="21">
        <v>4200</v>
      </c>
      <c r="D8" s="57">
        <v>4200</v>
      </c>
      <c r="E8" s="57">
        <v>4512.1869699999997</v>
      </c>
      <c r="F8" s="24">
        <f t="shared" si="1"/>
        <v>1.0743302309523808</v>
      </c>
      <c r="G8" s="84"/>
    </row>
    <row r="9" spans="1:99" x14ac:dyDescent="0.2">
      <c r="A9" s="66" t="s">
        <v>9</v>
      </c>
      <c r="B9" s="1" t="s">
        <v>13</v>
      </c>
      <c r="C9" s="21">
        <v>120</v>
      </c>
      <c r="D9" s="57">
        <v>120</v>
      </c>
      <c r="E9" s="57">
        <v>227.73699999999999</v>
      </c>
      <c r="F9" s="24">
        <f t="shared" si="1"/>
        <v>1.8978083333333333</v>
      </c>
      <c r="G9" s="84"/>
    </row>
    <row r="10" spans="1:99" ht="25.5" x14ac:dyDescent="0.2">
      <c r="A10" s="66" t="s">
        <v>68</v>
      </c>
      <c r="B10" s="1" t="s">
        <v>14</v>
      </c>
      <c r="C10" s="21">
        <v>500</v>
      </c>
      <c r="D10" s="57">
        <v>500</v>
      </c>
      <c r="E10" s="57">
        <v>539.99370999999996</v>
      </c>
      <c r="F10" s="24">
        <f t="shared" si="1"/>
        <v>1.0799874199999999</v>
      </c>
      <c r="G10" s="85"/>
    </row>
    <row r="11" spans="1:99" s="11" customFormat="1" x14ac:dyDescent="0.2">
      <c r="A11" s="64" t="s">
        <v>53</v>
      </c>
      <c r="B11" s="25" t="s">
        <v>18</v>
      </c>
      <c r="C11" s="26">
        <f>C12+C13+C14</f>
        <v>2308</v>
      </c>
      <c r="D11" s="56">
        <f t="shared" ref="D11:E11" si="3">D12+D13+D14</f>
        <v>2308</v>
      </c>
      <c r="E11" s="56">
        <f t="shared" si="3"/>
        <v>8227.7708899999998</v>
      </c>
      <c r="F11" s="76" t="s">
        <v>61</v>
      </c>
      <c r="G11" s="79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</row>
    <row r="12" spans="1:99" ht="12.75" customHeight="1" x14ac:dyDescent="0.2">
      <c r="A12" s="65" t="s">
        <v>15</v>
      </c>
      <c r="B12" s="1" t="s">
        <v>19</v>
      </c>
      <c r="C12" s="21">
        <v>0</v>
      </c>
      <c r="D12" s="57">
        <v>0</v>
      </c>
      <c r="E12" s="57">
        <v>15.346679999999999</v>
      </c>
      <c r="F12" s="24"/>
      <c r="G12" s="86" t="s">
        <v>75</v>
      </c>
    </row>
    <row r="13" spans="1:99" ht="12.75" hidden="1" customHeight="1" x14ac:dyDescent="0.2">
      <c r="A13" s="65" t="s">
        <v>16</v>
      </c>
      <c r="B13" s="1" t="s">
        <v>20</v>
      </c>
      <c r="C13" s="21">
        <v>0</v>
      </c>
      <c r="D13" s="57"/>
      <c r="E13" s="57"/>
      <c r="F13" s="24" t="e">
        <f t="shared" si="1"/>
        <v>#DIV/0!</v>
      </c>
      <c r="G13" s="87"/>
    </row>
    <row r="14" spans="1:99" x14ac:dyDescent="0.2">
      <c r="A14" s="65" t="s">
        <v>17</v>
      </c>
      <c r="B14" s="2" t="s">
        <v>21</v>
      </c>
      <c r="C14" s="21">
        <v>2308</v>
      </c>
      <c r="D14" s="57">
        <v>2308</v>
      </c>
      <c r="E14" s="57">
        <v>8212.4242099999992</v>
      </c>
      <c r="F14" s="41" t="s">
        <v>61</v>
      </c>
      <c r="G14" s="88"/>
    </row>
    <row r="15" spans="1:99" s="11" customFormat="1" x14ac:dyDescent="0.2">
      <c r="A15" s="63" t="s">
        <v>54</v>
      </c>
      <c r="B15" s="15"/>
      <c r="C15" s="26">
        <f>C16+C17</f>
        <v>450</v>
      </c>
      <c r="D15" s="56">
        <f t="shared" ref="D15:E15" si="4">D16+D17</f>
        <v>450</v>
      </c>
      <c r="E15" s="56">
        <f t="shared" si="4"/>
        <v>340.36478</v>
      </c>
      <c r="F15" s="27">
        <f t="shared" si="1"/>
        <v>0.75636617777777782</v>
      </c>
      <c r="G15" s="79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</row>
    <row r="16" spans="1:99" s="8" customFormat="1" ht="25.5" x14ac:dyDescent="0.2">
      <c r="A16" s="4" t="s">
        <v>105</v>
      </c>
      <c r="B16" s="5" t="s">
        <v>24</v>
      </c>
      <c r="C16" s="22">
        <v>450</v>
      </c>
      <c r="D16" s="58">
        <v>450</v>
      </c>
      <c r="E16" s="58">
        <v>340.36478</v>
      </c>
      <c r="F16" s="23">
        <f t="shared" si="1"/>
        <v>0.75636617777777782</v>
      </c>
      <c r="G16" s="4" t="s">
        <v>76</v>
      </c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</row>
    <row r="17" spans="1:99" s="8" customFormat="1" ht="38.25" hidden="1" x14ac:dyDescent="0.2">
      <c r="A17" s="6" t="s">
        <v>23</v>
      </c>
      <c r="B17" s="5" t="s">
        <v>25</v>
      </c>
      <c r="C17" s="22">
        <v>0</v>
      </c>
      <c r="D17" s="58"/>
      <c r="E17" s="58"/>
      <c r="F17" s="23"/>
      <c r="G17" s="6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</row>
    <row r="18" spans="1:99" s="36" customFormat="1" x14ac:dyDescent="0.2">
      <c r="A18" s="17" t="s">
        <v>63</v>
      </c>
      <c r="B18" s="33"/>
      <c r="C18" s="34">
        <f>C19+C20+C21+C22</f>
        <v>62580.220990000002</v>
      </c>
      <c r="D18" s="55">
        <f t="shared" ref="D18:E18" si="5">D19+D20+D21+D22</f>
        <v>262580.22099</v>
      </c>
      <c r="E18" s="55">
        <f t="shared" si="5"/>
        <v>471496.54439000005</v>
      </c>
      <c r="F18" s="35">
        <f t="shared" si="1"/>
        <v>7.5342741992768412</v>
      </c>
      <c r="G18" s="80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</row>
    <row r="19" spans="1:99" s="31" customFormat="1" ht="25.5" x14ac:dyDescent="0.2">
      <c r="A19" s="20" t="s">
        <v>55</v>
      </c>
      <c r="B19" s="25" t="s">
        <v>26</v>
      </c>
      <c r="C19" s="29">
        <v>19532</v>
      </c>
      <c r="D19" s="59">
        <v>19532</v>
      </c>
      <c r="E19" s="59">
        <v>48913.806770000003</v>
      </c>
      <c r="F19" s="76" t="s">
        <v>61</v>
      </c>
      <c r="G19" s="81" t="s">
        <v>95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</row>
    <row r="20" spans="1:99" s="31" customFormat="1" ht="63.75" x14ac:dyDescent="0.2">
      <c r="A20" s="20" t="s">
        <v>27</v>
      </c>
      <c r="B20" s="25" t="s">
        <v>28</v>
      </c>
      <c r="C20" s="29">
        <v>31997</v>
      </c>
      <c r="D20" s="59">
        <v>31997</v>
      </c>
      <c r="E20" s="59">
        <v>8180.6859700000005</v>
      </c>
      <c r="F20" s="27">
        <f t="shared" si="1"/>
        <v>0.2556704056630309</v>
      </c>
      <c r="G20" s="81" t="s">
        <v>96</v>
      </c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</row>
    <row r="21" spans="1:99" s="31" customFormat="1" ht="63.75" x14ac:dyDescent="0.2">
      <c r="A21" s="71" t="s">
        <v>56</v>
      </c>
      <c r="B21" s="32" t="s">
        <v>29</v>
      </c>
      <c r="C21" s="29">
        <v>6390.7199899999996</v>
      </c>
      <c r="D21" s="59">
        <v>206390.71999000001</v>
      </c>
      <c r="E21" s="59">
        <v>405321.25696000003</v>
      </c>
      <c r="F21" s="76" t="s">
        <v>61</v>
      </c>
      <c r="G21" s="81" t="s">
        <v>97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</row>
    <row r="22" spans="1:99" s="31" customFormat="1" x14ac:dyDescent="0.2">
      <c r="A22" s="71" t="s">
        <v>57</v>
      </c>
      <c r="B22" s="30"/>
      <c r="C22" s="29">
        <f>C23+C24+C25</f>
        <v>4660.5010000000002</v>
      </c>
      <c r="D22" s="59">
        <f t="shared" ref="D22:E22" si="6">D23+D24+D25</f>
        <v>4660.5010000000002</v>
      </c>
      <c r="E22" s="59">
        <f t="shared" si="6"/>
        <v>9080.7946899999988</v>
      </c>
      <c r="F22" s="27">
        <f t="shared" si="1"/>
        <v>1.9484589081731767</v>
      </c>
      <c r="G22" s="79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</row>
    <row r="23" spans="1:99" s="8" customFormat="1" ht="25.5" x14ac:dyDescent="0.2">
      <c r="A23" s="6" t="s">
        <v>106</v>
      </c>
      <c r="B23" s="5" t="s">
        <v>32</v>
      </c>
      <c r="C23" s="22">
        <v>340</v>
      </c>
      <c r="D23" s="58">
        <v>340</v>
      </c>
      <c r="E23" s="58">
        <v>4803.4079099999999</v>
      </c>
      <c r="F23" s="77" t="s">
        <v>61</v>
      </c>
      <c r="G23" s="82" t="s">
        <v>81</v>
      </c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</row>
    <row r="24" spans="1:99" s="8" customFormat="1" x14ac:dyDescent="0.2">
      <c r="A24" s="6" t="s">
        <v>107</v>
      </c>
      <c r="B24" s="5" t="s">
        <v>33</v>
      </c>
      <c r="C24" s="22">
        <v>4305.5010000000002</v>
      </c>
      <c r="D24" s="58">
        <v>4305.5010000000002</v>
      </c>
      <c r="E24" s="58">
        <v>3839.3023800000001</v>
      </c>
      <c r="F24" s="23">
        <f t="shared" si="1"/>
        <v>0.89172023882934881</v>
      </c>
      <c r="G24" s="82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</row>
    <row r="25" spans="1:99" s="8" customFormat="1" ht="25.5" x14ac:dyDescent="0.2">
      <c r="A25" s="6" t="s">
        <v>108</v>
      </c>
      <c r="B25" s="5" t="s">
        <v>35</v>
      </c>
      <c r="C25" s="22">
        <v>15</v>
      </c>
      <c r="D25" s="58">
        <v>15</v>
      </c>
      <c r="E25" s="58">
        <v>438.08440000000002</v>
      </c>
      <c r="F25" s="77" t="s">
        <v>61</v>
      </c>
      <c r="G25" s="82" t="s">
        <v>82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</row>
    <row r="26" spans="1:99" s="36" customFormat="1" x14ac:dyDescent="0.2">
      <c r="A26" s="19" t="s">
        <v>64</v>
      </c>
      <c r="B26" s="33"/>
      <c r="C26" s="34">
        <f>C27+C31</f>
        <v>432585.39016000001</v>
      </c>
      <c r="D26" s="55">
        <f t="shared" ref="D26:E26" si="7">D27+D31</f>
        <v>439141.34328999999</v>
      </c>
      <c r="E26" s="55">
        <f t="shared" si="7"/>
        <v>428467.38205999997</v>
      </c>
      <c r="F26" s="35">
        <f t="shared" si="1"/>
        <v>0.99048047346565049</v>
      </c>
      <c r="G26" s="3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</row>
    <row r="27" spans="1:99" s="31" customFormat="1" ht="38.25" x14ac:dyDescent="0.2">
      <c r="A27" s="68" t="s">
        <v>72</v>
      </c>
      <c r="B27" s="25" t="s">
        <v>36</v>
      </c>
      <c r="C27" s="29">
        <f>C28+C29+C30</f>
        <v>383569.25335000001</v>
      </c>
      <c r="D27" s="59">
        <f t="shared" ref="D27:E27" si="8">D28+D29+D30</f>
        <v>389369.25335000001</v>
      </c>
      <c r="E27" s="59">
        <f t="shared" si="8"/>
        <v>319577.30183999997</v>
      </c>
      <c r="F27" s="27">
        <f t="shared" si="1"/>
        <v>0.83316715051816592</v>
      </c>
      <c r="G27" s="73" t="s">
        <v>83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</row>
    <row r="28" spans="1:99" x14ac:dyDescent="0.2">
      <c r="A28" s="66" t="s">
        <v>69</v>
      </c>
      <c r="B28" s="1" t="s">
        <v>38</v>
      </c>
      <c r="C28" s="21">
        <v>92832</v>
      </c>
      <c r="D28" s="57">
        <v>92832</v>
      </c>
      <c r="E28" s="57">
        <v>18566.400000000001</v>
      </c>
      <c r="F28" s="24">
        <f t="shared" ref="F28:F37" si="9">E28/C28</f>
        <v>0.2</v>
      </c>
      <c r="G28" s="62"/>
    </row>
    <row r="29" spans="1:99" x14ac:dyDescent="0.2">
      <c r="A29" s="66" t="s">
        <v>70</v>
      </c>
      <c r="B29" s="1" t="s">
        <v>39</v>
      </c>
      <c r="C29" s="21">
        <v>31999.57</v>
      </c>
      <c r="D29" s="57">
        <v>37799.57</v>
      </c>
      <c r="E29" s="57">
        <v>43636.954839999999</v>
      </c>
      <c r="F29" s="24">
        <f t="shared" si="9"/>
        <v>1.3636731631081291</v>
      </c>
      <c r="G29" s="62"/>
    </row>
    <row r="30" spans="1:99" x14ac:dyDescent="0.2">
      <c r="A30" s="66" t="s">
        <v>71</v>
      </c>
      <c r="B30" s="1" t="s">
        <v>40</v>
      </c>
      <c r="C30" s="21">
        <v>258737.68335000001</v>
      </c>
      <c r="D30" s="57">
        <v>258737.68335000001</v>
      </c>
      <c r="E30" s="57">
        <v>257373.94699999999</v>
      </c>
      <c r="F30" s="24">
        <f t="shared" si="9"/>
        <v>0.99472927046287551</v>
      </c>
      <c r="G30" s="62"/>
    </row>
    <row r="31" spans="1:99" s="11" customFormat="1" x14ac:dyDescent="0.2">
      <c r="A31" s="70" t="s">
        <v>60</v>
      </c>
      <c r="B31" s="15"/>
      <c r="C31" s="26">
        <f>C32+C33+C34+C35+C36</f>
        <v>49016.136810000004</v>
      </c>
      <c r="D31" s="56">
        <f t="shared" ref="D31:E31" si="10">D32+D33+D34+D35+D36</f>
        <v>49772.089940000005</v>
      </c>
      <c r="E31" s="56">
        <f t="shared" si="10"/>
        <v>108890.08022000002</v>
      </c>
      <c r="F31" s="76" t="s">
        <v>61</v>
      </c>
      <c r="G31" s="30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</row>
    <row r="32" spans="1:99" s="8" customFormat="1" hidden="1" x14ac:dyDescent="0.2">
      <c r="A32" s="4" t="s">
        <v>41</v>
      </c>
      <c r="B32" s="5" t="s">
        <v>46</v>
      </c>
      <c r="C32" s="22">
        <v>0</v>
      </c>
      <c r="D32" s="58">
        <v>483.95312999999999</v>
      </c>
      <c r="E32" s="58">
        <v>2425.7399999999998</v>
      </c>
      <c r="F32" s="23"/>
      <c r="G32" s="12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</row>
    <row r="33" spans="1:99" s="8" customFormat="1" ht="63.75" hidden="1" x14ac:dyDescent="0.2">
      <c r="A33" s="9" t="s">
        <v>42</v>
      </c>
      <c r="B33" s="10" t="s">
        <v>47</v>
      </c>
      <c r="C33" s="22">
        <v>49016.136810000004</v>
      </c>
      <c r="D33" s="58">
        <v>49288.136810000004</v>
      </c>
      <c r="E33" s="58">
        <v>48377.344100000002</v>
      </c>
      <c r="F33" s="23">
        <f t="shared" si="9"/>
        <v>0.98696770591129734</v>
      </c>
      <c r="G33" s="12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</row>
    <row r="34" spans="1:99" s="8" customFormat="1" ht="25.5" hidden="1" x14ac:dyDescent="0.2">
      <c r="A34" s="4" t="s">
        <v>43</v>
      </c>
      <c r="B34" s="5" t="s">
        <v>48</v>
      </c>
      <c r="C34" s="22">
        <v>0</v>
      </c>
      <c r="D34" s="58">
        <v>0</v>
      </c>
      <c r="E34" s="58">
        <v>61525.302960000001</v>
      </c>
      <c r="F34" s="23"/>
      <c r="G34" s="12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</row>
    <row r="35" spans="1:99" s="8" customFormat="1" ht="25.5" hidden="1" x14ac:dyDescent="0.2">
      <c r="A35" s="14" t="s">
        <v>44</v>
      </c>
      <c r="B35" s="5" t="s">
        <v>49</v>
      </c>
      <c r="C35" s="22">
        <v>0</v>
      </c>
      <c r="D35" s="58">
        <v>0</v>
      </c>
      <c r="E35" s="58">
        <v>917.15880000000004</v>
      </c>
      <c r="F35" s="23"/>
      <c r="G35" s="12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</row>
    <row r="36" spans="1:99" s="8" customFormat="1" ht="25.5" hidden="1" x14ac:dyDescent="0.2">
      <c r="A36" s="6" t="s">
        <v>45</v>
      </c>
      <c r="B36" s="5" t="s">
        <v>50</v>
      </c>
      <c r="C36" s="22">
        <v>0</v>
      </c>
      <c r="D36" s="58">
        <v>0</v>
      </c>
      <c r="E36" s="58">
        <v>-4355.4656400000003</v>
      </c>
      <c r="F36" s="23"/>
      <c r="G36" s="12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</row>
    <row r="37" spans="1:99" s="40" customFormat="1" ht="15.75" x14ac:dyDescent="0.25">
      <c r="A37" s="52" t="s">
        <v>51</v>
      </c>
      <c r="B37" s="37"/>
      <c r="C37" s="38">
        <f>C3+C18+C26</f>
        <v>708476.10814999999</v>
      </c>
      <c r="D37" s="60">
        <f>D3+D18+D26</f>
        <v>915032.06128000002</v>
      </c>
      <c r="E37" s="60">
        <f>E3+E18+E26</f>
        <v>1135170.45921</v>
      </c>
      <c r="F37" s="39">
        <f t="shared" si="9"/>
        <v>1.6022706286796329</v>
      </c>
      <c r="G37" s="37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</row>
    <row r="38" spans="1:99" ht="25.5" x14ac:dyDescent="0.2">
      <c r="I38" s="51" t="s">
        <v>1</v>
      </c>
      <c r="J38" s="51" t="s">
        <v>66</v>
      </c>
      <c r="K38" s="51" t="s">
        <v>58</v>
      </c>
    </row>
    <row r="39" spans="1:99" ht="12" customHeight="1" x14ac:dyDescent="0.2">
      <c r="I39" s="53" t="str">
        <f>A4</f>
        <v>Налог на доходы  физических лиц</v>
      </c>
      <c r="J39" s="48">
        <f t="shared" ref="J39:J56" si="11">K39/$K$56</f>
        <v>0.17875144192988743</v>
      </c>
      <c r="K39" s="49">
        <f>E4</f>
        <v>202913.35642</v>
      </c>
    </row>
    <row r="40" spans="1:99" x14ac:dyDescent="0.2">
      <c r="I40" s="53" t="str">
        <f>A5</f>
        <v>Акцизы по подакцизным товарам (продукции), производимым на территории Российской Федерации</v>
      </c>
      <c r="J40" s="48">
        <f t="shared" si="11"/>
        <v>3.5246036289425962E-3</v>
      </c>
      <c r="K40" s="49">
        <f>E5</f>
        <v>4001.02592</v>
      </c>
    </row>
    <row r="41" spans="1:99" x14ac:dyDescent="0.2">
      <c r="I41" s="53" t="str">
        <f>A7</f>
        <v>Налог, взимаемый в связи с применением упрощенной системы налогообложения</v>
      </c>
      <c r="J41" s="48">
        <f t="shared" si="11"/>
        <v>1.2724165743400411E-2</v>
      </c>
      <c r="K41" s="49">
        <f>E7</f>
        <v>14444.09707</v>
      </c>
    </row>
    <row r="42" spans="1:99" x14ac:dyDescent="0.2">
      <c r="I42" s="53" t="str">
        <f>A8</f>
        <v>Единый налог на вмененный доход для отдельных видов деятельности</v>
      </c>
      <c r="J42" s="48">
        <f t="shared" si="11"/>
        <v>3.9748981603522065E-3</v>
      </c>
      <c r="K42" s="49">
        <f>E8</f>
        <v>4512.1869699999997</v>
      </c>
    </row>
    <row r="43" spans="1:99" x14ac:dyDescent="0.2">
      <c r="I43" s="53" t="str">
        <f>A9</f>
        <v>Единый сельскохозяйственный налог</v>
      </c>
      <c r="J43" s="48">
        <f>K43/$K$56</f>
        <v>2.0061920934631185E-4</v>
      </c>
      <c r="K43" s="49">
        <f>E9</f>
        <v>227.73699999999999</v>
      </c>
    </row>
    <row r="44" spans="1:99" x14ac:dyDescent="0.2">
      <c r="I44" s="53" t="str">
        <f>A10</f>
        <v>Налог, взимаемый в связи с применением патентной системы налогооблажения</v>
      </c>
      <c r="J44" s="48">
        <f t="shared" si="11"/>
        <v>4.756939414859316E-4</v>
      </c>
      <c r="K44" s="49">
        <f>E10</f>
        <v>539.99370999999996</v>
      </c>
    </row>
    <row r="45" spans="1:99" x14ac:dyDescent="0.2">
      <c r="I45" s="53" t="str">
        <f>A12</f>
        <v>Налог на имущество физических лиц</v>
      </c>
      <c r="J45" s="48">
        <f t="shared" si="11"/>
        <v>1.3519273581766938E-5</v>
      </c>
      <c r="K45" s="49">
        <f>E12</f>
        <v>15.346679999999999</v>
      </c>
    </row>
    <row r="46" spans="1:99" x14ac:dyDescent="0.2">
      <c r="I46" s="53" t="str">
        <f>A14</f>
        <v>Земельный налог</v>
      </c>
      <c r="J46" s="48">
        <f t="shared" si="11"/>
        <v>7.2345295311113675E-3</v>
      </c>
      <c r="K46" s="49">
        <f>E14</f>
        <v>8212.4242099999992</v>
      </c>
    </row>
    <row r="47" spans="1:99" x14ac:dyDescent="0.2">
      <c r="I47" s="53" t="str">
        <f>A15</f>
        <v>Иные налоговые доходы</v>
      </c>
      <c r="J47" s="48">
        <f t="shared" si="11"/>
        <v>2.9983583279366718E-4</v>
      </c>
      <c r="K47" s="49">
        <f>E15</f>
        <v>340.36478</v>
      </c>
    </row>
    <row r="48" spans="1:99" x14ac:dyDescent="0.2">
      <c r="I48" s="53" t="str">
        <f>A19</f>
        <v>Доходы от использования имущества, находящегося в государственной и муниципальной собственности</v>
      </c>
      <c r="J48" s="48">
        <f t="shared" si="11"/>
        <v>4.3089393644052905E-2</v>
      </c>
      <c r="K48" s="49">
        <f>E19</f>
        <v>48913.806770000003</v>
      </c>
    </row>
    <row r="49" spans="8:99" x14ac:dyDescent="0.2">
      <c r="I49" s="53" t="str">
        <f>A20</f>
        <v>Плата за негативное воздействие на окружающую среду</v>
      </c>
      <c r="J49" s="48">
        <f t="shared" si="11"/>
        <v>7.2065705230676897E-3</v>
      </c>
      <c r="K49" s="49">
        <f>E20</f>
        <v>8180.6859700000005</v>
      </c>
    </row>
    <row r="50" spans="8:99" x14ac:dyDescent="0.2">
      <c r="H50" s="7"/>
      <c r="I50" s="53" t="str">
        <f>A21</f>
        <v>Штрафы, санкции, возмещение ущерба</v>
      </c>
      <c r="J50" s="48">
        <f t="shared" si="11"/>
        <v>0.35705761515506268</v>
      </c>
      <c r="K50" s="49">
        <f>E21</f>
        <v>405321.25696000003</v>
      </c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</row>
    <row r="51" spans="8:99" x14ac:dyDescent="0.2">
      <c r="H51" s="7"/>
      <c r="I51" s="53" t="str">
        <f>A22</f>
        <v>Иные неналоговые доходы</v>
      </c>
      <c r="J51" s="48">
        <f t="shared" si="11"/>
        <v>7.9994987680701291E-3</v>
      </c>
      <c r="K51" s="49">
        <f>E22</f>
        <v>9080.7946899999988</v>
      </c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</row>
    <row r="52" spans="8:99" x14ac:dyDescent="0.2">
      <c r="H52" s="7"/>
      <c r="I52" s="53" t="str">
        <f>A28</f>
        <v>Дотации</v>
      </c>
      <c r="J52" s="48">
        <f t="shared" si="11"/>
        <v>1.6355605318447878E-2</v>
      </c>
      <c r="K52" s="49">
        <f>E28</f>
        <v>18566.400000000001</v>
      </c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</row>
    <row r="53" spans="8:99" x14ac:dyDescent="0.2">
      <c r="H53" s="7"/>
      <c r="I53" s="53" t="str">
        <f>A29</f>
        <v xml:space="preserve">Субсидии </v>
      </c>
      <c r="J53" s="48">
        <f t="shared" si="11"/>
        <v>3.844088302858787E-2</v>
      </c>
      <c r="K53" s="49">
        <f>E29</f>
        <v>43636.954839999999</v>
      </c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</row>
    <row r="54" spans="8:99" x14ac:dyDescent="0.2">
      <c r="H54" s="7"/>
      <c r="I54" s="53" t="str">
        <f>A30</f>
        <v>Субвенции</v>
      </c>
      <c r="J54" s="48">
        <f t="shared" si="11"/>
        <v>0.22672713592204854</v>
      </c>
      <c r="K54" s="49">
        <f>E30</f>
        <v>257373.94699999999</v>
      </c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</row>
    <row r="55" spans="8:99" x14ac:dyDescent="0.2">
      <c r="H55" s="7"/>
      <c r="I55" s="53" t="str">
        <f>A31</f>
        <v>Иные безвозмездные поступления</v>
      </c>
      <c r="J55" s="48">
        <f t="shared" si="11"/>
        <v>9.5923990389760447E-2</v>
      </c>
      <c r="K55" s="49">
        <f>E31</f>
        <v>108890.08022000002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</row>
    <row r="56" spans="8:99" x14ac:dyDescent="0.2">
      <c r="H56" s="7"/>
      <c r="I56" s="47" t="s">
        <v>51</v>
      </c>
      <c r="J56" s="48">
        <f t="shared" si="11"/>
        <v>1</v>
      </c>
      <c r="K56" s="49">
        <f>SUM(K39:K55)</f>
        <v>1135170.4592100002</v>
      </c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</row>
  </sheetData>
  <mergeCells count="2">
    <mergeCell ref="G7:G10"/>
    <mergeCell ref="G12:G14"/>
  </mergeCells>
  <pageMargins left="0.7" right="0.7" top="0.75" bottom="0.75" header="0.3" footer="0.3"/>
  <pageSetup paperSize="9" scale="58" orientation="portrait" r:id="rId1"/>
  <colBreaks count="2" manualBreakCount="2">
    <brk id="2" max="93" man="1"/>
    <brk id="9" max="9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6"/>
  <sheetViews>
    <sheetView workbookViewId="0">
      <selection activeCell="B15" sqref="B15"/>
    </sheetView>
  </sheetViews>
  <sheetFormatPr defaultColWidth="9.140625" defaultRowHeight="12.75" x14ac:dyDescent="0.2"/>
  <cols>
    <col min="1" max="1" width="51.5703125" style="7" customWidth="1"/>
    <col min="2" max="2" width="24.5703125" style="7" bestFit="1" customWidth="1"/>
    <col min="3" max="3" width="20" style="7" customWidth="1"/>
    <col min="4" max="4" width="20.85546875" style="61" customWidth="1"/>
    <col min="5" max="5" width="14.5703125" style="61" customWidth="1"/>
    <col min="6" max="6" width="19.42578125" style="7" customWidth="1"/>
    <col min="7" max="7" width="39.28515625" style="7" customWidth="1"/>
    <col min="8" max="8" width="9.140625" style="45"/>
    <col min="9" max="9" width="32.28515625" style="45" bestFit="1" customWidth="1"/>
    <col min="10" max="10" width="18.7109375" style="45" customWidth="1"/>
    <col min="11" max="11" width="16.7109375" style="45" customWidth="1"/>
    <col min="12" max="99" width="9.140625" style="45"/>
    <col min="100" max="16384" width="9.140625" style="7"/>
  </cols>
  <sheetData>
    <row r="1" spans="1:99" s="16" customFormat="1" ht="63" x14ac:dyDescent="0.25">
      <c r="A1" s="18" t="s">
        <v>1</v>
      </c>
      <c r="B1" s="18" t="s">
        <v>0</v>
      </c>
      <c r="C1" s="18" t="s">
        <v>99</v>
      </c>
      <c r="D1" s="54" t="s">
        <v>103</v>
      </c>
      <c r="E1" s="54" t="s">
        <v>104</v>
      </c>
      <c r="F1" s="18" t="s">
        <v>2</v>
      </c>
      <c r="G1" s="18" t="s">
        <v>93</v>
      </c>
      <c r="H1" s="42"/>
      <c r="I1" s="18" t="s">
        <v>1</v>
      </c>
      <c r="J1" s="18" t="s">
        <v>58</v>
      </c>
      <c r="K1" s="18" t="s">
        <v>65</v>
      </c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</row>
    <row r="2" spans="1:99" s="16" customFormat="1" ht="15.75" x14ac:dyDescent="0.25">
      <c r="A2" s="18"/>
      <c r="B2" s="18">
        <v>1</v>
      </c>
      <c r="C2" s="18">
        <v>2</v>
      </c>
      <c r="D2" s="54">
        <v>3</v>
      </c>
      <c r="E2" s="54">
        <v>4</v>
      </c>
      <c r="F2" s="18">
        <v>5</v>
      </c>
      <c r="G2" s="18">
        <v>6</v>
      </c>
      <c r="H2" s="42"/>
      <c r="I2" s="18"/>
      <c r="J2" s="18"/>
      <c r="K2" s="18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</row>
    <row r="3" spans="1:99" s="36" customFormat="1" x14ac:dyDescent="0.2">
      <c r="A3" s="17" t="s">
        <v>62</v>
      </c>
      <c r="B3" s="33"/>
      <c r="C3" s="34">
        <f>C4+C5+C6+C11+C15</f>
        <v>468301.99400000001</v>
      </c>
      <c r="D3" s="55">
        <f t="shared" ref="D3" si="0">D4+D5+D6+D11+D15</f>
        <v>468301.99400000001</v>
      </c>
      <c r="E3" s="55">
        <f>E4+E5+E6+E11+E15</f>
        <v>536805.37583000003</v>
      </c>
      <c r="F3" s="35">
        <f t="shared" ref="F3:F27" si="1">E3/C3</f>
        <v>1.1462803547874707</v>
      </c>
      <c r="G3" s="34"/>
      <c r="H3" s="43"/>
      <c r="I3" s="50" t="s">
        <v>67</v>
      </c>
      <c r="J3" s="17">
        <f>C3</f>
        <v>468301.99400000001</v>
      </c>
      <c r="K3" s="17">
        <f>E3</f>
        <v>536805.37583000003</v>
      </c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</row>
    <row r="4" spans="1:99" s="11" customFormat="1" ht="25.5" x14ac:dyDescent="0.2">
      <c r="A4" s="63" t="s">
        <v>3</v>
      </c>
      <c r="B4" s="28" t="s">
        <v>4</v>
      </c>
      <c r="C4" s="26">
        <v>408080</v>
      </c>
      <c r="D4" s="56">
        <v>408080</v>
      </c>
      <c r="E4" s="56">
        <v>463620.09937000001</v>
      </c>
      <c r="F4" s="27">
        <f t="shared" si="1"/>
        <v>1.1361010080621448</v>
      </c>
      <c r="G4" s="72" t="s">
        <v>73</v>
      </c>
      <c r="H4" s="43"/>
      <c r="I4" s="50" t="s">
        <v>63</v>
      </c>
      <c r="J4" s="17">
        <f>C18</f>
        <v>108701.45198000001</v>
      </c>
      <c r="K4" s="17">
        <f>E18</f>
        <v>975820.67171999998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</row>
    <row r="5" spans="1:99" s="11" customFormat="1" ht="51" x14ac:dyDescent="0.2">
      <c r="A5" s="63" t="s">
        <v>5</v>
      </c>
      <c r="B5" s="28" t="s">
        <v>6</v>
      </c>
      <c r="C5" s="26">
        <v>7154.9939999999997</v>
      </c>
      <c r="D5" s="56">
        <v>7154.9939999999997</v>
      </c>
      <c r="E5" s="56">
        <v>9270.4889199999998</v>
      </c>
      <c r="F5" s="27">
        <f t="shared" si="1"/>
        <v>1.2956669034243775</v>
      </c>
      <c r="G5" s="72" t="s">
        <v>74</v>
      </c>
      <c r="H5" s="43"/>
      <c r="I5" s="50" t="s">
        <v>64</v>
      </c>
      <c r="J5" s="17">
        <f>C26</f>
        <v>1107709.9121999999</v>
      </c>
      <c r="K5" s="17">
        <f>E26</f>
        <v>1369766.4019499999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</row>
    <row r="6" spans="1:99" s="11" customFormat="1" x14ac:dyDescent="0.2">
      <c r="A6" s="64" t="s">
        <v>52</v>
      </c>
      <c r="B6" s="25" t="s">
        <v>10</v>
      </c>
      <c r="C6" s="26">
        <f>C7+C8+C9+C10</f>
        <v>41890</v>
      </c>
      <c r="D6" s="56">
        <f t="shared" ref="D6:E6" si="2">D7+D8+D9+D10</f>
        <v>41890</v>
      </c>
      <c r="E6" s="56">
        <f t="shared" si="2"/>
        <v>47877.526379999996</v>
      </c>
      <c r="F6" s="27">
        <f t="shared" si="1"/>
        <v>1.142934504177608</v>
      </c>
      <c r="G6" s="26"/>
      <c r="H6" s="43"/>
      <c r="I6" s="44"/>
      <c r="J6" s="44"/>
      <c r="K6" s="44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</row>
    <row r="7" spans="1:99" ht="25.5" x14ac:dyDescent="0.2">
      <c r="A7" s="65" t="s">
        <v>7</v>
      </c>
      <c r="B7" s="1" t="s">
        <v>11</v>
      </c>
      <c r="C7" s="21">
        <v>32250</v>
      </c>
      <c r="D7" s="57">
        <v>32250</v>
      </c>
      <c r="E7" s="57">
        <v>38457.433290000001</v>
      </c>
      <c r="F7" s="24">
        <f t="shared" si="1"/>
        <v>1.1924785516279071</v>
      </c>
      <c r="G7" s="89" t="s">
        <v>73</v>
      </c>
    </row>
    <row r="8" spans="1:99" ht="25.5" x14ac:dyDescent="0.2">
      <c r="A8" s="65" t="s">
        <v>8</v>
      </c>
      <c r="B8" s="1" t="s">
        <v>12</v>
      </c>
      <c r="C8" s="21">
        <v>8780</v>
      </c>
      <c r="D8" s="57">
        <v>8780</v>
      </c>
      <c r="E8" s="57">
        <v>8004.5418799999998</v>
      </c>
      <c r="F8" s="24">
        <f t="shared" si="1"/>
        <v>0.91167902961275626</v>
      </c>
      <c r="G8" s="90"/>
    </row>
    <row r="9" spans="1:99" x14ac:dyDescent="0.2">
      <c r="A9" s="66" t="s">
        <v>9</v>
      </c>
      <c r="B9" s="1" t="s">
        <v>13</v>
      </c>
      <c r="C9" s="21">
        <v>285</v>
      </c>
      <c r="D9" s="57">
        <v>285</v>
      </c>
      <c r="E9" s="57">
        <v>618.89599999999996</v>
      </c>
      <c r="F9" s="24">
        <f t="shared" si="1"/>
        <v>2.1715649122807017</v>
      </c>
      <c r="G9" s="90"/>
    </row>
    <row r="10" spans="1:99" ht="25.5" x14ac:dyDescent="0.2">
      <c r="A10" s="66" t="s">
        <v>68</v>
      </c>
      <c r="B10" s="1" t="s">
        <v>14</v>
      </c>
      <c r="C10" s="21">
        <v>575</v>
      </c>
      <c r="D10" s="57">
        <v>575</v>
      </c>
      <c r="E10" s="57">
        <v>796.65521000000001</v>
      </c>
      <c r="F10" s="24">
        <f t="shared" si="1"/>
        <v>1.3854873217391304</v>
      </c>
      <c r="G10" s="91"/>
    </row>
    <row r="11" spans="1:99" s="11" customFormat="1" x14ac:dyDescent="0.2">
      <c r="A11" s="64" t="s">
        <v>53</v>
      </c>
      <c r="B11" s="25" t="s">
        <v>18</v>
      </c>
      <c r="C11" s="26">
        <f>C12+C13+C14</f>
        <v>10177</v>
      </c>
      <c r="D11" s="56">
        <f t="shared" ref="D11:E11" si="3">D12+D13+D14</f>
        <v>10177</v>
      </c>
      <c r="E11" s="56">
        <f t="shared" si="3"/>
        <v>15422.252899999999</v>
      </c>
      <c r="F11" s="27">
        <f t="shared" si="1"/>
        <v>1.5154026628672497</v>
      </c>
      <c r="G11" s="30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</row>
    <row r="12" spans="1:99" ht="12.75" customHeight="1" x14ac:dyDescent="0.2">
      <c r="A12" s="65" t="s">
        <v>15</v>
      </c>
      <c r="B12" s="1" t="s">
        <v>19</v>
      </c>
      <c r="C12" s="21">
        <v>15</v>
      </c>
      <c r="D12" s="57">
        <v>15</v>
      </c>
      <c r="E12" s="57">
        <v>22.23704</v>
      </c>
      <c r="F12" s="24">
        <f t="shared" si="1"/>
        <v>1.4824693333333334</v>
      </c>
      <c r="G12" s="92" t="s">
        <v>75</v>
      </c>
    </row>
    <row r="13" spans="1:99" ht="12.75" hidden="1" customHeight="1" x14ac:dyDescent="0.2">
      <c r="A13" s="65" t="s">
        <v>16</v>
      </c>
      <c r="B13" s="1" t="s">
        <v>20</v>
      </c>
      <c r="C13" s="21">
        <v>0</v>
      </c>
      <c r="D13" s="57"/>
      <c r="E13" s="57"/>
      <c r="F13" s="24" t="e">
        <f t="shared" si="1"/>
        <v>#DIV/0!</v>
      </c>
      <c r="G13" s="93"/>
    </row>
    <row r="14" spans="1:99" x14ac:dyDescent="0.2">
      <c r="A14" s="65" t="s">
        <v>17</v>
      </c>
      <c r="B14" s="2" t="s">
        <v>21</v>
      </c>
      <c r="C14" s="21">
        <v>10162</v>
      </c>
      <c r="D14" s="57">
        <v>10162</v>
      </c>
      <c r="E14" s="57">
        <v>15400.01586</v>
      </c>
      <c r="F14" s="24">
        <f t="shared" si="1"/>
        <v>1.5154512753395</v>
      </c>
      <c r="G14" s="94"/>
    </row>
    <row r="15" spans="1:99" s="11" customFormat="1" x14ac:dyDescent="0.2">
      <c r="A15" s="63" t="s">
        <v>54</v>
      </c>
      <c r="B15" s="15"/>
      <c r="C15" s="26">
        <v>1000</v>
      </c>
      <c r="D15" s="56">
        <f t="shared" ref="D15:E15" si="4">D16+D17</f>
        <v>1000</v>
      </c>
      <c r="E15" s="56">
        <f t="shared" si="4"/>
        <v>615.00825999999995</v>
      </c>
      <c r="F15" s="27">
        <f t="shared" si="1"/>
        <v>0.61500825999999997</v>
      </c>
      <c r="G15" s="30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</row>
    <row r="16" spans="1:99" s="8" customFormat="1" ht="25.5" x14ac:dyDescent="0.2">
      <c r="A16" s="4" t="s">
        <v>105</v>
      </c>
      <c r="B16" s="5" t="s">
        <v>24</v>
      </c>
      <c r="C16" s="22">
        <v>600</v>
      </c>
      <c r="D16" s="58">
        <v>1000</v>
      </c>
      <c r="E16" s="58">
        <v>615.00825999999995</v>
      </c>
      <c r="F16" s="23">
        <f t="shared" si="1"/>
        <v>1.0250137666666665</v>
      </c>
      <c r="G16" s="4" t="s">
        <v>76</v>
      </c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</row>
    <row r="17" spans="1:99" s="8" customFormat="1" ht="38.25" hidden="1" x14ac:dyDescent="0.2">
      <c r="A17" s="6" t="s">
        <v>23</v>
      </c>
      <c r="B17" s="5" t="s">
        <v>25</v>
      </c>
      <c r="C17" s="22">
        <v>0</v>
      </c>
      <c r="D17" s="58">
        <v>0</v>
      </c>
      <c r="E17" s="58">
        <v>0</v>
      </c>
      <c r="F17" s="23"/>
      <c r="G17" s="6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</row>
    <row r="18" spans="1:99" s="36" customFormat="1" x14ac:dyDescent="0.2">
      <c r="A18" s="17" t="s">
        <v>63</v>
      </c>
      <c r="B18" s="33"/>
      <c r="C18" s="34">
        <f>C19+C20+C21+C22</f>
        <v>108701.45198000001</v>
      </c>
      <c r="D18" s="55">
        <f t="shared" ref="D18:E18" si="5">D19+D20+D21+D22</f>
        <v>878343.71401999996</v>
      </c>
      <c r="E18" s="55">
        <f t="shared" si="5"/>
        <v>975820.67171999998</v>
      </c>
      <c r="F18" s="35">
        <f t="shared" si="1"/>
        <v>8.9770711793209657</v>
      </c>
      <c r="G18" s="3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</row>
    <row r="19" spans="1:99" s="31" customFormat="1" ht="25.5" x14ac:dyDescent="0.2">
      <c r="A19" s="20" t="s">
        <v>55</v>
      </c>
      <c r="B19" s="25" t="s">
        <v>26</v>
      </c>
      <c r="C19" s="29">
        <v>56988</v>
      </c>
      <c r="D19" s="59">
        <v>56988</v>
      </c>
      <c r="E19" s="59">
        <v>111551.22280999999</v>
      </c>
      <c r="F19" s="27">
        <f t="shared" si="1"/>
        <v>1.9574510916333261</v>
      </c>
      <c r="G19" s="62" t="s">
        <v>78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</row>
    <row r="20" spans="1:99" s="31" customFormat="1" ht="76.5" x14ac:dyDescent="0.2">
      <c r="A20" s="20" t="s">
        <v>27</v>
      </c>
      <c r="B20" s="25" t="s">
        <v>28</v>
      </c>
      <c r="C20" s="29">
        <v>31997</v>
      </c>
      <c r="D20" s="59">
        <v>31997</v>
      </c>
      <c r="E20" s="59">
        <v>22208.503540000002</v>
      </c>
      <c r="F20" s="27">
        <f t="shared" si="1"/>
        <v>0.69408080570053443</v>
      </c>
      <c r="G20" s="74" t="s">
        <v>79</v>
      </c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</row>
    <row r="21" spans="1:99" s="31" customFormat="1" ht="51" x14ac:dyDescent="0.2">
      <c r="A21" s="71" t="s">
        <v>56</v>
      </c>
      <c r="B21" s="32" t="s">
        <v>29</v>
      </c>
      <c r="C21" s="29">
        <v>13278.449979999999</v>
      </c>
      <c r="D21" s="59">
        <v>782920.71201999998</v>
      </c>
      <c r="E21" s="59">
        <v>826873.19767000002</v>
      </c>
      <c r="F21" s="27">
        <f t="shared" si="1"/>
        <v>62.271816282430279</v>
      </c>
      <c r="G21" s="74" t="s">
        <v>80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</row>
    <row r="22" spans="1:99" s="31" customFormat="1" x14ac:dyDescent="0.2">
      <c r="A22" s="71" t="s">
        <v>57</v>
      </c>
      <c r="B22" s="30"/>
      <c r="C22" s="29">
        <f>C23+C24+C25</f>
        <v>6438.0020000000004</v>
      </c>
      <c r="D22" s="59">
        <f t="shared" ref="D22:E22" si="6">D23+D24+D25</f>
        <v>6438.0020000000004</v>
      </c>
      <c r="E22" s="59">
        <f t="shared" si="6"/>
        <v>15187.747700000002</v>
      </c>
      <c r="F22" s="27">
        <f t="shared" si="1"/>
        <v>2.3590778163784356</v>
      </c>
      <c r="G22" s="30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</row>
    <row r="23" spans="1:99" s="8" customFormat="1" ht="25.5" x14ac:dyDescent="0.2">
      <c r="A23" s="6" t="s">
        <v>106</v>
      </c>
      <c r="B23" s="5" t="s">
        <v>32</v>
      </c>
      <c r="C23" s="22">
        <v>340</v>
      </c>
      <c r="D23" s="58">
        <v>340</v>
      </c>
      <c r="E23" s="58">
        <v>4129.5892400000002</v>
      </c>
      <c r="F23" s="23">
        <f t="shared" si="1"/>
        <v>12.145850705882353</v>
      </c>
      <c r="G23" s="75" t="s">
        <v>81</v>
      </c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</row>
    <row r="24" spans="1:99" s="8" customFormat="1" ht="25.5" x14ac:dyDescent="0.2">
      <c r="A24" s="6" t="s">
        <v>107</v>
      </c>
      <c r="B24" s="5" t="s">
        <v>33</v>
      </c>
      <c r="C24" s="22">
        <v>6068.0020000000004</v>
      </c>
      <c r="D24" s="58">
        <v>6068.0020000000004</v>
      </c>
      <c r="E24" s="58">
        <v>10886.63924</v>
      </c>
      <c r="F24" s="23">
        <f t="shared" si="1"/>
        <v>1.7941060731357701</v>
      </c>
      <c r="G24" s="75" t="s">
        <v>98</v>
      </c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</row>
    <row r="25" spans="1:99" s="8" customFormat="1" ht="25.5" x14ac:dyDescent="0.2">
      <c r="A25" s="6" t="s">
        <v>108</v>
      </c>
      <c r="B25" s="5" t="s">
        <v>35</v>
      </c>
      <c r="C25" s="22">
        <v>30</v>
      </c>
      <c r="D25" s="58">
        <v>30</v>
      </c>
      <c r="E25" s="58">
        <v>171.51922000000002</v>
      </c>
      <c r="F25" s="23">
        <f t="shared" si="1"/>
        <v>5.7173073333333342</v>
      </c>
      <c r="G25" s="75" t="s">
        <v>82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</row>
    <row r="26" spans="1:99" s="36" customFormat="1" x14ac:dyDescent="0.2">
      <c r="A26" s="19" t="s">
        <v>64</v>
      </c>
      <c r="B26" s="33"/>
      <c r="C26" s="34">
        <f>C27+C31</f>
        <v>1107709.9121999999</v>
      </c>
      <c r="D26" s="55">
        <f t="shared" ref="D26:E26" si="7">D27+D31</f>
        <v>1816709.7181199999</v>
      </c>
      <c r="E26" s="55">
        <f t="shared" si="7"/>
        <v>1369766.4019499999</v>
      </c>
      <c r="F26" s="35">
        <f t="shared" si="1"/>
        <v>1.2365750155918844</v>
      </c>
      <c r="G26" s="3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</row>
    <row r="27" spans="1:99" s="31" customFormat="1" ht="38.25" x14ac:dyDescent="0.2">
      <c r="A27" s="20" t="s">
        <v>72</v>
      </c>
      <c r="B27" s="25" t="s">
        <v>36</v>
      </c>
      <c r="C27" s="29">
        <f>C28+C29+C30</f>
        <v>1009798.68525</v>
      </c>
      <c r="D27" s="59">
        <f t="shared" ref="D27:E27" si="8">D28+D29+D30</f>
        <v>1450672.10625</v>
      </c>
      <c r="E27" s="59">
        <f t="shared" si="8"/>
        <v>1015463.2643299999</v>
      </c>
      <c r="F27" s="27">
        <f t="shared" si="1"/>
        <v>1.0056096122551372</v>
      </c>
      <c r="G27" s="73" t="s">
        <v>83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</row>
    <row r="28" spans="1:99" x14ac:dyDescent="0.2">
      <c r="A28" s="3" t="s">
        <v>69</v>
      </c>
      <c r="B28" s="1" t="s">
        <v>38</v>
      </c>
      <c r="C28" s="21">
        <v>92832</v>
      </c>
      <c r="D28" s="57">
        <v>92832</v>
      </c>
      <c r="E28" s="57">
        <v>46416</v>
      </c>
      <c r="F28" s="41" t="s">
        <v>61</v>
      </c>
      <c r="G28" s="62"/>
    </row>
    <row r="29" spans="1:99" x14ac:dyDescent="0.2">
      <c r="A29" s="3" t="s">
        <v>70</v>
      </c>
      <c r="B29" s="1" t="s">
        <v>39</v>
      </c>
      <c r="C29" s="21">
        <v>171566.37025000001</v>
      </c>
      <c r="D29" s="57">
        <v>574761.79125000001</v>
      </c>
      <c r="E29" s="57">
        <v>197610.18583</v>
      </c>
      <c r="F29" s="24">
        <f t="shared" ref="F29:F37" si="9">E29/C29</f>
        <v>1.1518002365035171</v>
      </c>
      <c r="G29" s="62"/>
    </row>
    <row r="30" spans="1:99" x14ac:dyDescent="0.2">
      <c r="A30" s="3" t="s">
        <v>71</v>
      </c>
      <c r="B30" s="1" t="s">
        <v>40</v>
      </c>
      <c r="C30" s="21">
        <v>745400.31499999994</v>
      </c>
      <c r="D30" s="57">
        <v>783078.31499999994</v>
      </c>
      <c r="E30" s="57">
        <v>771437.07849999995</v>
      </c>
      <c r="F30" s="24">
        <f t="shared" si="9"/>
        <v>1.0349299067575521</v>
      </c>
      <c r="G30" s="62"/>
    </row>
    <row r="31" spans="1:99" s="11" customFormat="1" x14ac:dyDescent="0.2">
      <c r="A31" s="13" t="s">
        <v>60</v>
      </c>
      <c r="B31" s="15"/>
      <c r="C31" s="26">
        <f>C32+C33+C34+C35+C36</f>
        <v>97911.226949999997</v>
      </c>
      <c r="D31" s="56">
        <f t="shared" ref="D31:E31" si="10">D32+D33+D34+D35+D36</f>
        <v>366037.61187000002</v>
      </c>
      <c r="E31" s="56">
        <f t="shared" si="10"/>
        <v>354303.13761999999</v>
      </c>
      <c r="F31" s="27">
        <f t="shared" si="9"/>
        <v>3.6186160531001295</v>
      </c>
      <c r="G31" s="30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</row>
    <row r="32" spans="1:99" s="8" customFormat="1" hidden="1" x14ac:dyDescent="0.2">
      <c r="A32" s="4" t="s">
        <v>41</v>
      </c>
      <c r="B32" s="5" t="s">
        <v>46</v>
      </c>
      <c r="C32" s="22">
        <v>13.2</v>
      </c>
      <c r="D32" s="58">
        <v>3091.3</v>
      </c>
      <c r="E32" s="58">
        <v>3362.95948</v>
      </c>
      <c r="F32" s="23">
        <f t="shared" si="9"/>
        <v>254.76965757575758</v>
      </c>
      <c r="G32" s="12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</row>
    <row r="33" spans="1:99" s="8" customFormat="1" ht="63.75" hidden="1" x14ac:dyDescent="0.2">
      <c r="A33" s="9" t="s">
        <v>42</v>
      </c>
      <c r="B33" s="10" t="s">
        <v>47</v>
      </c>
      <c r="C33" s="22">
        <v>97898.026949999999</v>
      </c>
      <c r="D33" s="58">
        <v>122920.40299</v>
      </c>
      <c r="E33" s="58">
        <v>110910.76497</v>
      </c>
      <c r="F33" s="23">
        <f t="shared" si="9"/>
        <v>1.1329213511794887</v>
      </c>
      <c r="G33" s="12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</row>
    <row r="34" spans="1:99" s="8" customFormat="1" ht="25.5" hidden="1" x14ac:dyDescent="0.2">
      <c r="A34" s="4" t="s">
        <v>43</v>
      </c>
      <c r="B34" s="5" t="s">
        <v>48</v>
      </c>
      <c r="C34" s="22">
        <v>0</v>
      </c>
      <c r="D34" s="58">
        <v>240025.90888</v>
      </c>
      <c r="E34" s="58">
        <v>239525.90888</v>
      </c>
      <c r="F34" s="23"/>
      <c r="G34" s="12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</row>
    <row r="35" spans="1:99" s="8" customFormat="1" ht="25.5" hidden="1" x14ac:dyDescent="0.2">
      <c r="A35" s="14" t="s">
        <v>44</v>
      </c>
      <c r="B35" s="5" t="s">
        <v>49</v>
      </c>
      <c r="C35" s="22">
        <v>0</v>
      </c>
      <c r="D35" s="58">
        <v>0</v>
      </c>
      <c r="E35" s="58">
        <v>742.60699999999997</v>
      </c>
      <c r="F35" s="23"/>
      <c r="G35" s="12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</row>
    <row r="36" spans="1:99" s="8" customFormat="1" ht="25.5" hidden="1" x14ac:dyDescent="0.2">
      <c r="A36" s="6" t="s">
        <v>45</v>
      </c>
      <c r="B36" s="5" t="s">
        <v>50</v>
      </c>
      <c r="C36" s="22">
        <v>0</v>
      </c>
      <c r="D36" s="58">
        <v>0</v>
      </c>
      <c r="E36" s="58">
        <v>-239.10271</v>
      </c>
      <c r="F36" s="23"/>
      <c r="G36" s="12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</row>
    <row r="37" spans="1:99" s="40" customFormat="1" ht="15.75" x14ac:dyDescent="0.25">
      <c r="A37" s="52" t="s">
        <v>51</v>
      </c>
      <c r="B37" s="37"/>
      <c r="C37" s="38">
        <f>C3+C18+C26</f>
        <v>1684713.35818</v>
      </c>
      <c r="D37" s="60">
        <f>D3+D18+D26</f>
        <v>3163355.4261400001</v>
      </c>
      <c r="E37" s="60">
        <f>E3+E18+E26</f>
        <v>2882392.4495000001</v>
      </c>
      <c r="F37" s="39">
        <f t="shared" si="9"/>
        <v>1.7109097138125953</v>
      </c>
      <c r="G37" s="37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</row>
    <row r="38" spans="1:99" ht="25.5" x14ac:dyDescent="0.2">
      <c r="I38" s="51" t="s">
        <v>1</v>
      </c>
      <c r="J38" s="51" t="s">
        <v>66</v>
      </c>
      <c r="K38" s="51" t="s">
        <v>58</v>
      </c>
    </row>
    <row r="39" spans="1:99" ht="12" customHeight="1" x14ac:dyDescent="0.2">
      <c r="I39" s="53" t="str">
        <f>A4</f>
        <v>Налог на доходы  физических лиц</v>
      </c>
      <c r="J39" s="48">
        <f t="shared" ref="J39:J56" si="11">K39/$K$56</f>
        <v>0.16084558487183895</v>
      </c>
      <c r="K39" s="49">
        <f>E4</f>
        <v>463620.09937000001</v>
      </c>
    </row>
    <row r="40" spans="1:99" x14ac:dyDescent="0.2">
      <c r="I40" s="53" t="str">
        <f>A5</f>
        <v>Акцизы по подакцизным товарам (продукции), производимым на территории Российской Федерации</v>
      </c>
      <c r="J40" s="48">
        <f t="shared" si="11"/>
        <v>3.2162479892729819E-3</v>
      </c>
      <c r="K40" s="49">
        <f>E5</f>
        <v>9270.4889199999998</v>
      </c>
    </row>
    <row r="41" spans="1:99" x14ac:dyDescent="0.2">
      <c r="I41" s="53" t="str">
        <f>A7</f>
        <v>Налог, взимаемый в связи с применением упрощенной системы налогообложения</v>
      </c>
      <c r="J41" s="48">
        <f t="shared" si="11"/>
        <v>1.3342191933881555E-2</v>
      </c>
      <c r="K41" s="49">
        <f>E7</f>
        <v>38457.433290000001</v>
      </c>
    </row>
    <row r="42" spans="1:99" x14ac:dyDescent="0.2">
      <c r="I42" s="53" t="str">
        <f>A8</f>
        <v>Единый налог на вмененный доход для отдельных видов деятельности</v>
      </c>
      <c r="J42" s="48">
        <f t="shared" si="11"/>
        <v>2.7770478934568826E-3</v>
      </c>
      <c r="K42" s="49">
        <f>E8</f>
        <v>8004.5418799999998</v>
      </c>
    </row>
    <row r="43" spans="1:99" x14ac:dyDescent="0.2">
      <c r="I43" s="53" t="str">
        <f>A9</f>
        <v>Единый сельскохозяйственный налог</v>
      </c>
      <c r="J43" s="48">
        <f t="shared" si="11"/>
        <v>2.1471607730146462E-4</v>
      </c>
      <c r="K43" s="49">
        <f>E9</f>
        <v>618.89599999999996</v>
      </c>
    </row>
    <row r="44" spans="1:99" x14ac:dyDescent="0.2">
      <c r="I44" s="53" t="str">
        <f>A10</f>
        <v>Налог, взимаемый в связи с применением патентной системы налогооблажения</v>
      </c>
      <c r="J44" s="48">
        <f t="shared" si="11"/>
        <v>2.7638679463589121E-4</v>
      </c>
      <c r="K44" s="49">
        <f>E10</f>
        <v>796.65521000000001</v>
      </c>
    </row>
    <row r="45" spans="1:99" x14ac:dyDescent="0.2">
      <c r="I45" s="53" t="str">
        <f>A12</f>
        <v>Налог на имущество физических лиц</v>
      </c>
      <c r="J45" s="48">
        <f t="shared" si="11"/>
        <v>7.7147856822402496E-6</v>
      </c>
      <c r="K45" s="49">
        <f>E12</f>
        <v>22.23704</v>
      </c>
    </row>
    <row r="46" spans="1:99" x14ac:dyDescent="0.2">
      <c r="I46" s="53" t="str">
        <f>A14</f>
        <v>Земельный налог</v>
      </c>
      <c r="J46" s="48">
        <f t="shared" si="11"/>
        <v>5.3427894118552085E-3</v>
      </c>
      <c r="K46" s="49">
        <f>E14</f>
        <v>15400.01586</v>
      </c>
    </row>
    <row r="47" spans="1:99" x14ac:dyDescent="0.2">
      <c r="I47" s="53" t="str">
        <f>A15</f>
        <v>Иные налоговые доходы</v>
      </c>
      <c r="J47" s="48">
        <f t="shared" si="11"/>
        <v>2.1336728803417578E-4</v>
      </c>
      <c r="K47" s="49">
        <f>E15</f>
        <v>615.00825999999995</v>
      </c>
    </row>
    <row r="48" spans="1:99" x14ac:dyDescent="0.2">
      <c r="I48" s="53" t="str">
        <f>A19</f>
        <v>Доходы от использования имущества, находящегося в государственной и муниципальной собственности</v>
      </c>
      <c r="J48" s="48">
        <f t="shared" si="11"/>
        <v>3.8700914176121454E-2</v>
      </c>
      <c r="K48" s="49">
        <f>E19</f>
        <v>111551.22280999999</v>
      </c>
    </row>
    <row r="49" spans="8:99" x14ac:dyDescent="0.2">
      <c r="I49" s="53" t="str">
        <f>A20</f>
        <v>Плата за негативное воздействие на окружающую среду</v>
      </c>
      <c r="J49" s="48">
        <f t="shared" si="11"/>
        <v>7.7048854134531344E-3</v>
      </c>
      <c r="K49" s="49">
        <f>E20</f>
        <v>22208.503540000002</v>
      </c>
    </row>
    <row r="50" spans="8:99" x14ac:dyDescent="0.2">
      <c r="H50" s="7"/>
      <c r="I50" s="53" t="str">
        <f>A21</f>
        <v>Штрафы, санкции, возмещение ущерба</v>
      </c>
      <c r="J50" s="48">
        <f t="shared" si="11"/>
        <v>0.28687044257746208</v>
      </c>
      <c r="K50" s="49">
        <f>E21</f>
        <v>826873.19767000002</v>
      </c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</row>
    <row r="51" spans="8:99" x14ac:dyDescent="0.2">
      <c r="H51" s="7"/>
      <c r="I51" s="53" t="str">
        <f>A22</f>
        <v>Иные неналоговые доходы</v>
      </c>
      <c r="J51" s="48">
        <f t="shared" si="11"/>
        <v>5.2691463657679833E-3</v>
      </c>
      <c r="K51" s="49">
        <f>E22</f>
        <v>15187.747700000002</v>
      </c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</row>
    <row r="52" spans="8:99" x14ac:dyDescent="0.2">
      <c r="H52" s="7"/>
      <c r="I52" s="53" t="str">
        <f>A28</f>
        <v>Дотации</v>
      </c>
      <c r="J52" s="48">
        <f t="shared" si="11"/>
        <v>1.6103289476785732E-2</v>
      </c>
      <c r="K52" s="49">
        <f>E28</f>
        <v>46416</v>
      </c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</row>
    <row r="53" spans="8:99" x14ac:dyDescent="0.2">
      <c r="H53" s="7"/>
      <c r="I53" s="53" t="str">
        <f>A29</f>
        <v xml:space="preserve">Субсидии </v>
      </c>
      <c r="J53" s="48">
        <f t="shared" si="11"/>
        <v>6.8557696181961225E-2</v>
      </c>
      <c r="K53" s="49">
        <f>E29</f>
        <v>197610.18583</v>
      </c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</row>
    <row r="54" spans="8:99" x14ac:dyDescent="0.2">
      <c r="H54" s="7"/>
      <c r="I54" s="53" t="str">
        <f>A30</f>
        <v>Субвенции</v>
      </c>
      <c r="J54" s="48">
        <f t="shared" si="11"/>
        <v>0.26763776689528129</v>
      </c>
      <c r="K54" s="49">
        <f>E30</f>
        <v>771437.07849999995</v>
      </c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</row>
    <row r="55" spans="8:99" x14ac:dyDescent="0.2">
      <c r="H55" s="7"/>
      <c r="I55" s="53" t="str">
        <f>A31</f>
        <v>Иные безвозмездные поступления</v>
      </c>
      <c r="J55" s="48">
        <f t="shared" si="11"/>
        <v>0.1229198118672077</v>
      </c>
      <c r="K55" s="49">
        <f>E31</f>
        <v>354303.13761999999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</row>
    <row r="56" spans="8:99" x14ac:dyDescent="0.2">
      <c r="H56" s="7"/>
      <c r="I56" s="47" t="s">
        <v>51</v>
      </c>
      <c r="J56" s="48">
        <f t="shared" si="11"/>
        <v>1</v>
      </c>
      <c r="K56" s="49">
        <f>SUM(K39:K55)</f>
        <v>2882392.4495000001</v>
      </c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</row>
  </sheetData>
  <mergeCells count="2">
    <mergeCell ref="G7:G10"/>
    <mergeCell ref="G12:G1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8"/>
  <sheetViews>
    <sheetView tabSelected="1" workbookViewId="0">
      <selection activeCell="E9" sqref="E9"/>
    </sheetView>
  </sheetViews>
  <sheetFormatPr defaultColWidth="9.140625" defaultRowHeight="12.75" x14ac:dyDescent="0.2"/>
  <cols>
    <col min="1" max="1" width="51.28515625" style="7" customWidth="1"/>
    <col min="2" max="2" width="24.5703125" style="7" bestFit="1" customWidth="1"/>
    <col min="3" max="3" width="19.5703125" style="7" customWidth="1"/>
    <col min="4" max="4" width="17.42578125" style="61" bestFit="1" customWidth="1"/>
    <col min="5" max="5" width="13.140625" style="61" bestFit="1" customWidth="1"/>
    <col min="6" max="6" width="19.42578125" style="7" customWidth="1"/>
    <col min="7" max="7" width="39.28515625" style="7" customWidth="1"/>
    <col min="8" max="8" width="9.140625" style="45"/>
    <col min="9" max="9" width="32.28515625" style="45" bestFit="1" customWidth="1"/>
    <col min="10" max="10" width="18.7109375" style="45" customWidth="1"/>
    <col min="11" max="11" width="16.7109375" style="45" customWidth="1"/>
    <col min="12" max="99" width="9.140625" style="45"/>
    <col min="100" max="16384" width="9.140625" style="7"/>
  </cols>
  <sheetData>
    <row r="1" spans="1:99" ht="22.5" x14ac:dyDescent="0.3">
      <c r="A1" s="95" t="s">
        <v>115</v>
      </c>
      <c r="B1" s="95"/>
      <c r="C1" s="95"/>
      <c r="D1" s="95"/>
      <c r="E1" s="95"/>
      <c r="F1" s="95"/>
      <c r="G1" s="95"/>
      <c r="H1" s="95"/>
      <c r="I1" s="95"/>
    </row>
    <row r="3" spans="1:99" s="16" customFormat="1" ht="63" x14ac:dyDescent="0.25">
      <c r="A3" s="18" t="s">
        <v>1</v>
      </c>
      <c r="B3" s="18" t="s">
        <v>0</v>
      </c>
      <c r="C3" s="18" t="s">
        <v>109</v>
      </c>
      <c r="D3" s="54" t="s">
        <v>59</v>
      </c>
      <c r="E3" s="54" t="s">
        <v>65</v>
      </c>
      <c r="F3" s="18" t="s">
        <v>2</v>
      </c>
      <c r="G3" s="18" t="s">
        <v>93</v>
      </c>
      <c r="H3" s="42"/>
      <c r="I3" s="18" t="s">
        <v>1</v>
      </c>
      <c r="J3" s="18" t="s">
        <v>58</v>
      </c>
      <c r="K3" s="18" t="s">
        <v>65</v>
      </c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</row>
    <row r="4" spans="1:99" s="16" customFormat="1" ht="15.75" x14ac:dyDescent="0.25">
      <c r="A4" s="18">
        <v>1</v>
      </c>
      <c r="B4" s="18">
        <v>2</v>
      </c>
      <c r="C4" s="18">
        <v>3</v>
      </c>
      <c r="D4" s="54">
        <v>4</v>
      </c>
      <c r="E4" s="54">
        <v>5</v>
      </c>
      <c r="F4" s="18">
        <v>6</v>
      </c>
      <c r="G4" s="18">
        <v>7</v>
      </c>
      <c r="H4" s="42"/>
      <c r="I4" s="18"/>
      <c r="J4" s="18"/>
      <c r="K4" s="18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</row>
    <row r="5" spans="1:99" s="36" customFormat="1" x14ac:dyDescent="0.2">
      <c r="A5" s="17" t="s">
        <v>62</v>
      </c>
      <c r="B5" s="33"/>
      <c r="C5" s="34">
        <f>C6+C7+C8+C13+C17</f>
        <v>695004.49100000004</v>
      </c>
      <c r="D5" s="55">
        <f t="shared" ref="D5" si="0">D6+D7+D8+D13+D17</f>
        <v>725004.49100000004</v>
      </c>
      <c r="E5" s="55">
        <f>E6+E7+E8+E13+E17</f>
        <v>770057.3939400001</v>
      </c>
      <c r="F5" s="35">
        <f t="shared" ref="F5:F29" si="1">E5/C5</f>
        <v>1.1079890905913585</v>
      </c>
      <c r="G5" s="34"/>
      <c r="H5" s="43"/>
      <c r="I5" s="50" t="s">
        <v>67</v>
      </c>
      <c r="J5" s="17">
        <f>C5</f>
        <v>695004.49100000004</v>
      </c>
      <c r="K5" s="17">
        <f>E5</f>
        <v>770057.3939400001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</row>
    <row r="6" spans="1:99" s="11" customFormat="1" ht="25.5" x14ac:dyDescent="0.2">
      <c r="A6" s="63" t="s">
        <v>3</v>
      </c>
      <c r="B6" s="28" t="s">
        <v>4</v>
      </c>
      <c r="C6" s="26">
        <v>608020</v>
      </c>
      <c r="D6" s="56">
        <v>638020</v>
      </c>
      <c r="E6" s="56">
        <v>665555.10037</v>
      </c>
      <c r="F6" s="27">
        <f t="shared" si="1"/>
        <v>1.0946269865629421</v>
      </c>
      <c r="G6" s="72" t="s">
        <v>73</v>
      </c>
      <c r="H6" s="43"/>
      <c r="I6" s="50" t="s">
        <v>63</v>
      </c>
      <c r="J6" s="17">
        <f>C20</f>
        <v>158282.17296999999</v>
      </c>
      <c r="K6" s="17">
        <f>E20</f>
        <v>1338763.4329900001</v>
      </c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</row>
    <row r="7" spans="1:99" s="11" customFormat="1" ht="51" x14ac:dyDescent="0.2">
      <c r="A7" s="63" t="s">
        <v>5</v>
      </c>
      <c r="B7" s="28" t="s">
        <v>6</v>
      </c>
      <c r="C7" s="26">
        <v>10732.491</v>
      </c>
      <c r="D7" s="56">
        <v>10732.491</v>
      </c>
      <c r="E7" s="56">
        <v>15129.852370000001</v>
      </c>
      <c r="F7" s="27">
        <f t="shared" si="1"/>
        <v>1.4097242075488348</v>
      </c>
      <c r="G7" s="72" t="s">
        <v>74</v>
      </c>
      <c r="H7" s="43"/>
      <c r="I7" s="50" t="s">
        <v>64</v>
      </c>
      <c r="J7" s="17">
        <f>C28</f>
        <v>1469293.1905500002</v>
      </c>
      <c r="K7" s="17">
        <f>E28</f>
        <v>2023103.6089799998</v>
      </c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</row>
    <row r="8" spans="1:99" s="11" customFormat="1" x14ac:dyDescent="0.2">
      <c r="A8" s="64" t="s">
        <v>52</v>
      </c>
      <c r="B8" s="25" t="s">
        <v>10</v>
      </c>
      <c r="C8" s="26">
        <f>C9+C10+C11+C12</f>
        <v>56730</v>
      </c>
      <c r="D8" s="56">
        <f t="shared" ref="D8:E8" si="2">D9+D10+D11+D12</f>
        <v>56730</v>
      </c>
      <c r="E8" s="56">
        <f t="shared" si="2"/>
        <v>65610.974549999999</v>
      </c>
      <c r="F8" s="27">
        <f t="shared" si="1"/>
        <v>1.1565481147540984</v>
      </c>
      <c r="G8" s="26"/>
      <c r="H8" s="43"/>
      <c r="I8" s="44"/>
      <c r="J8" s="44"/>
      <c r="K8" s="44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</row>
    <row r="9" spans="1:99" ht="25.5" x14ac:dyDescent="0.2">
      <c r="A9" s="65" t="s">
        <v>7</v>
      </c>
      <c r="B9" s="1" t="s">
        <v>11</v>
      </c>
      <c r="C9" s="21">
        <v>42130</v>
      </c>
      <c r="D9" s="57">
        <v>42130</v>
      </c>
      <c r="E9" s="57">
        <v>52150.76152</v>
      </c>
      <c r="F9" s="24">
        <f t="shared" si="1"/>
        <v>1.2378533472584856</v>
      </c>
      <c r="G9" s="89" t="s">
        <v>73</v>
      </c>
    </row>
    <row r="10" spans="1:99" ht="25.5" x14ac:dyDescent="0.2">
      <c r="A10" s="65" t="s">
        <v>8</v>
      </c>
      <c r="B10" s="1" t="s">
        <v>12</v>
      </c>
      <c r="C10" s="21">
        <v>13680</v>
      </c>
      <c r="D10" s="57">
        <v>13680</v>
      </c>
      <c r="E10" s="57">
        <v>11947.966050000001</v>
      </c>
      <c r="F10" s="24">
        <f t="shared" si="1"/>
        <v>0.87338933114035089</v>
      </c>
      <c r="G10" s="90"/>
    </row>
    <row r="11" spans="1:99" x14ac:dyDescent="0.2">
      <c r="A11" s="66" t="s">
        <v>9</v>
      </c>
      <c r="B11" s="1" t="s">
        <v>13</v>
      </c>
      <c r="C11" s="21">
        <v>290</v>
      </c>
      <c r="D11" s="57">
        <v>290</v>
      </c>
      <c r="E11" s="57">
        <v>620.82546000000002</v>
      </c>
      <c r="F11" s="24">
        <f t="shared" si="1"/>
        <v>2.1407774482758621</v>
      </c>
      <c r="G11" s="90"/>
    </row>
    <row r="12" spans="1:99" ht="25.5" x14ac:dyDescent="0.2">
      <c r="A12" s="66" t="s">
        <v>68</v>
      </c>
      <c r="B12" s="1" t="s">
        <v>14</v>
      </c>
      <c r="C12" s="21">
        <v>630</v>
      </c>
      <c r="D12" s="57">
        <v>630</v>
      </c>
      <c r="E12" s="57">
        <v>891.42151999999999</v>
      </c>
      <c r="F12" s="24">
        <f t="shared" si="1"/>
        <v>1.4149547936507936</v>
      </c>
      <c r="G12" s="91"/>
    </row>
    <row r="13" spans="1:99" s="11" customFormat="1" x14ac:dyDescent="0.2">
      <c r="A13" s="64" t="s">
        <v>53</v>
      </c>
      <c r="B13" s="25" t="s">
        <v>18</v>
      </c>
      <c r="C13" s="26">
        <f>C14+C15+C16</f>
        <v>18022</v>
      </c>
      <c r="D13" s="56">
        <f t="shared" ref="D13:E13" si="3">D14+D15+D16</f>
        <v>18022</v>
      </c>
      <c r="E13" s="56">
        <f t="shared" si="3"/>
        <v>22638.457699999999</v>
      </c>
      <c r="F13" s="27">
        <f t="shared" si="1"/>
        <v>1.2561567916990344</v>
      </c>
      <c r="G13" s="30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</row>
    <row r="14" spans="1:99" ht="12.75" customHeight="1" x14ac:dyDescent="0.2">
      <c r="A14" s="65" t="s">
        <v>15</v>
      </c>
      <c r="B14" s="1" t="s">
        <v>19</v>
      </c>
      <c r="C14" s="21">
        <v>265</v>
      </c>
      <c r="D14" s="57">
        <v>265</v>
      </c>
      <c r="E14" s="57">
        <v>44.164299999999997</v>
      </c>
      <c r="F14" s="24">
        <f t="shared" si="1"/>
        <v>0.1666577358490566</v>
      </c>
      <c r="G14" s="74" t="s">
        <v>112</v>
      </c>
    </row>
    <row r="15" spans="1:99" ht="12.75" hidden="1" customHeight="1" x14ac:dyDescent="0.2">
      <c r="A15" s="65" t="s">
        <v>16</v>
      </c>
      <c r="B15" s="1" t="s">
        <v>20</v>
      </c>
      <c r="C15" s="21">
        <v>0</v>
      </c>
      <c r="D15" s="57"/>
      <c r="E15" s="57"/>
      <c r="F15" s="24" t="e">
        <f t="shared" si="1"/>
        <v>#DIV/0!</v>
      </c>
      <c r="G15" s="74"/>
    </row>
    <row r="16" spans="1:99" ht="38.25" x14ac:dyDescent="0.2">
      <c r="A16" s="65" t="s">
        <v>17</v>
      </c>
      <c r="B16" s="2" t="s">
        <v>21</v>
      </c>
      <c r="C16" s="21">
        <v>17757</v>
      </c>
      <c r="D16" s="57">
        <v>17757</v>
      </c>
      <c r="E16" s="57">
        <v>22594.293399999999</v>
      </c>
      <c r="F16" s="24">
        <f t="shared" si="1"/>
        <v>1.2724161401137579</v>
      </c>
      <c r="G16" s="74" t="s">
        <v>113</v>
      </c>
    </row>
    <row r="17" spans="1:99" s="11" customFormat="1" x14ac:dyDescent="0.2">
      <c r="A17" s="63" t="s">
        <v>54</v>
      </c>
      <c r="B17" s="15"/>
      <c r="C17" s="26">
        <f>C18+C19</f>
        <v>1500</v>
      </c>
      <c r="D17" s="56">
        <f t="shared" ref="D17:E17" si="4">D18+D19</f>
        <v>1500</v>
      </c>
      <c r="E17" s="56">
        <f t="shared" si="4"/>
        <v>1123.0089499999999</v>
      </c>
      <c r="F17" s="27">
        <f t="shared" si="1"/>
        <v>0.74867263333333323</v>
      </c>
      <c r="G17" s="30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</row>
    <row r="18" spans="1:99" s="8" customFormat="1" ht="25.5" hidden="1" x14ac:dyDescent="0.2">
      <c r="A18" s="67" t="s">
        <v>22</v>
      </c>
      <c r="B18" s="5" t="s">
        <v>24</v>
      </c>
      <c r="C18" s="22">
        <v>1500</v>
      </c>
      <c r="D18" s="58">
        <v>1500</v>
      </c>
      <c r="E18" s="58">
        <v>1123.0089499999999</v>
      </c>
      <c r="F18" s="23">
        <f t="shared" si="1"/>
        <v>0.74867263333333323</v>
      </c>
      <c r="G18" s="73" t="s">
        <v>76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</row>
    <row r="19" spans="1:99" s="8" customFormat="1" ht="38.25" hidden="1" x14ac:dyDescent="0.2">
      <c r="A19" s="67" t="s">
        <v>23</v>
      </c>
      <c r="B19" s="5" t="s">
        <v>25</v>
      </c>
      <c r="C19" s="22">
        <v>0</v>
      </c>
      <c r="D19" s="58"/>
      <c r="E19" s="58"/>
      <c r="F19" s="23"/>
      <c r="G19" s="73" t="s">
        <v>77</v>
      </c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</row>
    <row r="20" spans="1:99" s="36" customFormat="1" x14ac:dyDescent="0.2">
      <c r="A20" s="17" t="s">
        <v>63</v>
      </c>
      <c r="B20" s="33"/>
      <c r="C20" s="34">
        <f>C21+C22+C23+C24</f>
        <v>158282.17296999999</v>
      </c>
      <c r="D20" s="55">
        <f t="shared" ref="D20:E20" si="5">D21+D22+D23+D24</f>
        <v>1052827.1118900001</v>
      </c>
      <c r="E20" s="55">
        <f t="shared" si="5"/>
        <v>1338763.4329900001</v>
      </c>
      <c r="F20" s="35">
        <f t="shared" si="1"/>
        <v>8.4580809567464215</v>
      </c>
      <c r="G20" s="3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</row>
    <row r="21" spans="1:99" s="31" customFormat="1" ht="25.5" x14ac:dyDescent="0.2">
      <c r="A21" s="68" t="s">
        <v>55</v>
      </c>
      <c r="B21" s="25" t="s">
        <v>26</v>
      </c>
      <c r="C21" s="29">
        <v>98590</v>
      </c>
      <c r="D21" s="59">
        <v>100347.54526</v>
      </c>
      <c r="E21" s="59">
        <v>164616.86001000003</v>
      </c>
      <c r="F21" s="27">
        <f t="shared" si="1"/>
        <v>1.6697115327112286</v>
      </c>
      <c r="G21" s="62" t="s">
        <v>114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</row>
    <row r="22" spans="1:99" s="31" customFormat="1" ht="63.75" x14ac:dyDescent="0.2">
      <c r="A22" s="68" t="s">
        <v>27</v>
      </c>
      <c r="B22" s="25" t="s">
        <v>28</v>
      </c>
      <c r="C22" s="29">
        <v>31997</v>
      </c>
      <c r="D22" s="59">
        <v>31997</v>
      </c>
      <c r="E22" s="59">
        <v>36700.25447</v>
      </c>
      <c r="F22" s="27">
        <f t="shared" si="1"/>
        <v>1.1469904825452386</v>
      </c>
      <c r="G22" s="81" t="s">
        <v>111</v>
      </c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</row>
    <row r="23" spans="1:99" s="31" customFormat="1" ht="51" x14ac:dyDescent="0.2">
      <c r="A23" s="69" t="s">
        <v>56</v>
      </c>
      <c r="B23" s="32" t="s">
        <v>29</v>
      </c>
      <c r="C23" s="29">
        <v>19724.669969999999</v>
      </c>
      <c r="D23" s="59">
        <v>892133.30830999999</v>
      </c>
      <c r="E23" s="59">
        <v>1103548.14075</v>
      </c>
      <c r="F23" s="27">
        <f t="shared" si="1"/>
        <v>55.947609893013592</v>
      </c>
      <c r="G23" s="74" t="s">
        <v>80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</row>
    <row r="24" spans="1:99" s="31" customFormat="1" x14ac:dyDescent="0.2">
      <c r="A24" s="69" t="s">
        <v>57</v>
      </c>
      <c r="B24" s="30"/>
      <c r="C24" s="29">
        <f>C25+C26+C27</f>
        <v>7970.5029999999997</v>
      </c>
      <c r="D24" s="59">
        <f t="shared" ref="D24:E24" si="6">D25+D26+D27</f>
        <v>28349.258320000001</v>
      </c>
      <c r="E24" s="59">
        <f t="shared" si="6"/>
        <v>33898.177760000006</v>
      </c>
      <c r="F24" s="27">
        <f t="shared" si="1"/>
        <v>4.2529533907709469</v>
      </c>
      <c r="G24" s="30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</row>
    <row r="25" spans="1:99" s="8" customFormat="1" ht="25.5" hidden="1" x14ac:dyDescent="0.2">
      <c r="A25" s="67" t="s">
        <v>30</v>
      </c>
      <c r="B25" s="5" t="s">
        <v>32</v>
      </c>
      <c r="C25" s="22">
        <v>340</v>
      </c>
      <c r="D25" s="58">
        <v>4130.45244</v>
      </c>
      <c r="E25" s="58">
        <v>4448.0100700000003</v>
      </c>
      <c r="F25" s="23">
        <f t="shared" si="1"/>
        <v>13.082382558823531</v>
      </c>
      <c r="G25" s="75" t="s">
        <v>81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</row>
    <row r="26" spans="1:99" s="8" customFormat="1" ht="63.75" hidden="1" x14ac:dyDescent="0.2">
      <c r="A26" s="67" t="s">
        <v>31</v>
      </c>
      <c r="B26" s="5" t="s">
        <v>33</v>
      </c>
      <c r="C26" s="22">
        <v>7585.5029999999997</v>
      </c>
      <c r="D26" s="58">
        <v>24035.503000000001</v>
      </c>
      <c r="E26" s="58">
        <v>29141.18346</v>
      </c>
      <c r="F26" s="23">
        <f t="shared" si="1"/>
        <v>3.8416942765693984</v>
      </c>
      <c r="G26" s="82" t="s">
        <v>110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</row>
    <row r="27" spans="1:99" s="8" customFormat="1" ht="25.5" hidden="1" x14ac:dyDescent="0.2">
      <c r="A27" s="67" t="s">
        <v>34</v>
      </c>
      <c r="B27" s="5" t="s">
        <v>35</v>
      </c>
      <c r="C27" s="22">
        <v>45</v>
      </c>
      <c r="D27" s="58">
        <v>183.30287999999999</v>
      </c>
      <c r="E27" s="58">
        <v>308.98423000000003</v>
      </c>
      <c r="F27" s="23">
        <f t="shared" si="1"/>
        <v>6.8663162222222232</v>
      </c>
      <c r="G27" s="75" t="s">
        <v>82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</row>
    <row r="28" spans="1:99" s="36" customFormat="1" x14ac:dyDescent="0.2">
      <c r="A28" s="19" t="s">
        <v>64</v>
      </c>
      <c r="B28" s="33"/>
      <c r="C28" s="34">
        <f>C29+C33</f>
        <v>1469293.1905500002</v>
      </c>
      <c r="D28" s="55">
        <f t="shared" ref="D28:E28" si="7">D29+D33</f>
        <v>2305238.4769799998</v>
      </c>
      <c r="E28" s="55">
        <f t="shared" si="7"/>
        <v>2023103.6089799998</v>
      </c>
      <c r="F28" s="35">
        <f t="shared" si="1"/>
        <v>1.3769230144071463</v>
      </c>
      <c r="G28" s="3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</row>
    <row r="29" spans="1:99" s="31" customFormat="1" ht="38.25" x14ac:dyDescent="0.2">
      <c r="A29" s="68" t="s">
        <v>72</v>
      </c>
      <c r="B29" s="25" t="s">
        <v>36</v>
      </c>
      <c r="C29" s="29">
        <f>C30+C31+C32</f>
        <v>1344746.0413600001</v>
      </c>
      <c r="D29" s="59">
        <f t="shared" ref="D29:E29" si="8">D30+D31+D32</f>
        <v>1877587.91236</v>
      </c>
      <c r="E29" s="59">
        <f t="shared" si="8"/>
        <v>1593896.7363399998</v>
      </c>
      <c r="F29" s="27">
        <f t="shared" si="1"/>
        <v>1.1852771358434511</v>
      </c>
      <c r="G29" s="73" t="s">
        <v>83</v>
      </c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</row>
    <row r="30" spans="1:99" x14ac:dyDescent="0.2">
      <c r="A30" s="66" t="s">
        <v>69</v>
      </c>
      <c r="B30" s="1" t="s">
        <v>38</v>
      </c>
      <c r="C30" s="21">
        <v>92832</v>
      </c>
      <c r="D30" s="57">
        <v>157281.5</v>
      </c>
      <c r="E30" s="57">
        <v>138715.1</v>
      </c>
      <c r="F30" s="24">
        <f t="shared" ref="F30:F39" si="9">E30/C30</f>
        <v>1.4942595225784212</v>
      </c>
      <c r="G30" s="62"/>
    </row>
    <row r="31" spans="1:99" x14ac:dyDescent="0.2">
      <c r="A31" s="66" t="s">
        <v>70</v>
      </c>
      <c r="B31" s="1" t="s">
        <v>39</v>
      </c>
      <c r="C31" s="21">
        <v>252262.76</v>
      </c>
      <c r="D31" s="57">
        <v>683055.13100000005</v>
      </c>
      <c r="E31" s="57">
        <v>429906.37933999998</v>
      </c>
      <c r="F31" s="24">
        <f t="shared" si="9"/>
        <v>1.7042007283992293</v>
      </c>
      <c r="G31" s="62"/>
    </row>
    <row r="32" spans="1:99" x14ac:dyDescent="0.2">
      <c r="A32" s="66" t="s">
        <v>71</v>
      </c>
      <c r="B32" s="1" t="s">
        <v>40</v>
      </c>
      <c r="C32" s="21">
        <v>999651.28136000002</v>
      </c>
      <c r="D32" s="57">
        <v>1037251.28136</v>
      </c>
      <c r="E32" s="57">
        <v>1025275.257</v>
      </c>
      <c r="F32" s="24">
        <f t="shared" si="9"/>
        <v>1.0256329143150191</v>
      </c>
      <c r="G32" s="62"/>
    </row>
    <row r="33" spans="1:99" s="11" customFormat="1" x14ac:dyDescent="0.2">
      <c r="A33" s="70" t="s">
        <v>60</v>
      </c>
      <c r="B33" s="15"/>
      <c r="C33" s="26">
        <f>C34+C35+C36+C37+C38</f>
        <v>124547.14919</v>
      </c>
      <c r="D33" s="56">
        <f t="shared" ref="D33:E33" si="10">D34+D35+D36+D37+D38</f>
        <v>427650.56461999996</v>
      </c>
      <c r="E33" s="56">
        <f t="shared" si="10"/>
        <v>429206.87264000002</v>
      </c>
      <c r="F33" s="27">
        <f t="shared" si="9"/>
        <v>3.4461396782774489</v>
      </c>
      <c r="G33" s="30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</row>
    <row r="34" spans="1:99" s="8" customFormat="1" hidden="1" x14ac:dyDescent="0.2">
      <c r="A34" s="4" t="s">
        <v>41</v>
      </c>
      <c r="B34" s="5" t="s">
        <v>46</v>
      </c>
      <c r="C34" s="22">
        <v>321.7</v>
      </c>
      <c r="D34" s="58">
        <v>6220.49</v>
      </c>
      <c r="E34" s="58">
        <v>7744.5968700000003</v>
      </c>
      <c r="F34" s="23">
        <f t="shared" si="9"/>
        <v>24.073972241218527</v>
      </c>
      <c r="G34" s="12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</row>
    <row r="35" spans="1:99" s="8" customFormat="1" ht="63.75" hidden="1" x14ac:dyDescent="0.2">
      <c r="A35" s="9" t="s">
        <v>42</v>
      </c>
      <c r="B35" s="10" t="s">
        <v>47</v>
      </c>
      <c r="C35" s="22">
        <v>124225.44919</v>
      </c>
      <c r="D35" s="58">
        <v>172044.16574</v>
      </c>
      <c r="E35" s="58">
        <v>166902.11884000001</v>
      </c>
      <c r="F35" s="23">
        <f t="shared" si="9"/>
        <v>1.3435420835929279</v>
      </c>
      <c r="G35" s="12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</row>
    <row r="36" spans="1:99" s="8" customFormat="1" ht="25.5" hidden="1" x14ac:dyDescent="0.2">
      <c r="A36" s="4" t="s">
        <v>43</v>
      </c>
      <c r="B36" s="5" t="s">
        <v>48</v>
      </c>
      <c r="C36" s="22">
        <v>0</v>
      </c>
      <c r="D36" s="58">
        <v>249385.90888</v>
      </c>
      <c r="E36" s="58">
        <v>254056.65263999999</v>
      </c>
      <c r="F36" s="23" t="e">
        <f t="shared" si="9"/>
        <v>#DIV/0!</v>
      </c>
      <c r="G36" s="12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</row>
    <row r="37" spans="1:99" s="8" customFormat="1" ht="25.5" hidden="1" x14ac:dyDescent="0.2">
      <c r="A37" s="14" t="s">
        <v>44</v>
      </c>
      <c r="B37" s="5" t="s">
        <v>49</v>
      </c>
      <c r="C37" s="22">
        <v>0</v>
      </c>
      <c r="D37" s="58"/>
      <c r="E37" s="58">
        <v>742.60699999999997</v>
      </c>
      <c r="F37" s="23" t="e">
        <f t="shared" si="9"/>
        <v>#DIV/0!</v>
      </c>
      <c r="G37" s="12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</row>
    <row r="38" spans="1:99" s="8" customFormat="1" ht="25.5" hidden="1" x14ac:dyDescent="0.2">
      <c r="A38" s="6" t="s">
        <v>45</v>
      </c>
      <c r="B38" s="5" t="s">
        <v>50</v>
      </c>
      <c r="C38" s="22">
        <v>0</v>
      </c>
      <c r="D38" s="58"/>
      <c r="E38" s="58">
        <v>-239.10271</v>
      </c>
      <c r="F38" s="23" t="e">
        <f t="shared" si="9"/>
        <v>#DIV/0!</v>
      </c>
      <c r="G38" s="12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45"/>
      <c r="CI38" s="45"/>
      <c r="CJ38" s="45"/>
      <c r="CK38" s="45"/>
      <c r="CL38" s="45"/>
      <c r="CM38" s="45"/>
      <c r="CN38" s="45"/>
      <c r="CO38" s="45"/>
      <c r="CP38" s="45"/>
      <c r="CQ38" s="45"/>
      <c r="CR38" s="45"/>
      <c r="CS38" s="45"/>
      <c r="CT38" s="45"/>
      <c r="CU38" s="45"/>
    </row>
    <row r="39" spans="1:99" s="40" customFormat="1" ht="15.75" x14ac:dyDescent="0.25">
      <c r="A39" s="52" t="s">
        <v>51</v>
      </c>
      <c r="B39" s="37"/>
      <c r="C39" s="38">
        <f>C5+C20+C28</f>
        <v>2322579.8545200001</v>
      </c>
      <c r="D39" s="60">
        <f>D5+D20+D28</f>
        <v>4083070.07987</v>
      </c>
      <c r="E39" s="60">
        <f>E5+E20+E28</f>
        <v>4131924.4359100005</v>
      </c>
      <c r="F39" s="39">
        <f t="shared" si="9"/>
        <v>1.7790236266231336</v>
      </c>
      <c r="G39" s="37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</row>
    <row r="40" spans="1:99" ht="25.5" x14ac:dyDescent="0.2">
      <c r="I40" s="51" t="s">
        <v>1</v>
      </c>
      <c r="J40" s="51" t="s">
        <v>66</v>
      </c>
      <c r="K40" s="51" t="s">
        <v>58</v>
      </c>
    </row>
    <row r="41" spans="1:99" ht="12" customHeight="1" x14ac:dyDescent="0.2">
      <c r="I41" s="53" t="str">
        <f>A6</f>
        <v>Налог на доходы  физических лиц</v>
      </c>
      <c r="J41" s="48">
        <f t="shared" ref="J41:J58" si="11">K41/$K$58</f>
        <v>0.16107630008568163</v>
      </c>
      <c r="K41" s="49">
        <f>E6</f>
        <v>665555.10037</v>
      </c>
    </row>
    <row r="42" spans="1:99" x14ac:dyDescent="0.2">
      <c r="I42" s="53" t="str">
        <f>A7</f>
        <v>Акцизы по подакцизным товарам (продукции), производимым на территории Российской Федерации</v>
      </c>
      <c r="J42" s="48">
        <f t="shared" si="11"/>
        <v>3.6616962881771231E-3</v>
      </c>
      <c r="K42" s="49">
        <f>E7</f>
        <v>15129.852370000001</v>
      </c>
    </row>
    <row r="43" spans="1:99" x14ac:dyDescent="0.2">
      <c r="I43" s="53" t="str">
        <f>A9</f>
        <v>Налог, взимаемый в связи с применением упрощенной системы налогообложения</v>
      </c>
      <c r="J43" s="48">
        <f t="shared" si="11"/>
        <v>1.2621421889220611E-2</v>
      </c>
      <c r="K43" s="49">
        <f>E9</f>
        <v>52150.76152</v>
      </c>
    </row>
    <row r="44" spans="1:99" x14ac:dyDescent="0.2">
      <c r="I44" s="53" t="str">
        <f>A10</f>
        <v>Единый налог на вмененный доход для отдельных видов деятельности</v>
      </c>
      <c r="J44" s="48">
        <f t="shared" si="11"/>
        <v>2.8916225926500093E-3</v>
      </c>
      <c r="K44" s="49">
        <f>E10</f>
        <v>11947.966050000001</v>
      </c>
    </row>
    <row r="45" spans="1:99" x14ac:dyDescent="0.2">
      <c r="I45" s="53" t="str">
        <f>A11</f>
        <v>Единый сельскохозяйственный налог</v>
      </c>
      <c r="J45" s="48">
        <f t="shared" si="11"/>
        <v>1.5025092293665618E-4</v>
      </c>
      <c r="K45" s="49">
        <f>E11</f>
        <v>620.82546000000002</v>
      </c>
    </row>
    <row r="46" spans="1:99" x14ac:dyDescent="0.2">
      <c r="I46" s="53" t="str">
        <f>A12</f>
        <v>Налог, взимаемый в связи с применением патентной системы налогооблажения</v>
      </c>
      <c r="J46" s="48">
        <f t="shared" si="11"/>
        <v>2.1574003441417644E-4</v>
      </c>
      <c r="K46" s="49">
        <f>E12</f>
        <v>891.42151999999999</v>
      </c>
    </row>
    <row r="47" spans="1:99" x14ac:dyDescent="0.2">
      <c r="I47" s="53" t="str">
        <f>A14</f>
        <v>Налог на имущество физических лиц</v>
      </c>
      <c r="J47" s="48">
        <f t="shared" si="11"/>
        <v>1.0688554615416972E-5</v>
      </c>
      <c r="K47" s="49">
        <f>E14</f>
        <v>44.164299999999997</v>
      </c>
    </row>
    <row r="48" spans="1:99" x14ac:dyDescent="0.2">
      <c r="I48" s="53" t="str">
        <f>A16</f>
        <v>Земельный налог</v>
      </c>
      <c r="J48" s="48">
        <f t="shared" si="11"/>
        <v>5.4682252181661485E-3</v>
      </c>
      <c r="K48" s="49">
        <f>E16</f>
        <v>22594.293399999999</v>
      </c>
    </row>
    <row r="49" spans="8:99" x14ac:dyDescent="0.2">
      <c r="I49" s="53" t="str">
        <f>A17</f>
        <v>Иные налоговые доходы</v>
      </c>
      <c r="J49" s="48">
        <f t="shared" si="11"/>
        <v>2.7178835610837409E-4</v>
      </c>
      <c r="K49" s="49">
        <f>E17</f>
        <v>1123.0089499999999</v>
      </c>
    </row>
    <row r="50" spans="8:99" x14ac:dyDescent="0.2">
      <c r="I50" s="53" t="str">
        <f>A21</f>
        <v>Доходы от использования имущества, находящегося в государственной и муниципальной собственности</v>
      </c>
      <c r="J50" s="48">
        <f t="shared" si="11"/>
        <v>3.9840239714777216E-2</v>
      </c>
      <c r="K50" s="49">
        <f>E21</f>
        <v>164616.86001000003</v>
      </c>
    </row>
    <row r="51" spans="8:99" x14ac:dyDescent="0.2">
      <c r="I51" s="53" t="str">
        <f>A22</f>
        <v>Плата за негативное воздействие на окружающую среду</v>
      </c>
      <c r="J51" s="48">
        <f t="shared" si="11"/>
        <v>8.8821214035385114E-3</v>
      </c>
      <c r="K51" s="49">
        <f>E22</f>
        <v>36700.25447</v>
      </c>
    </row>
    <row r="52" spans="8:99" x14ac:dyDescent="0.2">
      <c r="H52" s="7"/>
      <c r="I52" s="53" t="str">
        <f>A23</f>
        <v>Штрафы, санкции, возмещение ущерба</v>
      </c>
      <c r="J52" s="48">
        <f t="shared" si="11"/>
        <v>0.26707849039038845</v>
      </c>
      <c r="K52" s="49">
        <f>E23</f>
        <v>1103548.14075</v>
      </c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</row>
    <row r="53" spans="8:99" x14ac:dyDescent="0.2">
      <c r="H53" s="7"/>
      <c r="I53" s="53" t="str">
        <f>A24</f>
        <v>Иные неналоговые доходы</v>
      </c>
      <c r="J53" s="48">
        <f t="shared" si="11"/>
        <v>8.2039684621033962E-3</v>
      </c>
      <c r="K53" s="49">
        <f>E24</f>
        <v>33898.177760000006</v>
      </c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</row>
    <row r="54" spans="8:99" x14ac:dyDescent="0.2">
      <c r="H54" s="7"/>
      <c r="I54" s="53" t="str">
        <f>A30</f>
        <v>Дотации</v>
      </c>
      <c r="J54" s="48">
        <f t="shared" si="11"/>
        <v>3.3571548113137235E-2</v>
      </c>
      <c r="K54" s="49">
        <f>E30</f>
        <v>138715.1</v>
      </c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</row>
    <row r="55" spans="8:99" x14ac:dyDescent="0.2">
      <c r="H55" s="7"/>
      <c r="I55" s="53" t="str">
        <f>A31</f>
        <v xml:space="preserve">Субсидии </v>
      </c>
      <c r="J55" s="48">
        <f t="shared" si="11"/>
        <v>0.10404507294560893</v>
      </c>
      <c r="K55" s="49">
        <f>E31</f>
        <v>429906.37933999998</v>
      </c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</row>
    <row r="56" spans="8:99" x14ac:dyDescent="0.2">
      <c r="H56" s="7"/>
      <c r="I56" s="53" t="str">
        <f>A32</f>
        <v>Субвенции</v>
      </c>
      <c r="J56" s="48">
        <f t="shared" si="11"/>
        <v>0.24813504528046798</v>
      </c>
      <c r="K56" s="49">
        <f>E32</f>
        <v>1025275.257</v>
      </c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</row>
    <row r="57" spans="8:99" x14ac:dyDescent="0.2">
      <c r="H57" s="7"/>
      <c r="I57" s="53" t="str">
        <f>A33</f>
        <v>Иные безвозмездные поступления</v>
      </c>
      <c r="J57" s="48">
        <f t="shared" si="11"/>
        <v>0.10387577974800816</v>
      </c>
      <c r="K57" s="49">
        <f>E33</f>
        <v>429206.87264000002</v>
      </c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</row>
    <row r="58" spans="8:99" x14ac:dyDescent="0.2">
      <c r="H58" s="7"/>
      <c r="I58" s="47" t="s">
        <v>51</v>
      </c>
      <c r="J58" s="48">
        <f t="shared" si="11"/>
        <v>1</v>
      </c>
      <c r="K58" s="49">
        <f>SUM(K41:K57)</f>
        <v>4131924.43591</v>
      </c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</row>
  </sheetData>
  <mergeCells count="2">
    <mergeCell ref="G9:G12"/>
    <mergeCell ref="A1:I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56"/>
  <sheetViews>
    <sheetView topLeftCell="A7" zoomScale="76" zoomScaleNormal="76" workbookViewId="0">
      <selection activeCell="H27" sqref="H27"/>
    </sheetView>
  </sheetViews>
  <sheetFormatPr defaultColWidth="9.140625" defaultRowHeight="12.75" x14ac:dyDescent="0.2"/>
  <cols>
    <col min="1" max="1" width="51.5703125" style="7" customWidth="1"/>
    <col min="2" max="2" width="24.5703125" style="7" bestFit="1" customWidth="1"/>
    <col min="3" max="3" width="19.7109375" style="7" customWidth="1"/>
    <col min="4" max="4" width="17.42578125" style="7" bestFit="1" customWidth="1"/>
    <col min="5" max="5" width="10" style="7" hidden="1" customWidth="1"/>
    <col min="6" max="6" width="13.7109375" style="7" customWidth="1"/>
    <col min="7" max="7" width="19.42578125" style="7" customWidth="1"/>
    <col min="8" max="8" width="39.28515625" style="7" customWidth="1"/>
    <col min="9" max="9" width="9.140625" style="45"/>
    <col min="10" max="10" width="32.28515625" style="45" bestFit="1" customWidth="1"/>
    <col min="11" max="11" width="18.7109375" style="45" customWidth="1"/>
    <col min="12" max="12" width="16.7109375" style="45" customWidth="1"/>
    <col min="13" max="100" width="9.140625" style="45"/>
    <col min="101" max="16384" width="9.140625" style="7"/>
  </cols>
  <sheetData>
    <row r="1" spans="1:100" s="16" customFormat="1" ht="63" x14ac:dyDescent="0.25">
      <c r="A1" s="18" t="s">
        <v>1</v>
      </c>
      <c r="B1" s="18" t="s">
        <v>0</v>
      </c>
      <c r="C1" s="18" t="s">
        <v>88</v>
      </c>
      <c r="D1" s="18" t="s">
        <v>89</v>
      </c>
      <c r="E1" s="18"/>
      <c r="F1" s="18" t="s">
        <v>90</v>
      </c>
      <c r="G1" s="18" t="s">
        <v>2</v>
      </c>
      <c r="H1" s="18" t="s">
        <v>93</v>
      </c>
      <c r="I1" s="42"/>
      <c r="J1" s="18" t="s">
        <v>1</v>
      </c>
      <c r="K1" s="18" t="s">
        <v>91</v>
      </c>
      <c r="L1" s="18" t="s">
        <v>92</v>
      </c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</row>
    <row r="2" spans="1:100" s="16" customFormat="1" ht="15.75" x14ac:dyDescent="0.25">
      <c r="A2" s="18">
        <v>1</v>
      </c>
      <c r="B2" s="18">
        <v>2</v>
      </c>
      <c r="C2" s="18">
        <v>3</v>
      </c>
      <c r="D2" s="18">
        <v>4</v>
      </c>
      <c r="E2" s="18"/>
      <c r="F2" s="18">
        <v>5</v>
      </c>
      <c r="G2" s="18">
        <v>6</v>
      </c>
      <c r="H2" s="18">
        <v>7</v>
      </c>
      <c r="I2" s="42"/>
      <c r="J2" s="18"/>
      <c r="K2" s="18"/>
      <c r="L2" s="18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</row>
    <row r="3" spans="1:100" s="36" customFormat="1" x14ac:dyDescent="0.2">
      <c r="A3" s="17" t="s">
        <v>62</v>
      </c>
      <c r="B3" s="33"/>
      <c r="C3" s="34">
        <f>C4+C5+C6+C11+C15</f>
        <v>0</v>
      </c>
      <c r="D3" s="34">
        <f t="shared" ref="D3" si="0">D4+D5+D6+D11+D15</f>
        <v>0</v>
      </c>
      <c r="E3" s="34"/>
      <c r="F3" s="34">
        <f>F4+F5+F6+F11+F15</f>
        <v>0</v>
      </c>
      <c r="G3" s="35" t="e">
        <f t="shared" ref="G3:G27" si="1">F3/C3</f>
        <v>#DIV/0!</v>
      </c>
      <c r="H3" s="34"/>
      <c r="I3" s="43"/>
      <c r="J3" s="50" t="s">
        <v>67</v>
      </c>
      <c r="K3" s="17">
        <f>C3</f>
        <v>0</v>
      </c>
      <c r="L3" s="17">
        <f>F3</f>
        <v>0</v>
      </c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</row>
    <row r="4" spans="1:100" s="11" customFormat="1" ht="25.5" x14ac:dyDescent="0.2">
      <c r="A4" s="63" t="s">
        <v>3</v>
      </c>
      <c r="B4" s="28" t="s">
        <v>4</v>
      </c>
      <c r="C4" s="26"/>
      <c r="D4" s="26"/>
      <c r="E4" s="26"/>
      <c r="F4" s="26"/>
      <c r="G4" s="27" t="e">
        <f t="shared" si="1"/>
        <v>#DIV/0!</v>
      </c>
      <c r="H4" s="72" t="s">
        <v>73</v>
      </c>
      <c r="I4" s="43"/>
      <c r="J4" s="50" t="s">
        <v>63</v>
      </c>
      <c r="K4" s="17">
        <f>C18</f>
        <v>0</v>
      </c>
      <c r="L4" s="17">
        <f>F18</f>
        <v>0</v>
      </c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</row>
    <row r="5" spans="1:100" s="11" customFormat="1" ht="51" x14ac:dyDescent="0.2">
      <c r="A5" s="63" t="s">
        <v>5</v>
      </c>
      <c r="B5" s="28" t="s">
        <v>6</v>
      </c>
      <c r="C5" s="26"/>
      <c r="D5" s="26"/>
      <c r="E5" s="26"/>
      <c r="F5" s="26"/>
      <c r="G5" s="27" t="e">
        <f t="shared" si="1"/>
        <v>#DIV/0!</v>
      </c>
      <c r="H5" s="72" t="s">
        <v>74</v>
      </c>
      <c r="I5" s="43"/>
      <c r="J5" s="50" t="s">
        <v>64</v>
      </c>
      <c r="K5" s="17">
        <f>C26</f>
        <v>0</v>
      </c>
      <c r="L5" s="17">
        <f>F26</f>
        <v>0</v>
      </c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</row>
    <row r="6" spans="1:100" s="11" customFormat="1" x14ac:dyDescent="0.2">
      <c r="A6" s="64" t="s">
        <v>52</v>
      </c>
      <c r="B6" s="25" t="s">
        <v>10</v>
      </c>
      <c r="C6" s="26">
        <f>C7+C8+C9+C10</f>
        <v>0</v>
      </c>
      <c r="D6" s="26">
        <f t="shared" ref="D6:F6" si="2">D7+D8+D9+D10</f>
        <v>0</v>
      </c>
      <c r="E6" s="26"/>
      <c r="F6" s="26">
        <f t="shared" si="2"/>
        <v>0</v>
      </c>
      <c r="G6" s="27" t="e">
        <f t="shared" si="1"/>
        <v>#DIV/0!</v>
      </c>
      <c r="H6" s="26"/>
      <c r="I6" s="43"/>
      <c r="J6" s="44"/>
      <c r="K6" s="44"/>
      <c r="L6" s="44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</row>
    <row r="7" spans="1:100" ht="25.5" x14ac:dyDescent="0.2">
      <c r="A7" s="65" t="s">
        <v>7</v>
      </c>
      <c r="B7" s="1" t="s">
        <v>11</v>
      </c>
      <c r="C7" s="21"/>
      <c r="D7" s="21"/>
      <c r="E7" s="21"/>
      <c r="F7" s="21"/>
      <c r="G7" s="24" t="e">
        <f t="shared" si="1"/>
        <v>#DIV/0!</v>
      </c>
      <c r="H7" s="89" t="s">
        <v>73</v>
      </c>
    </row>
    <row r="8" spans="1:100" ht="25.5" x14ac:dyDescent="0.2">
      <c r="A8" s="65" t="s">
        <v>8</v>
      </c>
      <c r="B8" s="1" t="s">
        <v>12</v>
      </c>
      <c r="C8" s="21"/>
      <c r="D8" s="21"/>
      <c r="E8" s="21"/>
      <c r="F8" s="21"/>
      <c r="G8" s="24" t="e">
        <f t="shared" si="1"/>
        <v>#DIV/0!</v>
      </c>
      <c r="H8" s="90"/>
    </row>
    <row r="9" spans="1:100" x14ac:dyDescent="0.2">
      <c r="A9" s="66" t="s">
        <v>9</v>
      </c>
      <c r="B9" s="1" t="s">
        <v>13</v>
      </c>
      <c r="C9" s="21"/>
      <c r="D9" s="21"/>
      <c r="E9" s="21"/>
      <c r="F9" s="21"/>
      <c r="G9" s="24" t="e">
        <f t="shared" si="1"/>
        <v>#DIV/0!</v>
      </c>
      <c r="H9" s="90"/>
    </row>
    <row r="10" spans="1:100" ht="25.5" x14ac:dyDescent="0.2">
      <c r="A10" s="66" t="s">
        <v>68</v>
      </c>
      <c r="B10" s="1" t="s">
        <v>14</v>
      </c>
      <c r="C10" s="21"/>
      <c r="D10" s="21"/>
      <c r="E10" s="21"/>
      <c r="F10" s="21"/>
      <c r="G10" s="24" t="e">
        <f t="shared" si="1"/>
        <v>#DIV/0!</v>
      </c>
      <c r="H10" s="91"/>
    </row>
    <row r="11" spans="1:100" s="11" customFormat="1" x14ac:dyDescent="0.2">
      <c r="A11" s="64" t="s">
        <v>53</v>
      </c>
      <c r="B11" s="25" t="s">
        <v>18</v>
      </c>
      <c r="C11" s="26">
        <f>C12+C13+C14</f>
        <v>0</v>
      </c>
      <c r="D11" s="26">
        <f t="shared" ref="D11:F11" si="3">D12+D13+D14</f>
        <v>0</v>
      </c>
      <c r="E11" s="26"/>
      <c r="F11" s="26">
        <f t="shared" si="3"/>
        <v>0</v>
      </c>
      <c r="G11" s="27" t="e">
        <f t="shared" si="1"/>
        <v>#DIV/0!</v>
      </c>
      <c r="H11" s="30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</row>
    <row r="12" spans="1:100" x14ac:dyDescent="0.2">
      <c r="A12" s="65" t="s">
        <v>15</v>
      </c>
      <c r="B12" s="1" t="s">
        <v>19</v>
      </c>
      <c r="C12" s="21"/>
      <c r="D12" s="21"/>
      <c r="E12" s="21"/>
      <c r="F12" s="21"/>
      <c r="G12" s="24" t="e">
        <f t="shared" si="1"/>
        <v>#DIV/0!</v>
      </c>
      <c r="H12" s="92" t="s">
        <v>75</v>
      </c>
    </row>
    <row r="13" spans="1:100" ht="12.75" hidden="1" customHeight="1" x14ac:dyDescent="0.2">
      <c r="A13" s="65" t="s">
        <v>16</v>
      </c>
      <c r="B13" s="1" t="s">
        <v>20</v>
      </c>
      <c r="C13" s="21"/>
      <c r="D13" s="21"/>
      <c r="E13" s="21"/>
      <c r="F13" s="21"/>
      <c r="G13" s="24" t="e">
        <f t="shared" si="1"/>
        <v>#DIV/0!</v>
      </c>
      <c r="H13" s="93"/>
    </row>
    <row r="14" spans="1:100" x14ac:dyDescent="0.2">
      <c r="A14" s="65" t="s">
        <v>17</v>
      </c>
      <c r="B14" s="2" t="s">
        <v>21</v>
      </c>
      <c r="C14" s="21"/>
      <c r="D14" s="21"/>
      <c r="E14" s="21"/>
      <c r="F14" s="21"/>
      <c r="G14" s="24" t="e">
        <f t="shared" si="1"/>
        <v>#DIV/0!</v>
      </c>
      <c r="H14" s="94"/>
    </row>
    <row r="15" spans="1:100" s="11" customFormat="1" x14ac:dyDescent="0.2">
      <c r="A15" s="63" t="s">
        <v>54</v>
      </c>
      <c r="B15" s="15"/>
      <c r="C15" s="26">
        <f>C16+C17</f>
        <v>0</v>
      </c>
      <c r="D15" s="26">
        <f t="shared" ref="D15:F15" si="4">D16+D17</f>
        <v>0</v>
      </c>
      <c r="E15" s="26"/>
      <c r="F15" s="26">
        <f t="shared" si="4"/>
        <v>0</v>
      </c>
      <c r="G15" s="27" t="e">
        <f t="shared" si="1"/>
        <v>#DIV/0!</v>
      </c>
      <c r="H15" s="30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</row>
    <row r="16" spans="1:100" s="8" customFormat="1" ht="25.5" x14ac:dyDescent="0.2">
      <c r="A16" s="4" t="s">
        <v>22</v>
      </c>
      <c r="B16" s="5" t="s">
        <v>24</v>
      </c>
      <c r="C16" s="22"/>
      <c r="D16" s="22"/>
      <c r="E16" s="22"/>
      <c r="F16" s="22"/>
      <c r="G16" s="23" t="e">
        <f t="shared" si="1"/>
        <v>#DIV/0!</v>
      </c>
      <c r="H16" s="73" t="s">
        <v>76</v>
      </c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</row>
    <row r="17" spans="1:100" s="8" customFormat="1" ht="38.25" x14ac:dyDescent="0.2">
      <c r="A17" s="6" t="s">
        <v>23</v>
      </c>
      <c r="B17" s="5" t="s">
        <v>25</v>
      </c>
      <c r="C17" s="22"/>
      <c r="D17" s="22"/>
      <c r="E17" s="22"/>
      <c r="F17" s="22"/>
      <c r="G17" s="23"/>
      <c r="H17" s="73" t="s">
        <v>77</v>
      </c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</row>
    <row r="18" spans="1:100" s="36" customFormat="1" x14ac:dyDescent="0.2">
      <c r="A18" s="17" t="s">
        <v>63</v>
      </c>
      <c r="B18" s="33"/>
      <c r="C18" s="34">
        <f>C19+C20+C21+C22</f>
        <v>0</v>
      </c>
      <c r="D18" s="34">
        <f t="shared" ref="D18:F18" si="5">D19+D20+D21+D22</f>
        <v>0</v>
      </c>
      <c r="E18" s="34"/>
      <c r="F18" s="34">
        <f t="shared" si="5"/>
        <v>0</v>
      </c>
      <c r="G18" s="35" t="e">
        <f t="shared" si="1"/>
        <v>#DIV/0!</v>
      </c>
      <c r="H18" s="3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</row>
    <row r="19" spans="1:100" s="31" customFormat="1" ht="25.5" x14ac:dyDescent="0.2">
      <c r="A19" s="20" t="s">
        <v>55</v>
      </c>
      <c r="B19" s="25" t="s">
        <v>26</v>
      </c>
      <c r="C19" s="29"/>
      <c r="D19" s="29"/>
      <c r="E19" s="29"/>
      <c r="F19" s="29"/>
      <c r="G19" s="27" t="e">
        <f t="shared" si="1"/>
        <v>#DIV/0!</v>
      </c>
      <c r="H19" s="62" t="s">
        <v>78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</row>
    <row r="20" spans="1:100" s="31" customFormat="1" ht="76.5" x14ac:dyDescent="0.2">
      <c r="A20" s="20" t="s">
        <v>27</v>
      </c>
      <c r="B20" s="25" t="s">
        <v>28</v>
      </c>
      <c r="C20" s="29"/>
      <c r="D20" s="29"/>
      <c r="E20" s="29"/>
      <c r="F20" s="29"/>
      <c r="G20" s="27" t="e">
        <f t="shared" si="1"/>
        <v>#DIV/0!</v>
      </c>
      <c r="H20" s="74" t="s">
        <v>79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</row>
    <row r="21" spans="1:100" s="31" customFormat="1" ht="25.5" x14ac:dyDescent="0.2">
      <c r="A21" s="71" t="s">
        <v>56</v>
      </c>
      <c r="B21" s="32" t="s">
        <v>29</v>
      </c>
      <c r="C21" s="29"/>
      <c r="D21" s="29"/>
      <c r="E21" s="29"/>
      <c r="F21" s="29"/>
      <c r="G21" s="27" t="e">
        <f t="shared" si="1"/>
        <v>#DIV/0!</v>
      </c>
      <c r="H21" s="74" t="s">
        <v>94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</row>
    <row r="22" spans="1:100" s="31" customFormat="1" x14ac:dyDescent="0.2">
      <c r="A22" s="71" t="s">
        <v>57</v>
      </c>
      <c r="B22" s="30"/>
      <c r="C22" s="29">
        <f>C23+C24+C25</f>
        <v>0</v>
      </c>
      <c r="D22" s="29">
        <f t="shared" ref="D22:F22" si="6">D23+D24+D25</f>
        <v>0</v>
      </c>
      <c r="E22" s="29"/>
      <c r="F22" s="29">
        <f t="shared" si="6"/>
        <v>0</v>
      </c>
      <c r="G22" s="27" t="e">
        <f t="shared" si="1"/>
        <v>#DIV/0!</v>
      </c>
      <c r="H22" s="30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</row>
    <row r="23" spans="1:100" s="8" customFormat="1" ht="25.5" x14ac:dyDescent="0.2">
      <c r="A23" s="6" t="s">
        <v>30</v>
      </c>
      <c r="B23" s="5" t="s">
        <v>32</v>
      </c>
      <c r="C23" s="22"/>
      <c r="D23" s="22"/>
      <c r="E23" s="22"/>
      <c r="F23" s="22"/>
      <c r="G23" s="23" t="e">
        <f t="shared" si="1"/>
        <v>#DIV/0!</v>
      </c>
      <c r="H23" s="75" t="s">
        <v>81</v>
      </c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</row>
    <row r="24" spans="1:100" s="8" customFormat="1" ht="25.5" x14ac:dyDescent="0.2">
      <c r="A24" s="6" t="s">
        <v>31</v>
      </c>
      <c r="B24" s="5" t="s">
        <v>33</v>
      </c>
      <c r="C24" s="22"/>
      <c r="D24" s="22"/>
      <c r="E24" s="22"/>
      <c r="F24" s="22"/>
      <c r="G24" s="23" t="e">
        <f t="shared" si="1"/>
        <v>#DIV/0!</v>
      </c>
      <c r="H24" s="75" t="s">
        <v>86</v>
      </c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</row>
    <row r="25" spans="1:100" s="8" customFormat="1" ht="25.5" x14ac:dyDescent="0.2">
      <c r="A25" s="6" t="s">
        <v>34</v>
      </c>
      <c r="B25" s="5" t="s">
        <v>35</v>
      </c>
      <c r="C25" s="22"/>
      <c r="D25" s="22"/>
      <c r="E25" s="22"/>
      <c r="F25" s="22"/>
      <c r="G25" s="23" t="e">
        <f t="shared" si="1"/>
        <v>#DIV/0!</v>
      </c>
      <c r="H25" s="75" t="s">
        <v>87</v>
      </c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</row>
    <row r="26" spans="1:100" s="36" customFormat="1" x14ac:dyDescent="0.2">
      <c r="A26" s="19" t="s">
        <v>64</v>
      </c>
      <c r="B26" s="33"/>
      <c r="C26" s="34">
        <f>C27+C31</f>
        <v>0</v>
      </c>
      <c r="D26" s="34">
        <f t="shared" ref="D26:F26" si="7">D27+D31</f>
        <v>0</v>
      </c>
      <c r="E26" s="34"/>
      <c r="F26" s="34">
        <f t="shared" si="7"/>
        <v>0</v>
      </c>
      <c r="G26" s="35" t="e">
        <f t="shared" si="1"/>
        <v>#DIV/0!</v>
      </c>
      <c r="H26" s="3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</row>
    <row r="27" spans="1:100" s="31" customFormat="1" ht="40.5" customHeight="1" x14ac:dyDescent="0.2">
      <c r="A27" s="68" t="s">
        <v>37</v>
      </c>
      <c r="B27" s="25" t="s">
        <v>36</v>
      </c>
      <c r="C27" s="29">
        <f>C28+C29+C30</f>
        <v>0</v>
      </c>
      <c r="D27" s="29">
        <f t="shared" ref="D27:F27" si="8">D28+D29+D30</f>
        <v>0</v>
      </c>
      <c r="E27" s="29"/>
      <c r="F27" s="29">
        <f t="shared" si="8"/>
        <v>0</v>
      </c>
      <c r="G27" s="27" t="e">
        <f t="shared" si="1"/>
        <v>#DIV/0!</v>
      </c>
      <c r="H27" s="73" t="s">
        <v>83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</row>
    <row r="28" spans="1:100" x14ac:dyDescent="0.2">
      <c r="A28" s="66" t="s">
        <v>69</v>
      </c>
      <c r="B28" s="1" t="s">
        <v>38</v>
      </c>
      <c r="C28" s="21"/>
      <c r="D28" s="21"/>
      <c r="E28" s="21"/>
      <c r="F28" s="21"/>
      <c r="G28" s="41" t="s">
        <v>61</v>
      </c>
      <c r="H28" s="62"/>
    </row>
    <row r="29" spans="1:100" x14ac:dyDescent="0.2">
      <c r="A29" s="66" t="s">
        <v>70</v>
      </c>
      <c r="B29" s="1" t="s">
        <v>39</v>
      </c>
      <c r="C29" s="21"/>
      <c r="D29" s="21"/>
      <c r="E29" s="21"/>
      <c r="F29" s="21"/>
      <c r="G29" s="24" t="e">
        <f t="shared" ref="G29:G37" si="9">F29/C29</f>
        <v>#DIV/0!</v>
      </c>
      <c r="H29" s="62"/>
    </row>
    <row r="30" spans="1:100" x14ac:dyDescent="0.2">
      <c r="A30" s="66" t="s">
        <v>71</v>
      </c>
      <c r="B30" s="1" t="s">
        <v>40</v>
      </c>
      <c r="C30" s="21"/>
      <c r="D30" s="21"/>
      <c r="E30" s="21"/>
      <c r="F30" s="21"/>
      <c r="G30" s="24" t="e">
        <f t="shared" si="9"/>
        <v>#DIV/0!</v>
      </c>
      <c r="H30" s="62"/>
    </row>
    <row r="31" spans="1:100" s="11" customFormat="1" x14ac:dyDescent="0.2">
      <c r="A31" s="70" t="s">
        <v>60</v>
      </c>
      <c r="B31" s="15"/>
      <c r="C31" s="26">
        <f>C32+C33+C34+C35+C36</f>
        <v>0</v>
      </c>
      <c r="D31" s="26">
        <f t="shared" ref="D31:F31" si="10">D32+D33+D34+D35+D36</f>
        <v>0</v>
      </c>
      <c r="E31" s="26"/>
      <c r="F31" s="26">
        <f t="shared" si="10"/>
        <v>0</v>
      </c>
      <c r="G31" s="27" t="e">
        <f t="shared" si="9"/>
        <v>#DIV/0!</v>
      </c>
      <c r="H31" s="30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</row>
    <row r="32" spans="1:100" s="8" customFormat="1" x14ac:dyDescent="0.2">
      <c r="A32" s="4" t="s">
        <v>41</v>
      </c>
      <c r="B32" s="5" t="s">
        <v>46</v>
      </c>
      <c r="C32" s="22"/>
      <c r="D32" s="22"/>
      <c r="E32" s="22"/>
      <c r="F32" s="22"/>
      <c r="G32" s="23" t="e">
        <f t="shared" si="9"/>
        <v>#DIV/0!</v>
      </c>
      <c r="H32" s="12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</row>
    <row r="33" spans="1:100" s="8" customFormat="1" ht="63.75" x14ac:dyDescent="0.2">
      <c r="A33" s="9" t="s">
        <v>42</v>
      </c>
      <c r="B33" s="10" t="s">
        <v>47</v>
      </c>
      <c r="C33" s="22"/>
      <c r="D33" s="22"/>
      <c r="E33" s="22"/>
      <c r="F33" s="22"/>
      <c r="G33" s="23" t="e">
        <f t="shared" si="9"/>
        <v>#DIV/0!</v>
      </c>
      <c r="H33" s="12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</row>
    <row r="34" spans="1:100" s="8" customFormat="1" ht="25.5" x14ac:dyDescent="0.2">
      <c r="A34" s="4" t="s">
        <v>43</v>
      </c>
      <c r="B34" s="5" t="s">
        <v>48</v>
      </c>
      <c r="C34" s="22"/>
      <c r="D34" s="22"/>
      <c r="E34" s="22"/>
      <c r="F34" s="22"/>
      <c r="G34" s="23" t="e">
        <f t="shared" si="9"/>
        <v>#DIV/0!</v>
      </c>
      <c r="H34" s="12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45"/>
      <c r="BU34" s="45"/>
      <c r="BV34" s="45"/>
      <c r="BW34" s="45"/>
      <c r="BX34" s="45"/>
      <c r="BY34" s="45"/>
      <c r="BZ34" s="45"/>
      <c r="CA34" s="45"/>
      <c r="CB34" s="45"/>
      <c r="CC34" s="45"/>
      <c r="CD34" s="45"/>
      <c r="CE34" s="45"/>
      <c r="CF34" s="45"/>
      <c r="CG34" s="45"/>
      <c r="CH34" s="45"/>
      <c r="CI34" s="45"/>
      <c r="CJ34" s="45"/>
      <c r="CK34" s="45"/>
      <c r="CL34" s="45"/>
      <c r="CM34" s="45"/>
      <c r="CN34" s="45"/>
      <c r="CO34" s="45"/>
      <c r="CP34" s="45"/>
      <c r="CQ34" s="45"/>
      <c r="CR34" s="45"/>
      <c r="CS34" s="45"/>
      <c r="CT34" s="45"/>
      <c r="CU34" s="45"/>
      <c r="CV34" s="45"/>
    </row>
    <row r="35" spans="1:100" s="8" customFormat="1" ht="25.5" x14ac:dyDescent="0.2">
      <c r="A35" s="14" t="s">
        <v>44</v>
      </c>
      <c r="B35" s="5" t="s">
        <v>49</v>
      </c>
      <c r="C35" s="22"/>
      <c r="D35" s="22"/>
      <c r="E35" s="22"/>
      <c r="F35" s="22"/>
      <c r="G35" s="23" t="e">
        <f t="shared" si="9"/>
        <v>#DIV/0!</v>
      </c>
      <c r="H35" s="12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</row>
    <row r="36" spans="1:100" s="8" customFormat="1" ht="25.5" x14ac:dyDescent="0.2">
      <c r="A36" s="6" t="s">
        <v>45</v>
      </c>
      <c r="B36" s="5" t="s">
        <v>50</v>
      </c>
      <c r="C36" s="22"/>
      <c r="D36" s="22"/>
      <c r="E36" s="22"/>
      <c r="F36" s="22"/>
      <c r="G36" s="23" t="e">
        <f t="shared" si="9"/>
        <v>#DIV/0!</v>
      </c>
      <c r="H36" s="12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  <c r="CN36" s="45"/>
      <c r="CO36" s="45"/>
      <c r="CP36" s="45"/>
      <c r="CQ36" s="45"/>
      <c r="CR36" s="45"/>
      <c r="CS36" s="45"/>
      <c r="CT36" s="45"/>
      <c r="CU36" s="45"/>
      <c r="CV36" s="45"/>
    </row>
    <row r="37" spans="1:100" s="40" customFormat="1" ht="15.75" x14ac:dyDescent="0.25">
      <c r="A37" s="52" t="s">
        <v>51</v>
      </c>
      <c r="B37" s="37"/>
      <c r="C37" s="38">
        <f>C3+C18+C26</f>
        <v>0</v>
      </c>
      <c r="D37" s="38">
        <f>D3+D18+D26</f>
        <v>0</v>
      </c>
      <c r="E37" s="38"/>
      <c r="F37" s="38">
        <f>F3+F18+F26</f>
        <v>0</v>
      </c>
      <c r="G37" s="39" t="e">
        <f t="shared" si="9"/>
        <v>#DIV/0!</v>
      </c>
      <c r="H37" s="37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</row>
    <row r="38" spans="1:100" ht="25.5" x14ac:dyDescent="0.2">
      <c r="J38" s="51" t="s">
        <v>1</v>
      </c>
      <c r="K38" s="51" t="s">
        <v>66</v>
      </c>
      <c r="L38" s="51" t="s">
        <v>58</v>
      </c>
    </row>
    <row r="39" spans="1:100" ht="12" customHeight="1" x14ac:dyDescent="0.2">
      <c r="J39" s="53" t="str">
        <f>A4</f>
        <v>Налог на доходы  физических лиц</v>
      </c>
      <c r="K39" s="48" t="e">
        <f t="shared" ref="K39:K56" si="11">L39/$L$56</f>
        <v>#DIV/0!</v>
      </c>
      <c r="L39" s="49">
        <f>F4</f>
        <v>0</v>
      </c>
    </row>
    <row r="40" spans="1:100" x14ac:dyDescent="0.2">
      <c r="J40" s="53" t="str">
        <f>A5</f>
        <v>Акцизы по подакцизным товарам (продукции), производимым на территории Российской Федерации</v>
      </c>
      <c r="K40" s="48" t="e">
        <f t="shared" si="11"/>
        <v>#DIV/0!</v>
      </c>
      <c r="L40" s="49">
        <f>F5</f>
        <v>0</v>
      </c>
    </row>
    <row r="41" spans="1:100" x14ac:dyDescent="0.2">
      <c r="J41" s="53" t="str">
        <f>A7</f>
        <v>Налог, взимаемый в связи с применением упрощенной системы налогообложения</v>
      </c>
      <c r="K41" s="48" t="e">
        <f t="shared" si="11"/>
        <v>#DIV/0!</v>
      </c>
      <c r="L41" s="49">
        <f>F7</f>
        <v>0</v>
      </c>
    </row>
    <row r="42" spans="1:100" x14ac:dyDescent="0.2">
      <c r="J42" s="53" t="str">
        <f>A8</f>
        <v>Единый налог на вмененный доход для отдельных видов деятельности</v>
      </c>
      <c r="K42" s="48" t="e">
        <f t="shared" si="11"/>
        <v>#DIV/0!</v>
      </c>
      <c r="L42" s="49">
        <f>F8</f>
        <v>0</v>
      </c>
    </row>
    <row r="43" spans="1:100" x14ac:dyDescent="0.2">
      <c r="J43" s="53" t="str">
        <f>A9</f>
        <v>Единый сельскохозяйственный налог</v>
      </c>
      <c r="K43" s="48" t="e">
        <f t="shared" si="11"/>
        <v>#DIV/0!</v>
      </c>
      <c r="L43" s="49">
        <f>F9</f>
        <v>0</v>
      </c>
    </row>
    <row r="44" spans="1:100" x14ac:dyDescent="0.2">
      <c r="J44" s="53" t="str">
        <f>A10</f>
        <v>Налог, взимаемый в связи с применением патентной системы налогооблажения</v>
      </c>
      <c r="K44" s="48" t="e">
        <f t="shared" si="11"/>
        <v>#DIV/0!</v>
      </c>
      <c r="L44" s="49">
        <f>F10</f>
        <v>0</v>
      </c>
    </row>
    <row r="45" spans="1:100" x14ac:dyDescent="0.2">
      <c r="J45" s="53" t="str">
        <f>A12</f>
        <v>Налог на имущество физических лиц</v>
      </c>
      <c r="K45" s="48" t="e">
        <f t="shared" si="11"/>
        <v>#DIV/0!</v>
      </c>
      <c r="L45" s="49">
        <f>F12</f>
        <v>0</v>
      </c>
    </row>
    <row r="46" spans="1:100" x14ac:dyDescent="0.2">
      <c r="J46" s="53" t="str">
        <f>A14</f>
        <v>Земельный налог</v>
      </c>
      <c r="K46" s="48" t="e">
        <f t="shared" si="11"/>
        <v>#DIV/0!</v>
      </c>
      <c r="L46" s="49">
        <f>F14</f>
        <v>0</v>
      </c>
    </row>
    <row r="47" spans="1:100" x14ac:dyDescent="0.2">
      <c r="J47" s="53" t="str">
        <f>A15</f>
        <v>Иные налоговые доходы</v>
      </c>
      <c r="K47" s="48" t="e">
        <f t="shared" si="11"/>
        <v>#DIV/0!</v>
      </c>
      <c r="L47" s="49">
        <f>F15</f>
        <v>0</v>
      </c>
    </row>
    <row r="48" spans="1:100" x14ac:dyDescent="0.2">
      <c r="J48" s="53" t="str">
        <f>A19</f>
        <v>Доходы от использования имущества, находящегося в государственной и муниципальной собственности</v>
      </c>
      <c r="K48" s="48" t="e">
        <f t="shared" si="11"/>
        <v>#DIV/0!</v>
      </c>
      <c r="L48" s="49">
        <f>F19</f>
        <v>0</v>
      </c>
    </row>
    <row r="49" spans="9:100" x14ac:dyDescent="0.2">
      <c r="J49" s="53" t="str">
        <f>A20</f>
        <v>Плата за негативное воздействие на окружающую среду</v>
      </c>
      <c r="K49" s="48" t="e">
        <f t="shared" si="11"/>
        <v>#DIV/0!</v>
      </c>
      <c r="L49" s="49">
        <f>F20</f>
        <v>0</v>
      </c>
    </row>
    <row r="50" spans="9:100" x14ac:dyDescent="0.2">
      <c r="I50" s="7"/>
      <c r="J50" s="53" t="str">
        <f>A21</f>
        <v>Штрафы, санкции, возмещение ущерба</v>
      </c>
      <c r="K50" s="48" t="e">
        <f t="shared" si="11"/>
        <v>#DIV/0!</v>
      </c>
      <c r="L50" s="49">
        <f>F21</f>
        <v>0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</row>
    <row r="51" spans="9:100" x14ac:dyDescent="0.2">
      <c r="I51" s="7"/>
      <c r="J51" s="53" t="str">
        <f>A22</f>
        <v>Иные неналоговые доходы</v>
      </c>
      <c r="K51" s="48" t="e">
        <f t="shared" si="11"/>
        <v>#DIV/0!</v>
      </c>
      <c r="L51" s="49">
        <f>F22</f>
        <v>0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</row>
    <row r="52" spans="9:100" x14ac:dyDescent="0.2">
      <c r="I52" s="7"/>
      <c r="J52" s="53" t="str">
        <f>A28</f>
        <v>Дотации</v>
      </c>
      <c r="K52" s="48" t="e">
        <f t="shared" si="11"/>
        <v>#DIV/0!</v>
      </c>
      <c r="L52" s="49">
        <f>F28</f>
        <v>0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</row>
    <row r="53" spans="9:100" x14ac:dyDescent="0.2">
      <c r="I53" s="7"/>
      <c r="J53" s="53" t="str">
        <f>A29</f>
        <v xml:space="preserve">Субсидии </v>
      </c>
      <c r="K53" s="48" t="e">
        <f t="shared" si="11"/>
        <v>#DIV/0!</v>
      </c>
      <c r="L53" s="49">
        <f>F29</f>
        <v>0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</row>
    <row r="54" spans="9:100" x14ac:dyDescent="0.2">
      <c r="I54" s="7"/>
      <c r="J54" s="53" t="str">
        <f>A30</f>
        <v>Субвенции</v>
      </c>
      <c r="K54" s="48" t="e">
        <f t="shared" si="11"/>
        <v>#DIV/0!</v>
      </c>
      <c r="L54" s="49">
        <f>F30</f>
        <v>0</v>
      </c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</row>
    <row r="55" spans="9:100" x14ac:dyDescent="0.2">
      <c r="I55" s="7"/>
      <c r="J55" s="53" t="str">
        <f>A31</f>
        <v>Иные безвозмездные поступления</v>
      </c>
      <c r="K55" s="48" t="e">
        <f t="shared" si="11"/>
        <v>#DIV/0!</v>
      </c>
      <c r="L55" s="49">
        <f>F31</f>
        <v>0</v>
      </c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</row>
    <row r="56" spans="9:100" x14ac:dyDescent="0.2">
      <c r="I56" s="7"/>
      <c r="J56" s="47" t="s">
        <v>51</v>
      </c>
      <c r="K56" s="48" t="e">
        <f t="shared" si="11"/>
        <v>#DIV/0!</v>
      </c>
      <c r="L56" s="49">
        <f>SUM(L39:L55)</f>
        <v>0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</row>
  </sheetData>
  <mergeCells count="2">
    <mergeCell ref="H7:H10"/>
    <mergeCell ref="H12:H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3 мес. 2016 г.</vt:lpstr>
      <vt:lpstr>6 мес. 2016 г.</vt:lpstr>
      <vt:lpstr>9 мес. 2016 г.</vt:lpstr>
      <vt:lpstr>за 2016 г.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2017-11-02T12:00:23Z</dcterms:modified>
</cp:coreProperties>
</file>