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090"/>
  </bookViews>
  <sheets>
    <sheet name="6 мес. 2016 г." sheetId="1" r:id="rId1"/>
  </sheets>
  <calcPr calcId="145621" refMode="R1C1"/>
</workbook>
</file>

<file path=xl/calcChain.xml><?xml version="1.0" encoding="utf-8"?>
<calcChain xmlns="http://schemas.openxmlformats.org/spreadsheetml/2006/main">
  <c r="I57" i="1" l="1"/>
  <c r="K56" i="1"/>
  <c r="I56" i="1"/>
  <c r="K55" i="1"/>
  <c r="I55" i="1"/>
  <c r="K54" i="1"/>
  <c r="I54" i="1"/>
  <c r="I53" i="1"/>
  <c r="K52" i="1"/>
  <c r="I52" i="1"/>
  <c r="K51" i="1"/>
  <c r="I51" i="1"/>
  <c r="K50" i="1"/>
  <c r="I50" i="1"/>
  <c r="I49" i="1"/>
  <c r="K48" i="1"/>
  <c r="I48" i="1"/>
  <c r="K47" i="1"/>
  <c r="I47" i="1"/>
  <c r="K46" i="1"/>
  <c r="I46" i="1"/>
  <c r="K45" i="1"/>
  <c r="I45" i="1"/>
  <c r="K44" i="1"/>
  <c r="I44" i="1"/>
  <c r="K43" i="1"/>
  <c r="I43" i="1"/>
  <c r="K42" i="1"/>
  <c r="I42" i="1"/>
  <c r="K41" i="1"/>
  <c r="I41" i="1"/>
  <c r="F35" i="1"/>
  <c r="F34" i="1"/>
  <c r="F33" i="1"/>
  <c r="E33" i="1"/>
  <c r="K57" i="1" s="1"/>
  <c r="D33" i="1"/>
  <c r="C33" i="1"/>
  <c r="F32" i="1"/>
  <c r="F31" i="1"/>
  <c r="E29" i="1"/>
  <c r="D29" i="1"/>
  <c r="D28" i="1" s="1"/>
  <c r="C29" i="1"/>
  <c r="C28" i="1" s="1"/>
  <c r="J7" i="1" s="1"/>
  <c r="F27" i="1"/>
  <c r="F26" i="1"/>
  <c r="F25" i="1"/>
  <c r="E24" i="1"/>
  <c r="K53" i="1" s="1"/>
  <c r="D24" i="1"/>
  <c r="D20" i="1" s="1"/>
  <c r="C24" i="1"/>
  <c r="C20" i="1" s="1"/>
  <c r="F23" i="1"/>
  <c r="F22" i="1"/>
  <c r="F21" i="1"/>
  <c r="E20" i="1"/>
  <c r="K6" i="1" s="1"/>
  <c r="F18" i="1"/>
  <c r="E17" i="1"/>
  <c r="K49" i="1" s="1"/>
  <c r="D17" i="1"/>
  <c r="F16" i="1"/>
  <c r="F15" i="1"/>
  <c r="F14" i="1"/>
  <c r="E13" i="1"/>
  <c r="D13" i="1"/>
  <c r="C13" i="1"/>
  <c r="C5" i="1" s="1"/>
  <c r="J5" i="1" s="1"/>
  <c r="F12" i="1"/>
  <c r="F11" i="1"/>
  <c r="F10" i="1"/>
  <c r="F9" i="1"/>
  <c r="E8" i="1"/>
  <c r="F8" i="1" s="1"/>
  <c r="D8" i="1"/>
  <c r="C8" i="1"/>
  <c r="F7" i="1"/>
  <c r="F6" i="1"/>
  <c r="D5" i="1"/>
  <c r="F29" i="1" l="1"/>
  <c r="E5" i="1"/>
  <c r="K5" i="1" s="1"/>
  <c r="F17" i="1"/>
  <c r="F13" i="1"/>
  <c r="F24" i="1"/>
  <c r="D39" i="1"/>
  <c r="C39" i="1"/>
  <c r="J6" i="1"/>
  <c r="K58" i="1"/>
  <c r="F20" i="1"/>
  <c r="E28" i="1"/>
  <c r="F5" i="1" l="1"/>
  <c r="J58" i="1"/>
  <c r="J45" i="1"/>
  <c r="J52" i="1"/>
  <c r="J48" i="1"/>
  <c r="J44" i="1"/>
  <c r="J41" i="1"/>
  <c r="F28" i="1"/>
  <c r="K7" i="1"/>
  <c r="J54" i="1"/>
  <c r="J50" i="1"/>
  <c r="J55" i="1"/>
  <c r="J56" i="1"/>
  <c r="J57" i="1"/>
  <c r="J53" i="1"/>
  <c r="J47" i="1"/>
  <c r="E39" i="1"/>
  <c r="F39" i="1" s="1"/>
  <c r="J46" i="1"/>
  <c r="J43" i="1"/>
  <c r="J49" i="1"/>
  <c r="J51" i="1"/>
  <c r="J42" i="1"/>
</calcChain>
</file>

<file path=xl/sharedStrings.xml><?xml version="1.0" encoding="utf-8"?>
<sst xmlns="http://schemas.openxmlformats.org/spreadsheetml/2006/main" count="94" uniqueCount="87">
  <si>
    <t>Вид дохода</t>
  </si>
  <si>
    <t>Код дохода по классификации РФ</t>
  </si>
  <si>
    <t>Первоначальный план на 01.07.2016 (тыс. руб.)</t>
  </si>
  <si>
    <t>Уточненный план на 01.07.2016 
(тыс. руб.)</t>
  </si>
  <si>
    <t>Исполнено на 01.07.2016 (тыс. руб.)</t>
  </si>
  <si>
    <t>Процент выполнения первоначального плана</t>
  </si>
  <si>
    <t>Причины отклонения от первоначального плана</t>
  </si>
  <si>
    <t>Первоначальный план (тыс. руб.)</t>
  </si>
  <si>
    <t>Исполнено (тыс. руб.)</t>
  </si>
  <si>
    <t xml:space="preserve"> НАЛОГОВЫЕ ДОХОДЫ:</t>
  </si>
  <si>
    <t>НАЛОГОВЫЕ ДОХОДЫ:</t>
  </si>
  <si>
    <t>Налог на доходы  физических лиц</t>
  </si>
  <si>
    <t>000 1 01 02000 00 0000 110</t>
  </si>
  <si>
    <t>Поступления по результатам деятельности предприятий.</t>
  </si>
  <si>
    <t>НЕНАЛОГОВЫЕ ДОХОДЫ</t>
  </si>
  <si>
    <t>Акцизы по подакцизным товарам (продукции), производимым на территории Российской Федерации</t>
  </si>
  <si>
    <t>000 1 03 02000 00 0000 110</t>
  </si>
  <si>
    <t>Фактическое поступление доходов от уплаты акцизов на нефтепродукты, администрируемых Федеральным казначейством.</t>
  </si>
  <si>
    <t>БЕЗВОЗМЕЗДНЫЕ ПОСТУПЛЕНИЯ</t>
  </si>
  <si>
    <t>Налоги на совокупный доход, в том числе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</si>
  <si>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</si>
  <si>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</si>
  <si>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</si>
  <si>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Единый налог на вмененный доход для отдельных видов деятельности</t>
  </si>
  <si>
    <t>000 1 05 02000 00 0000 110</t>
  </si>
  <si>
    <t>Единый сельскохозяйственный налог</t>
  </si>
  <si>
    <t>000 1 05 03000 00 0000 110</t>
  </si>
  <si>
    <t>Налог, взимаемый в связи с применением патентной системы налогооблажения</t>
  </si>
  <si>
    <t>000 1 05 04000 00 0000 110</t>
  </si>
  <si>
    <t>Налоги на имущество</t>
  </si>
  <si>
    <t>000 1 06 00000 00 0000 000</t>
  </si>
  <si>
    <t>Налог на имущество физических лиц</t>
  </si>
  <si>
    <t>000 1 06 01000 00 0000 000</t>
  </si>
  <si>
    <t>Поступление авансовых платежей  и задолженности прошлых периодов.</t>
  </si>
  <si>
    <t>Транспортный налог</t>
  </si>
  <si>
    <t xml:space="preserve">000 1 06 04000 00 0000 110 </t>
  </si>
  <si>
    <t>Земельный налог</t>
  </si>
  <si>
    <t xml:space="preserve">000 1 06 06000 00 0000 110 </t>
  </si>
  <si>
    <t>Иные налоговые доходы</t>
  </si>
  <si>
    <t>Государственная пошлина</t>
  </si>
  <si>
    <t>000 1 08 00000 00 0000 000</t>
  </si>
  <si>
    <t xml:space="preserve">Данный вид дохода носит заявительный характер. </t>
  </si>
  <si>
    <t>ЗАДОЛЖЕННОСТЬ И ПЕРЕРАСЧЕТЫ ПО ОТМЕНЕННЫМ НАЛОГАМ, СБОРАМ И ИНЫМ ОБЯЗАТЕЛЬНЫМ ПЛАТЕЖАМ</t>
  </si>
  <si>
    <t>000 1 09 00000 00 0000 000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</si>
  <si>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</si>
  <si>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</si>
  <si>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В связи с поступлением авансовых платежей.</t>
  </si>
  <si>
    <t>Плата за негативное воздействие на окружающую среду</t>
  </si>
  <si>
    <t>000 1 12 01000 00 0000 120</t>
  </si>
  <si>
    <t>В связи со снижением поступлений платы за размещение отходов производства и потребления, а так же  платы за выбросы загрязняющих веществ, образующихся при сжигании на факельных установках и (или) рассеивании попутного нефтяного газа.</t>
  </si>
  <si>
    <t>Штрафы, санкции, возмещение ущерба</t>
  </si>
  <si>
    <t>000 1 16 00000 00 0000 000</t>
  </si>
  <si>
    <t>Поступления штрафов, санкций, возмещения ущерба не имеют постоянного характера и твердо установленных ставок, относятся к категории не поддающихся прогнозированию.</t>
  </si>
  <si>
    <t>Иные неналоговые доходы</t>
  </si>
  <si>
    <t>Доходы от оказания платных услуг и компенсации затрат государства</t>
  </si>
  <si>
    <t>000 1 13 00000 00 0000 000</t>
  </si>
  <si>
    <t xml:space="preserve">Поступление дебиторской задолженности прошлых периодов. </t>
  </si>
  <si>
    <t>Доходы от продажи материальных и нематериальных активов</t>
  </si>
  <si>
    <t>000 1 14 00000 00 0000 000</t>
  </si>
  <si>
    <t>В связи с  авансовыми поступлениями по договорам купли-продажи</t>
  </si>
  <si>
    <t>Прочие неналоговые доходы</t>
  </si>
  <si>
    <t>000 1 17 00000 00 0000 000</t>
  </si>
  <si>
    <t>В связи с наличием невыясненных поступлений.</t>
  </si>
  <si>
    <t>Безвозмездные поступления от других бюджетов бюджетной системы Российской Федерации, в том числе:</t>
  </si>
  <si>
    <t>000 2 02 00000 00 0000 151</t>
  </si>
  <si>
    <t>Безвозмездные поступления от других бюджетов бюджетной системы поступают в соответствии с кассовым планом.</t>
  </si>
  <si>
    <t>Дотации</t>
  </si>
  <si>
    <t>000 2 02 01000 00 0000 151</t>
  </si>
  <si>
    <t>св. 200%</t>
  </si>
  <si>
    <t xml:space="preserve">Субсидии </t>
  </si>
  <si>
    <t>000 2 02 02000 00 0000 151</t>
  </si>
  <si>
    <t>Субвенции</t>
  </si>
  <si>
    <t>000 2 02 03000 00 0000 151</t>
  </si>
  <si>
    <t>Иные безвозмездные поступления</t>
  </si>
  <si>
    <t>Иные межбюджетные трансферты</t>
  </si>
  <si>
    <t>000 2 02 04000 00 0000 151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</si>
  <si>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</si>
  <si>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Справочно:
000 2 02 04014 05 0000 151</t>
  </si>
  <si>
    <t>Прочие безвозмездные поступления в бюджеты муниципальных районов</t>
  </si>
  <si>
    <t>000 2 07 05000 05 0000 180</t>
  </si>
  <si>
    <t>ДОХОДЫ ОТ ВОЗВРАТА ОСТАТКОВ СУБСИДИЙ, СУБВЕНЦИЙ И ИНЫХ МЕЖБЮДЖЕТНЫХ ТРАНСФЕРТОВ</t>
  </si>
  <si>
    <t>000 2 18 00000 00 0000 000</t>
  </si>
  <si>
    <t xml:space="preserve">ВОЗВРАТ ОСТАТКОВ СУБСИДИЙ И СУБВЕНЦИЙ ПРОШЛЫХ ЛЕТ </t>
  </si>
  <si>
    <t>000 2 19 00000 00 0000 000</t>
  </si>
  <si>
    <t>ВСЕГО ДОХОДОВ</t>
  </si>
  <si>
    <t>% от общей суммы дохода</t>
  </si>
  <si>
    <t>Сведения по доходам в разрезе видов доходов в сравнении с запланированными значениями за полугодие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</si>
</sst>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9CEFE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3" fillId="0" borderId="0"/>
    <xf numFmtId="0" fontId="1" fillId="0" borderId="0"/>
  </cellStyleXfs>
  <cellXfs count="7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/>
    <xf numFmtId="4" fontId="6" fillId="3" borderId="1" xfId="0" applyNumberFormat="1" applyFont="1" applyFill="1" applyBorder="1"/>
    <xf numFmtId="4" fontId="5" fillId="3" borderId="1" xfId="0" applyNumberFormat="1" applyFont="1" applyFill="1" applyBorder="1"/>
    <xf numFmtId="9" fontId="6" fillId="3" borderId="1" xfId="0" applyNumberFormat="1" applyFont="1" applyFill="1" applyBorder="1"/>
    <xf numFmtId="0" fontId="6" fillId="0" borderId="0" xfId="0" applyFont="1" applyFill="1"/>
    <xf numFmtId="164" fontId="5" fillId="3" borderId="1" xfId="0" applyNumberFormat="1" applyFont="1" applyFill="1" applyBorder="1" applyAlignment="1">
      <alignment horizontal="left" vertical="center" wrapText="1"/>
    </xf>
    <xf numFmtId="0" fontId="6" fillId="3" borderId="0" xfId="0" applyFont="1" applyFill="1"/>
    <xf numFmtId="164" fontId="5" fillId="0" borderId="1" xfId="1" applyNumberFormat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/>
    <xf numFmtId="4" fontId="5" fillId="0" borderId="1" xfId="0" applyNumberFormat="1" applyFont="1" applyBorder="1"/>
    <xf numFmtId="9" fontId="6" fillId="4" borderId="1" xfId="0" applyNumberFormat="1" applyFont="1" applyFill="1" applyBorder="1"/>
    <xf numFmtId="2" fontId="9" fillId="0" borderId="1" xfId="0" applyNumberFormat="1" applyFont="1" applyBorder="1" applyAlignment="1">
      <alignment wrapText="1"/>
    </xf>
    <xf numFmtId="0" fontId="6" fillId="0" borderId="0" xfId="0" applyFont="1"/>
    <xf numFmtId="164" fontId="5" fillId="4" borderId="1" xfId="1" applyNumberFormat="1" applyFont="1" applyFill="1" applyBorder="1" applyAlignment="1">
      <alignment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10" fillId="0" borderId="1" xfId="1" applyNumberFormat="1" applyFont="1" applyFill="1" applyBorder="1" applyAlignment="1">
      <alignment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/>
    <xf numFmtId="4" fontId="10" fillId="0" borderId="1" xfId="0" applyNumberFormat="1" applyFont="1" applyBorder="1"/>
    <xf numFmtId="9" fontId="9" fillId="4" borderId="1" xfId="0" applyNumberFormat="1" applyFont="1" applyFill="1" applyBorder="1"/>
    <xf numFmtId="0" fontId="9" fillId="0" borderId="0" xfId="0" applyFont="1" applyFill="1"/>
    <xf numFmtId="0" fontId="9" fillId="0" borderId="0" xfId="0" applyFont="1"/>
    <xf numFmtId="164" fontId="11" fillId="0" borderId="1" xfId="1" applyNumberFormat="1" applyFont="1" applyFill="1" applyBorder="1" applyAlignment="1">
      <alignment vertical="center" wrapText="1"/>
    </xf>
    <xf numFmtId="0" fontId="6" fillId="4" borderId="1" xfId="0" applyFont="1" applyFill="1" applyBorder="1"/>
    <xf numFmtId="164" fontId="10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164" fontId="11" fillId="5" borderId="1" xfId="1" applyNumberFormat="1" applyFont="1" applyFill="1" applyBorder="1" applyAlignment="1">
      <alignment horizontal="left" vertical="center" wrapText="1"/>
    </xf>
    <xf numFmtId="164" fontId="11" fillId="5" borderId="1" xfId="1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/>
    <xf numFmtId="4" fontId="10" fillId="5" borderId="1" xfId="0" applyNumberFormat="1" applyFont="1" applyFill="1" applyBorder="1"/>
    <xf numFmtId="9" fontId="9" fillId="5" borderId="1" xfId="0" applyNumberFormat="1" applyFont="1" applyFill="1" applyBorder="1"/>
    <xf numFmtId="0" fontId="9" fillId="5" borderId="0" xfId="0" applyFont="1" applyFill="1"/>
    <xf numFmtId="164" fontId="11" fillId="5" borderId="1" xfId="1" applyNumberFormat="1" applyFont="1" applyFill="1" applyBorder="1" applyAlignment="1">
      <alignment horizontal="justify" vertical="center" wrapText="1"/>
    </xf>
    <xf numFmtId="164" fontId="8" fillId="4" borderId="1" xfId="1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/>
    <xf numFmtId="4" fontId="5" fillId="4" borderId="1" xfId="0" applyNumberFormat="1" applyFont="1" applyFill="1" applyBorder="1"/>
    <xf numFmtId="0" fontId="9" fillId="4" borderId="1" xfId="0" applyFont="1" applyFill="1" applyBorder="1"/>
    <xf numFmtId="0" fontId="6" fillId="4" borderId="0" xfId="0" applyFont="1" applyFill="1"/>
    <xf numFmtId="0" fontId="9" fillId="4" borderId="1" xfId="0" applyFont="1" applyFill="1" applyBorder="1" applyAlignment="1">
      <alignment wrapText="1"/>
    </xf>
    <xf numFmtId="164" fontId="8" fillId="4" borderId="1" xfId="0" applyNumberFormat="1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wrapText="1"/>
    </xf>
    <xf numFmtId="164" fontId="8" fillId="3" borderId="1" xfId="1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wrapText="1"/>
    </xf>
    <xf numFmtId="164" fontId="11" fillId="0" borderId="1" xfId="1" applyNumberFormat="1" applyFont="1" applyFill="1" applyBorder="1" applyAlignment="1">
      <alignment horizontal="left" vertical="center" wrapText="1"/>
    </xf>
    <xf numFmtId="9" fontId="9" fillId="4" borderId="1" xfId="0" applyNumberFormat="1" applyFont="1" applyFill="1" applyBorder="1" applyAlignment="1">
      <alignment horizontal="right"/>
    </xf>
    <xf numFmtId="164" fontId="8" fillId="0" borderId="1" xfId="1" applyNumberFormat="1" applyFont="1" applyFill="1" applyBorder="1" applyAlignment="1">
      <alignment horizontal="left" vertical="center" wrapText="1"/>
    </xf>
    <xf numFmtId="0" fontId="9" fillId="5" borderId="1" xfId="0" applyFont="1" applyFill="1" applyBorder="1"/>
    <xf numFmtId="164" fontId="12" fillId="5" borderId="1" xfId="1" applyNumberFormat="1" applyFont="1" applyFill="1" applyBorder="1" applyAlignment="1">
      <alignment horizontal="justify" vertical="center" wrapText="1"/>
    </xf>
    <xf numFmtId="164" fontId="12" fillId="5" borderId="1" xfId="1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/>
    <xf numFmtId="4" fontId="2" fillId="6" borderId="1" xfId="0" applyNumberFormat="1" applyFont="1" applyFill="1" applyBorder="1"/>
    <xf numFmtId="4" fontId="3" fillId="6" borderId="1" xfId="0" applyNumberFormat="1" applyFont="1" applyFill="1" applyBorder="1"/>
    <xf numFmtId="9" fontId="2" fillId="6" borderId="1" xfId="0" applyNumberFormat="1" applyFont="1" applyFill="1" applyBorder="1"/>
    <xf numFmtId="0" fontId="2" fillId="0" borderId="0" xfId="0" applyFont="1" applyFill="1"/>
    <xf numFmtId="0" fontId="2" fillId="6" borderId="0" xfId="0" applyFont="1" applyFill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/>
    <xf numFmtId="10" fontId="9" fillId="0" borderId="1" xfId="0" applyNumberFormat="1" applyFont="1" applyFill="1" applyBorder="1"/>
    <xf numFmtId="4" fontId="9" fillId="0" borderId="1" xfId="0" applyNumberFormat="1" applyFont="1" applyFill="1" applyBorder="1"/>
    <xf numFmtId="0" fontId="9" fillId="0" borderId="1" xfId="0" applyFont="1" applyFill="1" applyBorder="1"/>
    <xf numFmtId="2" fontId="9" fillId="0" borderId="2" xfId="0" applyNumberFormat="1" applyFont="1" applyBorder="1" applyAlignment="1">
      <alignment vertical="center" wrapText="1"/>
    </xf>
    <xf numFmtId="2" fontId="9" fillId="0" borderId="3" xfId="0" applyNumberFormat="1" applyFont="1" applyBorder="1" applyAlignment="1">
      <alignment vertical="center" wrapText="1"/>
    </xf>
    <xf numFmtId="2" fontId="9" fillId="0" borderId="4" xfId="0" applyNumberFormat="1" applyFont="1" applyBorder="1" applyAlignment="1">
      <alignment vertical="center" wrapText="1"/>
    </xf>
    <xf numFmtId="0" fontId="9" fillId="4" borderId="2" xfId="0" applyFont="1" applyFill="1" applyBorder="1" applyAlignment="1">
      <alignment horizontal="left" wrapText="1"/>
    </xf>
    <xf numFmtId="0" fontId="9" fillId="4" borderId="3" xfId="0" applyFont="1" applyFill="1" applyBorder="1" applyAlignment="1">
      <alignment horizontal="left" wrapText="1"/>
    </xf>
    <xf numFmtId="0" fontId="9" fillId="4" borderId="4" xfId="0" applyFont="1" applyFill="1" applyBorder="1" applyAlignment="1">
      <alignment horizontal="left" wrapText="1"/>
    </xf>
    <xf numFmtId="0" fontId="14" fillId="0" borderId="0" xfId="0" applyFont="1" applyAlignment="1">
      <alignment horizontal="center"/>
    </xf>
  </cellXfs>
  <cellStyles count="4">
    <cellStyle name="Обычный" xfId="0" builtinId="0"/>
    <cellStyle name="Обычный 2" xfId="2"/>
    <cellStyle name="Обычный 3" xfId="3"/>
    <cellStyle name="Обычный_Сокращенный анализ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'6 мес. 2016 г.'!$I$41:$I$57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'6 мес. 2016 г.'!$J$41:$J$57</c:f>
              <c:numCache>
                <c:formatCode>0.00%</c:formatCode>
                <c:ptCount val="17"/>
                <c:pt idx="0">
                  <c:v>0.16084558487183895</c:v>
                </c:pt>
                <c:pt idx="1">
                  <c:v>3.2162479892729819E-3</c:v>
                </c:pt>
                <c:pt idx="2">
                  <c:v>1.3342191933881555E-2</c:v>
                </c:pt>
                <c:pt idx="3">
                  <c:v>2.7770478934568826E-3</c:v>
                </c:pt>
                <c:pt idx="4">
                  <c:v>2.1471607730146462E-4</c:v>
                </c:pt>
                <c:pt idx="5">
                  <c:v>2.7638679463589121E-4</c:v>
                </c:pt>
                <c:pt idx="6">
                  <c:v>7.7147856822402496E-6</c:v>
                </c:pt>
                <c:pt idx="7">
                  <c:v>5.3427894118552085E-3</c:v>
                </c:pt>
                <c:pt idx="8">
                  <c:v>2.1336728803417578E-4</c:v>
                </c:pt>
                <c:pt idx="9">
                  <c:v>3.8700914176121454E-2</c:v>
                </c:pt>
                <c:pt idx="10">
                  <c:v>7.7048854134531344E-3</c:v>
                </c:pt>
                <c:pt idx="11">
                  <c:v>0.28687044257746208</c:v>
                </c:pt>
                <c:pt idx="12">
                  <c:v>5.2691463657679833E-3</c:v>
                </c:pt>
                <c:pt idx="13">
                  <c:v>1.6103289476785732E-2</c:v>
                </c:pt>
                <c:pt idx="14">
                  <c:v>6.8557696181961225E-2</c:v>
                </c:pt>
                <c:pt idx="15">
                  <c:v>0.26763776689528129</c:v>
                </c:pt>
                <c:pt idx="16">
                  <c:v>0.1229198118672077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>
        <c:manualLayout>
          <c:xMode val="edge"/>
          <c:yMode val="edge"/>
          <c:x val="6.544638129706043E-3"/>
          <c:y val="0.38133728184879412"/>
          <c:w val="0.99126091368889169"/>
          <c:h val="0.6186627181512058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 мес. 2016 г.'!$J$3</c:f>
              <c:strCache>
                <c:ptCount val="1"/>
                <c:pt idx="0">
                  <c:v>Первоначальный план (тыс. руб.)</c:v>
                </c:pt>
              </c:strCache>
            </c:strRef>
          </c:tx>
          <c:invertIfNegative val="0"/>
          <c:cat>
            <c:strRef>
              <c:f>'6 мес. 2016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'6 мес. 2016 г.'!$J$5:$J$7</c:f>
              <c:numCache>
                <c:formatCode>#,##0.0</c:formatCode>
                <c:ptCount val="3"/>
                <c:pt idx="0">
                  <c:v>468301.99400000001</c:v>
                </c:pt>
                <c:pt idx="1">
                  <c:v>108701.45198000001</c:v>
                </c:pt>
                <c:pt idx="2">
                  <c:v>1107709.9121999999</c:v>
                </c:pt>
              </c:numCache>
            </c:numRef>
          </c:val>
        </c:ser>
        <c:ser>
          <c:idx val="1"/>
          <c:order val="1"/>
          <c:tx>
            <c:strRef>
              <c:f>'6 мес. 2016 г.'!$K$3</c:f>
              <c:strCache>
                <c:ptCount val="1"/>
                <c:pt idx="0">
                  <c:v>Исполнено (тыс. руб.)</c:v>
                </c:pt>
              </c:strCache>
            </c:strRef>
          </c:tx>
          <c:invertIfNegative val="0"/>
          <c:cat>
            <c:strRef>
              <c:f>'6 мес. 2016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'6 мес. 2016 г.'!$K$5:$K$7</c:f>
              <c:numCache>
                <c:formatCode>#,##0.0</c:formatCode>
                <c:ptCount val="3"/>
                <c:pt idx="0">
                  <c:v>536805.37583000003</c:v>
                </c:pt>
                <c:pt idx="1">
                  <c:v>975820.67171999998</c:v>
                </c:pt>
                <c:pt idx="2">
                  <c:v>1369766.4019499999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81355520"/>
        <c:axId val="81357056"/>
      </c:barChart>
      <c:catAx>
        <c:axId val="81355520"/>
        <c:scaling>
          <c:orientation val="minMax"/>
        </c:scaling>
        <c:delete val="0"/>
        <c:axPos val="b"/>
        <c:majorTickMark val="none"/>
        <c:minorTickMark val="none"/>
        <c:tickLblPos val="nextTo"/>
        <c:crossAx val="81357056"/>
        <c:crosses val="autoZero"/>
        <c:auto val="1"/>
        <c:lblAlgn val="ctr"/>
        <c:lblOffset val="100"/>
        <c:noMultiLvlLbl val="0"/>
      </c:catAx>
      <c:valAx>
        <c:axId val="81357056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813555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1009651</xdr:colOff>
      <xdr:row>40</xdr:row>
      <xdr:rowOff>23811</xdr:rowOff>
    </xdr:from>
    <xdr:to>
      <xdr:col>4</xdr:col>
      <xdr:colOff>114300</xdr:colOff>
      <xdr:row>64</xdr:row>
      <xdr:rowOff>57150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609599</xdr:colOff>
      <xdr:row>8</xdr:row>
      <xdr:rowOff>257175</xdr:rowOff>
    </xdr:from>
    <xdr:to>
      <xdr:col>16</xdr:col>
      <xdr:colOff>9524</xdr:colOff>
      <xdr:row>28</xdr:row>
      <xdr:rowOff>185737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8"/>
  <sheetViews>
    <sheetView tabSelected="1" workbookViewId="0">
      <selection sqref="A1:I1"/>
    </sheetView>
  </sheetViews>
  <sheetFormatPr defaultColWidth="9.140625" defaultRowHeight="12.75" x14ac:dyDescent="0.2"/>
  <cols>
    <col min="1" max="1" width="51.5703125" style="29" customWidth="1"/>
    <col min="2" max="2" width="24.5703125" style="29" bestFit="1" customWidth="1"/>
    <col min="3" max="3" width="20" style="29" customWidth="1"/>
    <col min="4" max="4" width="20.85546875" style="66" customWidth="1"/>
    <col min="5" max="5" width="14.5703125" style="66" customWidth="1"/>
    <col min="6" max="6" width="19.42578125" style="29" customWidth="1"/>
    <col min="7" max="7" width="39.28515625" style="29" customWidth="1"/>
    <col min="8" max="8" width="9.140625" style="28"/>
    <col min="9" max="9" width="32.28515625" style="28" bestFit="1" customWidth="1"/>
    <col min="10" max="10" width="18.7109375" style="28" customWidth="1"/>
    <col min="11" max="11" width="16.7109375" style="28" customWidth="1"/>
    <col min="12" max="99" width="9.140625" style="28"/>
    <col min="100" max="16384" width="9.140625" style="29"/>
  </cols>
  <sheetData>
    <row r="1" spans="1:99" ht="24.75" customHeight="1" x14ac:dyDescent="0.3">
      <c r="A1" s="78" t="s">
        <v>86</v>
      </c>
      <c r="B1" s="78"/>
      <c r="C1" s="78"/>
      <c r="D1" s="78"/>
      <c r="E1" s="78"/>
      <c r="F1" s="78"/>
      <c r="G1" s="78"/>
      <c r="H1" s="78"/>
      <c r="I1" s="78"/>
    </row>
    <row r="3" spans="1:99" s="4" customFormat="1" ht="63" x14ac:dyDescent="0.25">
      <c r="A3" s="1" t="s">
        <v>0</v>
      </c>
      <c r="B3" s="1" t="s">
        <v>1</v>
      </c>
      <c r="C3" s="1" t="s">
        <v>2</v>
      </c>
      <c r="D3" s="2" t="s">
        <v>3</v>
      </c>
      <c r="E3" s="2" t="s">
        <v>4</v>
      </c>
      <c r="F3" s="1" t="s">
        <v>5</v>
      </c>
      <c r="G3" s="1" t="s">
        <v>6</v>
      </c>
      <c r="H3" s="3"/>
      <c r="I3" s="1" t="s">
        <v>0</v>
      </c>
      <c r="J3" s="1" t="s">
        <v>7</v>
      </c>
      <c r="K3" s="1" t="s">
        <v>8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</row>
    <row r="4" spans="1:99" s="4" customFormat="1" ht="15.75" x14ac:dyDescent="0.25">
      <c r="A4" s="1"/>
      <c r="B4" s="1">
        <v>1</v>
      </c>
      <c r="C4" s="1">
        <v>2</v>
      </c>
      <c r="D4" s="2">
        <v>3</v>
      </c>
      <c r="E4" s="2">
        <v>4</v>
      </c>
      <c r="F4" s="1">
        <v>5</v>
      </c>
      <c r="G4" s="1">
        <v>6</v>
      </c>
      <c r="H4" s="3"/>
      <c r="I4" s="1"/>
      <c r="J4" s="1"/>
      <c r="K4" s="1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</row>
    <row r="5" spans="1:99" s="12" customFormat="1" x14ac:dyDescent="0.2">
      <c r="A5" s="5" t="s">
        <v>9</v>
      </c>
      <c r="B5" s="6"/>
      <c r="C5" s="7">
        <f>C6+C7+C8+C13+C17</f>
        <v>468301.99400000001</v>
      </c>
      <c r="D5" s="8">
        <f t="shared" ref="D5" si="0">D6+D7+D8+D13+D17</f>
        <v>468301.99400000001</v>
      </c>
      <c r="E5" s="8">
        <f>E6+E7+E8+E13+E17</f>
        <v>536805.37583000003</v>
      </c>
      <c r="F5" s="9">
        <f t="shared" ref="F5:F29" si="1">E5/C5</f>
        <v>1.1462803547874707</v>
      </c>
      <c r="G5" s="7"/>
      <c r="H5" s="10"/>
      <c r="I5" s="11" t="s">
        <v>10</v>
      </c>
      <c r="J5" s="5">
        <f>C5</f>
        <v>468301.99400000001</v>
      </c>
      <c r="K5" s="5">
        <f>E5</f>
        <v>536805.37583000003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</row>
    <row r="6" spans="1:99" s="19" customFormat="1" ht="25.5" x14ac:dyDescent="0.2">
      <c r="A6" s="13" t="s">
        <v>11</v>
      </c>
      <c r="B6" s="14" t="s">
        <v>12</v>
      </c>
      <c r="C6" s="15">
        <v>408080</v>
      </c>
      <c r="D6" s="16">
        <v>408080</v>
      </c>
      <c r="E6" s="16">
        <v>463620.09937000001</v>
      </c>
      <c r="F6" s="17">
        <f t="shared" si="1"/>
        <v>1.1361010080621448</v>
      </c>
      <c r="G6" s="18" t="s">
        <v>13</v>
      </c>
      <c r="H6" s="10"/>
      <c r="I6" s="11" t="s">
        <v>14</v>
      </c>
      <c r="J6" s="5">
        <f>C20</f>
        <v>108701.45198000001</v>
      </c>
      <c r="K6" s="5">
        <f>E20</f>
        <v>975820.67171999998</v>
      </c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</row>
    <row r="7" spans="1:99" s="19" customFormat="1" ht="51" x14ac:dyDescent="0.2">
      <c r="A7" s="13" t="s">
        <v>15</v>
      </c>
      <c r="B7" s="14" t="s">
        <v>16</v>
      </c>
      <c r="C7" s="15">
        <v>7154.9939999999997</v>
      </c>
      <c r="D7" s="16">
        <v>7154.9939999999997</v>
      </c>
      <c r="E7" s="16">
        <v>9270.4889199999998</v>
      </c>
      <c r="F7" s="17">
        <f t="shared" si="1"/>
        <v>1.2956669034243775</v>
      </c>
      <c r="G7" s="18" t="s">
        <v>17</v>
      </c>
      <c r="H7" s="10"/>
      <c r="I7" s="11" t="s">
        <v>18</v>
      </c>
      <c r="J7" s="5">
        <f>C28</f>
        <v>1107709.9121999999</v>
      </c>
      <c r="K7" s="5">
        <f>E28</f>
        <v>1369766.4019499999</v>
      </c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</row>
    <row r="8" spans="1:99" s="19" customFormat="1" x14ac:dyDescent="0.2">
      <c r="A8" s="20" t="s">
        <v>19</v>
      </c>
      <c r="B8" s="21" t="s">
        <v>20</v>
      </c>
      <c r="C8" s="15">
        <f>C9+C10+C11+C12</f>
        <v>41890</v>
      </c>
      <c r="D8" s="16">
        <f t="shared" ref="D8:E8" si="2">D9+D10+D11+D12</f>
        <v>41890</v>
      </c>
      <c r="E8" s="16">
        <f t="shared" si="2"/>
        <v>47877.526379999996</v>
      </c>
      <c r="F8" s="17">
        <f t="shared" si="1"/>
        <v>1.142934504177608</v>
      </c>
      <c r="G8" s="15"/>
      <c r="H8" s="10"/>
      <c r="I8" s="22"/>
      <c r="J8" s="22"/>
      <c r="K8" s="22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</row>
    <row r="9" spans="1:99" ht="25.5" x14ac:dyDescent="0.2">
      <c r="A9" s="23" t="s">
        <v>21</v>
      </c>
      <c r="B9" s="24" t="s">
        <v>22</v>
      </c>
      <c r="C9" s="25">
        <v>32250</v>
      </c>
      <c r="D9" s="26">
        <v>32250</v>
      </c>
      <c r="E9" s="26">
        <v>38457.433290000001</v>
      </c>
      <c r="F9" s="27">
        <f t="shared" si="1"/>
        <v>1.1924785516279071</v>
      </c>
      <c r="G9" s="72" t="s">
        <v>13</v>
      </c>
    </row>
    <row r="10" spans="1:99" ht="25.5" x14ac:dyDescent="0.2">
      <c r="A10" s="23" t="s">
        <v>23</v>
      </c>
      <c r="B10" s="24" t="s">
        <v>24</v>
      </c>
      <c r="C10" s="25">
        <v>8780</v>
      </c>
      <c r="D10" s="26">
        <v>8780</v>
      </c>
      <c r="E10" s="26">
        <v>8004.5418799999998</v>
      </c>
      <c r="F10" s="27">
        <f t="shared" si="1"/>
        <v>0.91167902961275626</v>
      </c>
      <c r="G10" s="73"/>
    </row>
    <row r="11" spans="1:99" x14ac:dyDescent="0.2">
      <c r="A11" s="30" t="s">
        <v>25</v>
      </c>
      <c r="B11" s="24" t="s">
        <v>26</v>
      </c>
      <c r="C11" s="25">
        <v>285</v>
      </c>
      <c r="D11" s="26">
        <v>285</v>
      </c>
      <c r="E11" s="26">
        <v>618.89599999999996</v>
      </c>
      <c r="F11" s="27">
        <f t="shared" si="1"/>
        <v>2.1715649122807017</v>
      </c>
      <c r="G11" s="73"/>
    </row>
    <row r="12" spans="1:99" ht="25.5" x14ac:dyDescent="0.2">
      <c r="A12" s="30" t="s">
        <v>27</v>
      </c>
      <c r="B12" s="24" t="s">
        <v>28</v>
      </c>
      <c r="C12" s="25">
        <v>575</v>
      </c>
      <c r="D12" s="26">
        <v>575</v>
      </c>
      <c r="E12" s="26">
        <v>796.65521000000001</v>
      </c>
      <c r="F12" s="27">
        <f t="shared" si="1"/>
        <v>1.3854873217391304</v>
      </c>
      <c r="G12" s="74"/>
    </row>
    <row r="13" spans="1:99" s="19" customFormat="1" x14ac:dyDescent="0.2">
      <c r="A13" s="20" t="s">
        <v>29</v>
      </c>
      <c r="B13" s="21" t="s">
        <v>30</v>
      </c>
      <c r="C13" s="15">
        <f>C14+C15+C16</f>
        <v>10177</v>
      </c>
      <c r="D13" s="16">
        <f t="shared" ref="D13:E13" si="3">D14+D15+D16</f>
        <v>10177</v>
      </c>
      <c r="E13" s="16">
        <f t="shared" si="3"/>
        <v>15422.252899999999</v>
      </c>
      <c r="F13" s="17">
        <f t="shared" si="1"/>
        <v>1.5154026628672497</v>
      </c>
      <c r="G13" s="31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</row>
    <row r="14" spans="1:99" ht="12.75" customHeight="1" x14ac:dyDescent="0.2">
      <c r="A14" s="23" t="s">
        <v>31</v>
      </c>
      <c r="B14" s="24" t="s">
        <v>32</v>
      </c>
      <c r="C14" s="25">
        <v>15</v>
      </c>
      <c r="D14" s="26">
        <v>15</v>
      </c>
      <c r="E14" s="26">
        <v>22.23704</v>
      </c>
      <c r="F14" s="27">
        <f t="shared" si="1"/>
        <v>1.4824693333333334</v>
      </c>
      <c r="G14" s="75" t="s">
        <v>33</v>
      </c>
    </row>
    <row r="15" spans="1:99" ht="12.75" hidden="1" customHeight="1" x14ac:dyDescent="0.2">
      <c r="A15" s="23" t="s">
        <v>34</v>
      </c>
      <c r="B15" s="24" t="s">
        <v>35</v>
      </c>
      <c r="C15" s="25">
        <v>0</v>
      </c>
      <c r="D15" s="26"/>
      <c r="E15" s="26"/>
      <c r="F15" s="27" t="e">
        <f t="shared" si="1"/>
        <v>#DIV/0!</v>
      </c>
      <c r="G15" s="76"/>
    </row>
    <row r="16" spans="1:99" x14ac:dyDescent="0.2">
      <c r="A16" s="23" t="s">
        <v>36</v>
      </c>
      <c r="B16" s="32" t="s">
        <v>37</v>
      </c>
      <c r="C16" s="25">
        <v>10162</v>
      </c>
      <c r="D16" s="26">
        <v>10162</v>
      </c>
      <c r="E16" s="26">
        <v>15400.01586</v>
      </c>
      <c r="F16" s="27">
        <f t="shared" si="1"/>
        <v>1.5154512753395</v>
      </c>
      <c r="G16" s="77"/>
    </row>
    <row r="17" spans="1:99" s="19" customFormat="1" x14ac:dyDescent="0.2">
      <c r="A17" s="13" t="s">
        <v>38</v>
      </c>
      <c r="B17" s="33"/>
      <c r="C17" s="15">
        <v>1000</v>
      </c>
      <c r="D17" s="16">
        <f t="shared" ref="D17:E17" si="4">D18+D19</f>
        <v>1000</v>
      </c>
      <c r="E17" s="16">
        <f t="shared" si="4"/>
        <v>615.00825999999995</v>
      </c>
      <c r="F17" s="17">
        <f t="shared" si="1"/>
        <v>0.61500825999999997</v>
      </c>
      <c r="G17" s="31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</row>
    <row r="18" spans="1:99" s="39" customFormat="1" ht="25.5" x14ac:dyDescent="0.2">
      <c r="A18" s="34" t="s">
        <v>39</v>
      </c>
      <c r="B18" s="35" t="s">
        <v>40</v>
      </c>
      <c r="C18" s="36">
        <v>600</v>
      </c>
      <c r="D18" s="37">
        <v>1000</v>
      </c>
      <c r="E18" s="37">
        <v>615.00825999999995</v>
      </c>
      <c r="F18" s="38">
        <f t="shared" si="1"/>
        <v>1.0250137666666665</v>
      </c>
      <c r="G18" s="34" t="s">
        <v>41</v>
      </c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</row>
    <row r="19" spans="1:99" s="39" customFormat="1" ht="38.25" hidden="1" x14ac:dyDescent="0.2">
      <c r="A19" s="40" t="s">
        <v>42</v>
      </c>
      <c r="B19" s="35" t="s">
        <v>43</v>
      </c>
      <c r="C19" s="36">
        <v>0</v>
      </c>
      <c r="D19" s="37">
        <v>0</v>
      </c>
      <c r="E19" s="37">
        <v>0</v>
      </c>
      <c r="F19" s="38"/>
      <c r="G19" s="40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</row>
    <row r="20" spans="1:99" s="12" customFormat="1" x14ac:dyDescent="0.2">
      <c r="A20" s="5" t="s">
        <v>14</v>
      </c>
      <c r="B20" s="6"/>
      <c r="C20" s="7">
        <f>C21+C22+C23+C24</f>
        <v>108701.45198000001</v>
      </c>
      <c r="D20" s="8">
        <f t="shared" ref="D20:E20" si="5">D21+D22+D23+D24</f>
        <v>878343.71401999996</v>
      </c>
      <c r="E20" s="8">
        <f t="shared" si="5"/>
        <v>975820.67171999998</v>
      </c>
      <c r="F20" s="9">
        <f t="shared" si="1"/>
        <v>8.9770711793209657</v>
      </c>
      <c r="G20" s="6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</row>
    <row r="21" spans="1:99" s="45" customFormat="1" ht="25.5" x14ac:dyDescent="0.2">
      <c r="A21" s="41" t="s">
        <v>44</v>
      </c>
      <c r="B21" s="21" t="s">
        <v>45</v>
      </c>
      <c r="C21" s="42">
        <v>56988</v>
      </c>
      <c r="D21" s="43">
        <v>56988</v>
      </c>
      <c r="E21" s="43">
        <v>111551.22280999999</v>
      </c>
      <c r="F21" s="17">
        <f t="shared" si="1"/>
        <v>1.9574510916333261</v>
      </c>
      <c r="G21" s="44" t="s">
        <v>46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</row>
    <row r="22" spans="1:99" s="45" customFormat="1" ht="76.5" x14ac:dyDescent="0.2">
      <c r="A22" s="41" t="s">
        <v>47</v>
      </c>
      <c r="B22" s="21" t="s">
        <v>48</v>
      </c>
      <c r="C22" s="42">
        <v>31997</v>
      </c>
      <c r="D22" s="43">
        <v>31997</v>
      </c>
      <c r="E22" s="43">
        <v>22208.503540000002</v>
      </c>
      <c r="F22" s="17">
        <f t="shared" si="1"/>
        <v>0.69408080570053443</v>
      </c>
      <c r="G22" s="46" t="s">
        <v>49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</row>
    <row r="23" spans="1:99" s="45" customFormat="1" ht="51" x14ac:dyDescent="0.2">
      <c r="A23" s="47" t="s">
        <v>50</v>
      </c>
      <c r="B23" s="48" t="s">
        <v>51</v>
      </c>
      <c r="C23" s="42">
        <v>13278.449979999999</v>
      </c>
      <c r="D23" s="43">
        <v>782920.71201999998</v>
      </c>
      <c r="E23" s="43">
        <v>826873.19767000002</v>
      </c>
      <c r="F23" s="17">
        <f t="shared" si="1"/>
        <v>62.271816282430279</v>
      </c>
      <c r="G23" s="46" t="s">
        <v>52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</row>
    <row r="24" spans="1:99" s="45" customFormat="1" x14ac:dyDescent="0.2">
      <c r="A24" s="47" t="s">
        <v>53</v>
      </c>
      <c r="B24" s="31"/>
      <c r="C24" s="42">
        <f>C25+C26+C27</f>
        <v>6438.0020000000004</v>
      </c>
      <c r="D24" s="43">
        <f t="shared" ref="D24:E24" si="6">D25+D26+D27</f>
        <v>6438.0020000000004</v>
      </c>
      <c r="E24" s="43">
        <f t="shared" si="6"/>
        <v>15187.747700000002</v>
      </c>
      <c r="F24" s="17">
        <f t="shared" si="1"/>
        <v>2.3590778163784356</v>
      </c>
      <c r="G24" s="31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</row>
    <row r="25" spans="1:99" s="39" customFormat="1" ht="25.5" x14ac:dyDescent="0.2">
      <c r="A25" s="40" t="s">
        <v>54</v>
      </c>
      <c r="B25" s="35" t="s">
        <v>55</v>
      </c>
      <c r="C25" s="36">
        <v>340</v>
      </c>
      <c r="D25" s="37">
        <v>340</v>
      </c>
      <c r="E25" s="37">
        <v>4129.5892400000002</v>
      </c>
      <c r="F25" s="38">
        <f t="shared" si="1"/>
        <v>12.145850705882353</v>
      </c>
      <c r="G25" s="49" t="s">
        <v>56</v>
      </c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8"/>
      <c r="BW25" s="28"/>
      <c r="BX25" s="28"/>
      <c r="BY25" s="28"/>
      <c r="BZ25" s="28"/>
      <c r="CA25" s="28"/>
      <c r="CB25" s="28"/>
      <c r="CC25" s="28"/>
      <c r="CD25" s="28"/>
      <c r="CE25" s="28"/>
      <c r="CF25" s="28"/>
      <c r="CG25" s="28"/>
      <c r="CH25" s="28"/>
      <c r="CI25" s="28"/>
      <c r="CJ25" s="28"/>
      <c r="CK25" s="28"/>
      <c r="CL25" s="28"/>
      <c r="CM25" s="28"/>
      <c r="CN25" s="28"/>
      <c r="CO25" s="28"/>
      <c r="CP25" s="28"/>
      <c r="CQ25" s="28"/>
      <c r="CR25" s="28"/>
      <c r="CS25" s="28"/>
      <c r="CT25" s="28"/>
      <c r="CU25" s="28"/>
    </row>
    <row r="26" spans="1:99" s="39" customFormat="1" ht="25.5" x14ac:dyDescent="0.2">
      <c r="A26" s="40" t="s">
        <v>57</v>
      </c>
      <c r="B26" s="35" t="s">
        <v>58</v>
      </c>
      <c r="C26" s="36">
        <v>6068.0020000000004</v>
      </c>
      <c r="D26" s="37">
        <v>6068.0020000000004</v>
      </c>
      <c r="E26" s="37">
        <v>10886.63924</v>
      </c>
      <c r="F26" s="38">
        <f t="shared" si="1"/>
        <v>1.7941060731357701</v>
      </c>
      <c r="G26" s="49" t="s">
        <v>59</v>
      </c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BY26" s="28"/>
      <c r="BZ26" s="28"/>
      <c r="CA26" s="28"/>
      <c r="CB26" s="28"/>
      <c r="CC26" s="28"/>
      <c r="CD26" s="28"/>
      <c r="CE26" s="28"/>
      <c r="CF26" s="28"/>
      <c r="CG26" s="28"/>
      <c r="CH26" s="28"/>
      <c r="CI26" s="28"/>
      <c r="CJ26" s="28"/>
      <c r="CK26" s="28"/>
      <c r="CL26" s="28"/>
      <c r="CM26" s="28"/>
      <c r="CN26" s="28"/>
      <c r="CO26" s="28"/>
      <c r="CP26" s="28"/>
      <c r="CQ26" s="28"/>
      <c r="CR26" s="28"/>
      <c r="CS26" s="28"/>
      <c r="CT26" s="28"/>
      <c r="CU26" s="28"/>
    </row>
    <row r="27" spans="1:99" s="39" customFormat="1" ht="25.5" x14ac:dyDescent="0.2">
      <c r="A27" s="40" t="s">
        <v>60</v>
      </c>
      <c r="B27" s="35" t="s">
        <v>61</v>
      </c>
      <c r="C27" s="36">
        <v>30</v>
      </c>
      <c r="D27" s="37">
        <v>30</v>
      </c>
      <c r="E27" s="37">
        <v>171.51922000000002</v>
      </c>
      <c r="F27" s="38">
        <f t="shared" si="1"/>
        <v>5.7173073333333342</v>
      </c>
      <c r="G27" s="49" t="s">
        <v>62</v>
      </c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</row>
    <row r="28" spans="1:99" s="12" customFormat="1" x14ac:dyDescent="0.2">
      <c r="A28" s="50" t="s">
        <v>18</v>
      </c>
      <c r="B28" s="6"/>
      <c r="C28" s="7">
        <f>C29+C33</f>
        <v>1107709.9121999999</v>
      </c>
      <c r="D28" s="8">
        <f t="shared" ref="D28:E28" si="7">D29+D33</f>
        <v>1816709.7181199999</v>
      </c>
      <c r="E28" s="8">
        <f t="shared" si="7"/>
        <v>1369766.4019499999</v>
      </c>
      <c r="F28" s="9">
        <f t="shared" si="1"/>
        <v>1.2365750155918844</v>
      </c>
      <c r="G28" s="6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</row>
    <row r="29" spans="1:99" s="45" customFormat="1" ht="38.25" x14ac:dyDescent="0.2">
      <c r="A29" s="41" t="s">
        <v>63</v>
      </c>
      <c r="B29" s="21" t="s">
        <v>64</v>
      </c>
      <c r="C29" s="42">
        <f>C30+C31+C32</f>
        <v>1009798.68525</v>
      </c>
      <c r="D29" s="43">
        <f t="shared" ref="D29:E29" si="8">D30+D31+D32</f>
        <v>1450672.10625</v>
      </c>
      <c r="E29" s="43">
        <f t="shared" si="8"/>
        <v>1015463.2643299999</v>
      </c>
      <c r="F29" s="17">
        <f t="shared" si="1"/>
        <v>1.0056096122551372</v>
      </c>
      <c r="G29" s="51" t="s">
        <v>65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</row>
    <row r="30" spans="1:99" x14ac:dyDescent="0.2">
      <c r="A30" s="52" t="s">
        <v>66</v>
      </c>
      <c r="B30" s="24" t="s">
        <v>67</v>
      </c>
      <c r="C30" s="25">
        <v>92832</v>
      </c>
      <c r="D30" s="26">
        <v>92832</v>
      </c>
      <c r="E30" s="26">
        <v>46416</v>
      </c>
      <c r="F30" s="53" t="s">
        <v>68</v>
      </c>
      <c r="G30" s="44"/>
    </row>
    <row r="31" spans="1:99" x14ac:dyDescent="0.2">
      <c r="A31" s="52" t="s">
        <v>69</v>
      </c>
      <c r="B31" s="24" t="s">
        <v>70</v>
      </c>
      <c r="C31" s="25">
        <v>171566.37025000001</v>
      </c>
      <c r="D31" s="26">
        <v>574761.79125000001</v>
      </c>
      <c r="E31" s="26">
        <v>197610.18583</v>
      </c>
      <c r="F31" s="27">
        <f t="shared" ref="F31:F39" si="9">E31/C31</f>
        <v>1.1518002365035171</v>
      </c>
      <c r="G31" s="44"/>
    </row>
    <row r="32" spans="1:99" x14ac:dyDescent="0.2">
      <c r="A32" s="52" t="s">
        <v>71</v>
      </c>
      <c r="B32" s="24" t="s">
        <v>72</v>
      </c>
      <c r="C32" s="25">
        <v>745400.31499999994</v>
      </c>
      <c r="D32" s="26">
        <v>783078.31499999994</v>
      </c>
      <c r="E32" s="26">
        <v>771437.07849999995</v>
      </c>
      <c r="F32" s="27">
        <f t="shared" si="9"/>
        <v>1.0349299067575521</v>
      </c>
      <c r="G32" s="44"/>
    </row>
    <row r="33" spans="1:99" s="19" customFormat="1" x14ac:dyDescent="0.2">
      <c r="A33" s="54" t="s">
        <v>73</v>
      </c>
      <c r="B33" s="33"/>
      <c r="C33" s="15">
        <f>C34+C35+C36+C37+C38</f>
        <v>97911.226949999997</v>
      </c>
      <c r="D33" s="16">
        <f t="shared" ref="D33:E33" si="10">D34+D35+D36+D37+D38</f>
        <v>366037.61187000002</v>
      </c>
      <c r="E33" s="16">
        <f t="shared" si="10"/>
        <v>354303.13761999999</v>
      </c>
      <c r="F33" s="17">
        <f t="shared" si="9"/>
        <v>3.6186160531001295</v>
      </c>
      <c r="G33" s="31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</row>
    <row r="34" spans="1:99" s="39" customFormat="1" hidden="1" x14ac:dyDescent="0.2">
      <c r="A34" s="34" t="s">
        <v>74</v>
      </c>
      <c r="B34" s="35" t="s">
        <v>75</v>
      </c>
      <c r="C34" s="36">
        <v>13.2</v>
      </c>
      <c r="D34" s="37">
        <v>3091.3</v>
      </c>
      <c r="E34" s="37">
        <v>3362.95948</v>
      </c>
      <c r="F34" s="38">
        <f t="shared" si="9"/>
        <v>254.76965757575758</v>
      </c>
      <c r="G34" s="55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</row>
    <row r="35" spans="1:99" s="39" customFormat="1" ht="63.75" hidden="1" x14ac:dyDescent="0.2">
      <c r="A35" s="56" t="s">
        <v>76</v>
      </c>
      <c r="B35" s="57" t="s">
        <v>77</v>
      </c>
      <c r="C35" s="36">
        <v>97898.026949999999</v>
      </c>
      <c r="D35" s="37">
        <v>122920.40299</v>
      </c>
      <c r="E35" s="37">
        <v>110910.76497</v>
      </c>
      <c r="F35" s="38">
        <f t="shared" si="9"/>
        <v>1.1329213511794887</v>
      </c>
      <c r="G35" s="55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</row>
    <row r="36" spans="1:99" s="39" customFormat="1" ht="25.5" hidden="1" x14ac:dyDescent="0.2">
      <c r="A36" s="34" t="s">
        <v>78</v>
      </c>
      <c r="B36" s="35" t="s">
        <v>79</v>
      </c>
      <c r="C36" s="36">
        <v>0</v>
      </c>
      <c r="D36" s="37">
        <v>240025.90888</v>
      </c>
      <c r="E36" s="37">
        <v>239525.90888</v>
      </c>
      <c r="F36" s="38"/>
      <c r="G36" s="55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28"/>
      <c r="CG36" s="28"/>
      <c r="CH36" s="28"/>
      <c r="CI36" s="28"/>
      <c r="CJ36" s="28"/>
      <c r="CK36" s="28"/>
      <c r="CL36" s="28"/>
      <c r="CM36" s="28"/>
      <c r="CN36" s="28"/>
      <c r="CO36" s="28"/>
      <c r="CP36" s="28"/>
      <c r="CQ36" s="28"/>
      <c r="CR36" s="28"/>
      <c r="CS36" s="28"/>
      <c r="CT36" s="28"/>
      <c r="CU36" s="28"/>
    </row>
    <row r="37" spans="1:99" s="39" customFormat="1" ht="25.5" hidden="1" x14ac:dyDescent="0.2">
      <c r="A37" s="58" t="s">
        <v>80</v>
      </c>
      <c r="B37" s="35" t="s">
        <v>81</v>
      </c>
      <c r="C37" s="36">
        <v>0</v>
      </c>
      <c r="D37" s="37">
        <v>0</v>
      </c>
      <c r="E37" s="37">
        <v>742.60699999999997</v>
      </c>
      <c r="F37" s="38"/>
      <c r="G37" s="55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8"/>
      <c r="CI37" s="28"/>
      <c r="CJ37" s="28"/>
      <c r="CK37" s="28"/>
      <c r="CL37" s="28"/>
      <c r="CM37" s="28"/>
      <c r="CN37" s="28"/>
      <c r="CO37" s="28"/>
      <c r="CP37" s="28"/>
      <c r="CQ37" s="28"/>
      <c r="CR37" s="28"/>
      <c r="CS37" s="28"/>
      <c r="CT37" s="28"/>
      <c r="CU37" s="28"/>
    </row>
    <row r="38" spans="1:99" s="39" customFormat="1" ht="25.5" hidden="1" x14ac:dyDescent="0.2">
      <c r="A38" s="40" t="s">
        <v>82</v>
      </c>
      <c r="B38" s="35" t="s">
        <v>83</v>
      </c>
      <c r="C38" s="36">
        <v>0</v>
      </c>
      <c r="D38" s="37">
        <v>0</v>
      </c>
      <c r="E38" s="37">
        <v>-239.10271</v>
      </c>
      <c r="F38" s="38"/>
      <c r="G38" s="55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8"/>
      <c r="CI38" s="28"/>
      <c r="CJ38" s="28"/>
      <c r="CK38" s="28"/>
      <c r="CL38" s="28"/>
      <c r="CM38" s="28"/>
      <c r="CN38" s="28"/>
      <c r="CO38" s="28"/>
      <c r="CP38" s="28"/>
      <c r="CQ38" s="28"/>
      <c r="CR38" s="28"/>
      <c r="CS38" s="28"/>
      <c r="CT38" s="28"/>
      <c r="CU38" s="28"/>
    </row>
    <row r="39" spans="1:99" s="65" customFormat="1" ht="15.75" x14ac:dyDescent="0.25">
      <c r="A39" s="59" t="s">
        <v>84</v>
      </c>
      <c r="B39" s="60"/>
      <c r="C39" s="61">
        <f>C5+C20+C28</f>
        <v>1684713.35818</v>
      </c>
      <c r="D39" s="62">
        <f>D5+D20+D28</f>
        <v>3163355.4261400001</v>
      </c>
      <c r="E39" s="62">
        <f>E5+E20+E28</f>
        <v>2882392.4495000001</v>
      </c>
      <c r="F39" s="63">
        <f t="shared" si="9"/>
        <v>1.7109097138125953</v>
      </c>
      <c r="G39" s="60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G39" s="64"/>
      <c r="CH39" s="64"/>
      <c r="CI39" s="64"/>
      <c r="CJ39" s="64"/>
      <c r="CK39" s="64"/>
      <c r="CL39" s="64"/>
      <c r="CM39" s="64"/>
      <c r="CN39" s="64"/>
      <c r="CO39" s="64"/>
      <c r="CP39" s="64"/>
      <c r="CQ39" s="64"/>
      <c r="CR39" s="64"/>
      <c r="CS39" s="64"/>
      <c r="CT39" s="64"/>
      <c r="CU39" s="64"/>
    </row>
    <row r="40" spans="1:99" ht="25.5" x14ac:dyDescent="0.2">
      <c r="I40" s="67" t="s">
        <v>0</v>
      </c>
      <c r="J40" s="67" t="s">
        <v>85</v>
      </c>
      <c r="K40" s="67" t="s">
        <v>7</v>
      </c>
    </row>
    <row r="41" spans="1:99" ht="12" customHeight="1" x14ac:dyDescent="0.2">
      <c r="I41" s="68" t="str">
        <f>A6</f>
        <v>Налог на доходы  физических лиц</v>
      </c>
      <c r="J41" s="69">
        <f t="shared" ref="J41:J58" si="11">K41/$K$58</f>
        <v>0.16084558487183895</v>
      </c>
      <c r="K41" s="70">
        <f>E6</f>
        <v>463620.09937000001</v>
      </c>
    </row>
    <row r="42" spans="1:99" x14ac:dyDescent="0.2">
      <c r="I42" s="68" t="str">
        <f>A7</f>
        <v>Акцизы по подакцизным товарам (продукции), производимым на территории Российской Федерации</v>
      </c>
      <c r="J42" s="69">
        <f t="shared" si="11"/>
        <v>3.2162479892729819E-3</v>
      </c>
      <c r="K42" s="70">
        <f>E7</f>
        <v>9270.4889199999998</v>
      </c>
    </row>
    <row r="43" spans="1:99" x14ac:dyDescent="0.2">
      <c r="I43" s="68" t="str">
        <f>A9</f>
        <v>Налог, взимаемый в связи с применением упрощенной системы налогообложения</v>
      </c>
      <c r="J43" s="69">
        <f t="shared" si="11"/>
        <v>1.3342191933881555E-2</v>
      </c>
      <c r="K43" s="70">
        <f>E9</f>
        <v>38457.433290000001</v>
      </c>
    </row>
    <row r="44" spans="1:99" x14ac:dyDescent="0.2">
      <c r="I44" s="68" t="str">
        <f>A10</f>
        <v>Единый налог на вмененный доход для отдельных видов деятельности</v>
      </c>
      <c r="J44" s="69">
        <f t="shared" si="11"/>
        <v>2.7770478934568826E-3</v>
      </c>
      <c r="K44" s="70">
        <f>E10</f>
        <v>8004.5418799999998</v>
      </c>
    </row>
    <row r="45" spans="1:99" x14ac:dyDescent="0.2">
      <c r="I45" s="68" t="str">
        <f>A11</f>
        <v>Единый сельскохозяйственный налог</v>
      </c>
      <c r="J45" s="69">
        <f t="shared" si="11"/>
        <v>2.1471607730146462E-4</v>
      </c>
      <c r="K45" s="70">
        <f>E11</f>
        <v>618.89599999999996</v>
      </c>
    </row>
    <row r="46" spans="1:99" x14ac:dyDescent="0.2">
      <c r="I46" s="68" t="str">
        <f>A12</f>
        <v>Налог, взимаемый в связи с применением патентной системы налогооблажения</v>
      </c>
      <c r="J46" s="69">
        <f t="shared" si="11"/>
        <v>2.7638679463589121E-4</v>
      </c>
      <c r="K46" s="70">
        <f>E12</f>
        <v>796.65521000000001</v>
      </c>
    </row>
    <row r="47" spans="1:99" x14ac:dyDescent="0.2">
      <c r="I47" s="68" t="str">
        <f>A14</f>
        <v>Налог на имущество физических лиц</v>
      </c>
      <c r="J47" s="69">
        <f t="shared" si="11"/>
        <v>7.7147856822402496E-6</v>
      </c>
      <c r="K47" s="70">
        <f>E14</f>
        <v>22.23704</v>
      </c>
    </row>
    <row r="48" spans="1:99" x14ac:dyDescent="0.2">
      <c r="I48" s="68" t="str">
        <f>A16</f>
        <v>Земельный налог</v>
      </c>
      <c r="J48" s="69">
        <f t="shared" si="11"/>
        <v>5.3427894118552085E-3</v>
      </c>
      <c r="K48" s="70">
        <f>E16</f>
        <v>15400.01586</v>
      </c>
    </row>
    <row r="49" spans="8:99" x14ac:dyDescent="0.2">
      <c r="I49" s="68" t="str">
        <f>A17</f>
        <v>Иные налоговые доходы</v>
      </c>
      <c r="J49" s="69">
        <f t="shared" si="11"/>
        <v>2.1336728803417578E-4</v>
      </c>
      <c r="K49" s="70">
        <f>E17</f>
        <v>615.00825999999995</v>
      </c>
    </row>
    <row r="50" spans="8:99" x14ac:dyDescent="0.2">
      <c r="I50" s="68" t="str">
        <f>A21</f>
        <v>Доходы от использования имущества, находящегося в государственной и муниципальной собственности</v>
      </c>
      <c r="J50" s="69">
        <f t="shared" si="11"/>
        <v>3.8700914176121454E-2</v>
      </c>
      <c r="K50" s="70">
        <f>E21</f>
        <v>111551.22280999999</v>
      </c>
    </row>
    <row r="51" spans="8:99" x14ac:dyDescent="0.2">
      <c r="I51" s="68" t="str">
        <f>A22</f>
        <v>Плата за негативное воздействие на окружающую среду</v>
      </c>
      <c r="J51" s="69">
        <f t="shared" si="11"/>
        <v>7.7048854134531344E-3</v>
      </c>
      <c r="K51" s="70">
        <f>E22</f>
        <v>22208.503540000002</v>
      </c>
    </row>
    <row r="52" spans="8:99" x14ac:dyDescent="0.2">
      <c r="H52" s="29"/>
      <c r="I52" s="68" t="str">
        <f>A23</f>
        <v>Штрафы, санкции, возмещение ущерба</v>
      </c>
      <c r="J52" s="69">
        <f t="shared" si="11"/>
        <v>0.28687044257746208</v>
      </c>
      <c r="K52" s="70">
        <f>E23</f>
        <v>826873.19767000002</v>
      </c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</row>
    <row r="53" spans="8:99" x14ac:dyDescent="0.2">
      <c r="H53" s="29"/>
      <c r="I53" s="68" t="str">
        <f>A24</f>
        <v>Иные неналоговые доходы</v>
      </c>
      <c r="J53" s="69">
        <f t="shared" si="11"/>
        <v>5.2691463657679833E-3</v>
      </c>
      <c r="K53" s="70">
        <f>E24</f>
        <v>15187.747700000002</v>
      </c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</row>
    <row r="54" spans="8:99" x14ac:dyDescent="0.2">
      <c r="H54" s="29"/>
      <c r="I54" s="68" t="str">
        <f>A30</f>
        <v>Дотации</v>
      </c>
      <c r="J54" s="69">
        <f t="shared" si="11"/>
        <v>1.6103289476785732E-2</v>
      </c>
      <c r="K54" s="70">
        <f>E30</f>
        <v>46416</v>
      </c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</row>
    <row r="55" spans="8:99" x14ac:dyDescent="0.2">
      <c r="H55" s="29"/>
      <c r="I55" s="68" t="str">
        <f>A31</f>
        <v xml:space="preserve">Субсидии </v>
      </c>
      <c r="J55" s="69">
        <f t="shared" si="11"/>
        <v>6.8557696181961225E-2</v>
      </c>
      <c r="K55" s="70">
        <f>E31</f>
        <v>197610.18583</v>
      </c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</row>
    <row r="56" spans="8:99" x14ac:dyDescent="0.2">
      <c r="H56" s="29"/>
      <c r="I56" s="68" t="str">
        <f>A32</f>
        <v>Субвенции</v>
      </c>
      <c r="J56" s="69">
        <f t="shared" si="11"/>
        <v>0.26763776689528129</v>
      </c>
      <c r="K56" s="70">
        <f>E32</f>
        <v>771437.07849999995</v>
      </c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</row>
    <row r="57" spans="8:99" x14ac:dyDescent="0.2">
      <c r="H57" s="29"/>
      <c r="I57" s="68" t="str">
        <f>A33</f>
        <v>Иные безвозмездные поступления</v>
      </c>
      <c r="J57" s="69">
        <f t="shared" si="11"/>
        <v>0.1229198118672077</v>
      </c>
      <c r="K57" s="70">
        <f>E33</f>
        <v>354303.13761999999</v>
      </c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</row>
    <row r="58" spans="8:99" x14ac:dyDescent="0.2">
      <c r="H58" s="29"/>
      <c r="I58" s="71" t="s">
        <v>84</v>
      </c>
      <c r="J58" s="69">
        <f t="shared" si="11"/>
        <v>1</v>
      </c>
      <c r="K58" s="70">
        <f>SUM(K41:K57)</f>
        <v>2882392.4495000001</v>
      </c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</row>
  </sheetData>
  <mergeCells count="3">
    <mergeCell ref="G9:G12"/>
    <mergeCell ref="G14:G16"/>
    <mergeCell ref="A1:I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 мес. 2016 г.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Хабибуллин Дамир Айратович</dc:creator>
  <cp:lastModifiedBy>Молдован Ольга Владимировна</cp:lastModifiedBy>
  <dcterms:created xsi:type="dcterms:W3CDTF">2016-10-10T12:16:01Z</dcterms:created>
  <dcterms:modified xsi:type="dcterms:W3CDTF">2017-11-02T12:01:32Z</dcterms:modified>
</cp:coreProperties>
</file>