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60" windowWidth="18060" windowHeight="68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F259" i="2" l="1"/>
  <c r="F212" i="2"/>
  <c r="F414" i="2"/>
  <c r="F333" i="2"/>
  <c r="F198" i="2" l="1"/>
  <c r="F160" i="2" l="1"/>
  <c r="D409" i="2" l="1"/>
  <c r="E409" i="2"/>
  <c r="F409" i="2"/>
  <c r="C409" i="2"/>
  <c r="F340" i="2"/>
  <c r="D437" i="2" l="1"/>
  <c r="E437" i="2"/>
  <c r="F437" i="2"/>
  <c r="C437" i="2"/>
  <c r="D436" i="2"/>
  <c r="E436" i="2"/>
  <c r="F436" i="2"/>
  <c r="C436" i="2"/>
  <c r="D434" i="2"/>
  <c r="E434" i="2"/>
  <c r="F434" i="2"/>
  <c r="C434" i="2"/>
  <c r="C433" i="2" s="1"/>
  <c r="C432" i="2" s="1"/>
  <c r="D433" i="2"/>
  <c r="D432" i="2" s="1"/>
  <c r="E433" i="2"/>
  <c r="E432" i="2" s="1"/>
  <c r="F433" i="2"/>
  <c r="F432" i="2" s="1"/>
  <c r="D430" i="2"/>
  <c r="E430" i="2"/>
  <c r="F430" i="2"/>
  <c r="C430" i="2"/>
  <c r="C429" i="2" s="1"/>
  <c r="C428" i="2" s="1"/>
  <c r="D429" i="2"/>
  <c r="D428" i="2" s="1"/>
  <c r="E429" i="2"/>
  <c r="E428" i="2" s="1"/>
  <c r="F429" i="2"/>
  <c r="F428" i="2" s="1"/>
  <c r="D421" i="2"/>
  <c r="E421" i="2"/>
  <c r="F421" i="2"/>
  <c r="C421" i="2"/>
  <c r="D420" i="2"/>
  <c r="D419" i="2" s="1"/>
  <c r="E420" i="2"/>
  <c r="E419" i="2" s="1"/>
  <c r="F420" i="2"/>
  <c r="F419" i="2" s="1"/>
  <c r="D416" i="2"/>
  <c r="E416" i="2"/>
  <c r="E415" i="2" s="1"/>
  <c r="F416" i="2"/>
  <c r="F415" i="2" s="1"/>
  <c r="C416" i="2"/>
  <c r="D415" i="2"/>
  <c r="C415" i="2"/>
  <c r="D413" i="2"/>
  <c r="E413" i="2"/>
  <c r="F413" i="2"/>
  <c r="C413" i="2"/>
  <c r="D412" i="2"/>
  <c r="E412" i="2"/>
  <c r="F412" i="2"/>
  <c r="C412" i="2"/>
  <c r="D411" i="2" l="1"/>
  <c r="E411" i="2"/>
  <c r="F411" i="2"/>
  <c r="C411" i="2"/>
  <c r="D408" i="2"/>
  <c r="E408" i="2"/>
  <c r="F408" i="2"/>
  <c r="C408" i="2"/>
  <c r="D406" i="2"/>
  <c r="E406" i="2"/>
  <c r="F406" i="2"/>
  <c r="F405" i="2" s="1"/>
  <c r="C406" i="2"/>
  <c r="C405" i="2" s="1"/>
  <c r="D405" i="2"/>
  <c r="E405" i="2"/>
  <c r="D401" i="2"/>
  <c r="E401" i="2"/>
  <c r="E400" i="2" s="1"/>
  <c r="E399" i="2" s="1"/>
  <c r="E398" i="2" s="1"/>
  <c r="F401" i="2"/>
  <c r="C401" i="2"/>
  <c r="D400" i="2"/>
  <c r="D399" i="2" s="1"/>
  <c r="D398" i="2" s="1"/>
  <c r="F400" i="2"/>
  <c r="C400" i="2"/>
  <c r="D395" i="2"/>
  <c r="D394" i="2" s="1"/>
  <c r="E395" i="2"/>
  <c r="E394" i="2" s="1"/>
  <c r="F395" i="2"/>
  <c r="C395" i="2"/>
  <c r="C394" i="2" s="1"/>
  <c r="D390" i="2"/>
  <c r="E390" i="2"/>
  <c r="E389" i="2" s="1"/>
  <c r="F390" i="2"/>
  <c r="C390" i="2"/>
  <c r="C389" i="2" s="1"/>
  <c r="D389" i="2"/>
  <c r="D386" i="2"/>
  <c r="E386" i="2"/>
  <c r="F386" i="2"/>
  <c r="C386" i="2"/>
  <c r="C385" i="2" s="1"/>
  <c r="C379" i="2" s="1"/>
  <c r="D385" i="2"/>
  <c r="E385" i="2"/>
  <c r="D383" i="2"/>
  <c r="E383" i="2"/>
  <c r="F383" i="2"/>
  <c r="C383" i="2"/>
  <c r="D381" i="2"/>
  <c r="E381" i="2"/>
  <c r="E380" i="2" s="1"/>
  <c r="E379" i="2" s="1"/>
  <c r="F381" i="2"/>
  <c r="C381" i="2"/>
  <c r="C380" i="2" s="1"/>
  <c r="D377" i="2"/>
  <c r="D376" i="2" s="1"/>
  <c r="D375" i="2" s="1"/>
  <c r="E377" i="2"/>
  <c r="F377" i="2"/>
  <c r="C377" i="2"/>
  <c r="C376" i="2" s="1"/>
  <c r="C375" i="2" s="1"/>
  <c r="E376" i="2"/>
  <c r="E375" i="2" s="1"/>
  <c r="D373" i="2"/>
  <c r="E373" i="2"/>
  <c r="F373" i="2"/>
  <c r="C373" i="2"/>
  <c r="C372" i="2" s="1"/>
  <c r="C371" i="2" s="1"/>
  <c r="D372" i="2"/>
  <c r="D371" i="2" s="1"/>
  <c r="E372" i="2"/>
  <c r="E371" i="2" s="1"/>
  <c r="F372" i="2"/>
  <c r="E370" i="2" l="1"/>
  <c r="F399" i="2"/>
  <c r="F394" i="2"/>
  <c r="F389" i="2"/>
  <c r="F385" i="2"/>
  <c r="F380" i="2"/>
  <c r="F376" i="2"/>
  <c r="F371" i="2"/>
  <c r="E388" i="2"/>
  <c r="D388" i="2"/>
  <c r="C399" i="2"/>
  <c r="C388" i="2"/>
  <c r="D380" i="2"/>
  <c r="D379" i="2" s="1"/>
  <c r="D370" i="2" s="1"/>
  <c r="D343" i="2"/>
  <c r="E343" i="2"/>
  <c r="F343" i="2"/>
  <c r="C343" i="2"/>
  <c r="C342" i="2" s="1"/>
  <c r="D368" i="2"/>
  <c r="E368" i="2"/>
  <c r="F368" i="2"/>
  <c r="C368" i="2"/>
  <c r="D367" i="2"/>
  <c r="E367" i="2"/>
  <c r="F367" i="2"/>
  <c r="C367" i="2"/>
  <c r="D365" i="2"/>
  <c r="E365" i="2"/>
  <c r="F365" i="2"/>
  <c r="C365" i="2"/>
  <c r="D364" i="2"/>
  <c r="D363" i="2" s="1"/>
  <c r="D362" i="2" s="1"/>
  <c r="E364" i="2"/>
  <c r="F364" i="2"/>
  <c r="C364" i="2"/>
  <c r="E363" i="2"/>
  <c r="E362" i="2" s="1"/>
  <c r="F363" i="2"/>
  <c r="F362" i="2" s="1"/>
  <c r="D360" i="2"/>
  <c r="E360" i="2"/>
  <c r="F360" i="2"/>
  <c r="C360" i="2"/>
  <c r="D359" i="2"/>
  <c r="E359" i="2"/>
  <c r="F359" i="2"/>
  <c r="C359" i="2"/>
  <c r="D356" i="2"/>
  <c r="E356" i="2"/>
  <c r="E355" i="2" s="1"/>
  <c r="F356" i="2"/>
  <c r="F355" i="2" s="1"/>
  <c r="C356" i="2"/>
  <c r="D355" i="2"/>
  <c r="C355" i="2"/>
  <c r="D351" i="2"/>
  <c r="E351" i="2"/>
  <c r="F351" i="2"/>
  <c r="C351" i="2"/>
  <c r="D347" i="2"/>
  <c r="E347" i="2"/>
  <c r="F347" i="2"/>
  <c r="C347" i="2"/>
  <c r="C346" i="2" s="1"/>
  <c r="C345" i="2" s="1"/>
  <c r="D346" i="2"/>
  <c r="D345" i="2" s="1"/>
  <c r="E346" i="2"/>
  <c r="E340" i="2"/>
  <c r="D340" i="2"/>
  <c r="C340" i="2"/>
  <c r="D337" i="2"/>
  <c r="E337" i="2"/>
  <c r="F337" i="2"/>
  <c r="C337" i="2"/>
  <c r="C336" i="2" s="1"/>
  <c r="D334" i="2"/>
  <c r="E334" i="2"/>
  <c r="F334" i="2"/>
  <c r="C334" i="2"/>
  <c r="D332" i="2"/>
  <c r="E332" i="2"/>
  <c r="F332" i="2"/>
  <c r="C332" i="2"/>
  <c r="C331" i="2" s="1"/>
  <c r="D331" i="2"/>
  <c r="E331" i="2"/>
  <c r="D329" i="2"/>
  <c r="D328" i="2" s="1"/>
  <c r="E329" i="2"/>
  <c r="E328" i="2" s="1"/>
  <c r="F329" i="2"/>
  <c r="F328" i="2" s="1"/>
  <c r="C329" i="2"/>
  <c r="C328" i="2" s="1"/>
  <c r="E345" i="2" l="1"/>
  <c r="F331" i="2"/>
  <c r="F398" i="2"/>
  <c r="F388" i="2"/>
  <c r="F379" i="2"/>
  <c r="F375" i="2"/>
  <c r="F370" i="2" s="1"/>
  <c r="F346" i="2"/>
  <c r="F345" i="2" s="1"/>
  <c r="F336" i="2"/>
  <c r="E336" i="2"/>
  <c r="C327" i="2"/>
  <c r="D336" i="2"/>
  <c r="D327" i="2" s="1"/>
  <c r="D326" i="2" s="1"/>
  <c r="C363" i="2"/>
  <c r="C362" i="2" s="1"/>
  <c r="E327" i="2"/>
  <c r="E326" i="2" l="1"/>
  <c r="F327" i="2"/>
  <c r="F326" i="2" l="1"/>
  <c r="C291" i="2"/>
  <c r="D323" i="2"/>
  <c r="D322" i="2" s="1"/>
  <c r="E323" i="2"/>
  <c r="E322" i="2" s="1"/>
  <c r="F323" i="2"/>
  <c r="F322" i="2" s="1"/>
  <c r="C323" i="2"/>
  <c r="C322" i="2" s="1"/>
  <c r="D320" i="2"/>
  <c r="E320" i="2"/>
  <c r="F320" i="2"/>
  <c r="C320" i="2"/>
  <c r="D318" i="2"/>
  <c r="E318" i="2"/>
  <c r="F318" i="2"/>
  <c r="C318" i="2"/>
  <c r="D315" i="2"/>
  <c r="E315" i="2"/>
  <c r="F315" i="2"/>
  <c r="C315" i="2"/>
  <c r="C314" i="2" s="1"/>
  <c r="D314" i="2"/>
  <c r="E314" i="2"/>
  <c r="F314" i="2"/>
  <c r="D311" i="2"/>
  <c r="E311" i="2"/>
  <c r="F311" i="2"/>
  <c r="C311" i="2"/>
  <c r="D310" i="2"/>
  <c r="E310" i="2"/>
  <c r="F310" i="2"/>
  <c r="C310" i="2"/>
  <c r="D307" i="2"/>
  <c r="E307" i="2"/>
  <c r="E306" i="2" s="1"/>
  <c r="F307" i="2"/>
  <c r="F306" i="2" s="1"/>
  <c r="C307" i="2"/>
  <c r="C306" i="2" s="1"/>
  <c r="D306" i="2"/>
  <c r="D302" i="2"/>
  <c r="E302" i="2"/>
  <c r="F302" i="2"/>
  <c r="C302" i="2"/>
  <c r="D298" i="2"/>
  <c r="E298" i="2"/>
  <c r="E297" i="2" s="1"/>
  <c r="F298" i="2"/>
  <c r="C298" i="2"/>
  <c r="D297" i="2"/>
  <c r="D294" i="2"/>
  <c r="E294" i="2"/>
  <c r="F294" i="2"/>
  <c r="C294" i="2"/>
  <c r="D291" i="2"/>
  <c r="D290" i="2" s="1"/>
  <c r="E291" i="2"/>
  <c r="E290" i="2" s="1"/>
  <c r="F291" i="2"/>
  <c r="F290" i="2" s="1"/>
  <c r="D288" i="2"/>
  <c r="E288" i="2"/>
  <c r="F288" i="2"/>
  <c r="C288" i="2"/>
  <c r="D286" i="2"/>
  <c r="D285" i="2" s="1"/>
  <c r="E286" i="2"/>
  <c r="E285" i="2" s="1"/>
  <c r="F286" i="2"/>
  <c r="F285" i="2" s="1"/>
  <c r="C286" i="2"/>
  <c r="C285" i="2" s="1"/>
  <c r="D282" i="2"/>
  <c r="E282" i="2"/>
  <c r="E279" i="2" s="1"/>
  <c r="F282" i="2"/>
  <c r="C282" i="2"/>
  <c r="C279" i="2" s="1"/>
  <c r="D279" i="2"/>
  <c r="F279" i="2"/>
  <c r="D277" i="2"/>
  <c r="E277" i="2"/>
  <c r="F277" i="2"/>
  <c r="C277" i="2"/>
  <c r="D276" i="2"/>
  <c r="E276" i="2"/>
  <c r="F276" i="2"/>
  <c r="C276" i="2"/>
  <c r="F272" i="2"/>
  <c r="E272" i="2"/>
  <c r="D272" i="2"/>
  <c r="D269" i="2"/>
  <c r="E269" i="2"/>
  <c r="F269" i="2"/>
  <c r="C272" i="2"/>
  <c r="C269" i="2"/>
  <c r="D265" i="2"/>
  <c r="E265" i="2"/>
  <c r="E264" i="2" s="1"/>
  <c r="F265" i="2"/>
  <c r="F264" i="2" s="1"/>
  <c r="C265" i="2"/>
  <c r="C264" i="2" s="1"/>
  <c r="D264" i="2"/>
  <c r="D261" i="2"/>
  <c r="D260" i="2" s="1"/>
  <c r="E261" i="2"/>
  <c r="F261" i="2"/>
  <c r="F260" i="2" s="1"/>
  <c r="C261" i="2"/>
  <c r="C260" i="2" s="1"/>
  <c r="E260" i="2"/>
  <c r="D258" i="2"/>
  <c r="E258" i="2"/>
  <c r="F258" i="2"/>
  <c r="C258" i="2"/>
  <c r="C257" i="2" s="1"/>
  <c r="D257" i="2"/>
  <c r="E257" i="2"/>
  <c r="D255" i="2"/>
  <c r="D254" i="2" s="1"/>
  <c r="E255" i="2"/>
  <c r="E254" i="2" s="1"/>
  <c r="F255" i="2"/>
  <c r="F254" i="2" s="1"/>
  <c r="C255" i="2"/>
  <c r="C254" i="2" s="1"/>
  <c r="F250" i="2"/>
  <c r="E250" i="2"/>
  <c r="E249" i="2" s="1"/>
  <c r="E244" i="2" s="1"/>
  <c r="D250" i="2"/>
  <c r="D249" i="2" s="1"/>
  <c r="C250" i="2"/>
  <c r="C249" i="2" s="1"/>
  <c r="D246" i="2"/>
  <c r="E246" i="2"/>
  <c r="F246" i="2"/>
  <c r="F245" i="2" s="1"/>
  <c r="C246" i="2"/>
  <c r="C245" i="2" s="1"/>
  <c r="D245" i="2"/>
  <c r="C218" i="2"/>
  <c r="C217" i="2" s="1"/>
  <c r="F241" i="2"/>
  <c r="E241" i="2"/>
  <c r="E240" i="2" s="1"/>
  <c r="D241" i="2"/>
  <c r="D240" i="2" s="1"/>
  <c r="C241" i="2"/>
  <c r="C240" i="2" s="1"/>
  <c r="F240" i="2"/>
  <c r="F238" i="2"/>
  <c r="E238" i="2"/>
  <c r="D238" i="2"/>
  <c r="C238" i="2"/>
  <c r="F236" i="2"/>
  <c r="E236" i="2"/>
  <c r="D236" i="2"/>
  <c r="C236" i="2"/>
  <c r="C235" i="2" s="1"/>
  <c r="F233" i="2"/>
  <c r="E233" i="2"/>
  <c r="E232" i="2" s="1"/>
  <c r="D233" i="2"/>
  <c r="D232" i="2" s="1"/>
  <c r="C233" i="2"/>
  <c r="C232" i="2" s="1"/>
  <c r="D230" i="2"/>
  <c r="E230" i="2"/>
  <c r="F230" i="2"/>
  <c r="C230" i="2"/>
  <c r="D229" i="2"/>
  <c r="E229" i="2"/>
  <c r="F229" i="2"/>
  <c r="C229" i="2"/>
  <c r="D225" i="2"/>
  <c r="E225" i="2"/>
  <c r="F225" i="2"/>
  <c r="C225" i="2"/>
  <c r="D224" i="2"/>
  <c r="E224" i="2"/>
  <c r="F224" i="2"/>
  <c r="C224" i="2"/>
  <c r="D222" i="2"/>
  <c r="D221" i="2" s="1"/>
  <c r="D220" i="2" s="1"/>
  <c r="E222" i="2"/>
  <c r="E221" i="2" s="1"/>
  <c r="E220" i="2" s="1"/>
  <c r="F222" i="2"/>
  <c r="F221" i="2" s="1"/>
  <c r="C222" i="2"/>
  <c r="C221" i="2" s="1"/>
  <c r="C220" i="2" s="1"/>
  <c r="D218" i="2"/>
  <c r="D217" i="2" s="1"/>
  <c r="E218" i="2"/>
  <c r="E217" i="2" s="1"/>
  <c r="F218" i="2"/>
  <c r="D214" i="2"/>
  <c r="D213" i="2" s="1"/>
  <c r="E214" i="2"/>
  <c r="E213" i="2" s="1"/>
  <c r="F214" i="2"/>
  <c r="F213" i="2" s="1"/>
  <c r="C214" i="2"/>
  <c r="C213" i="2" s="1"/>
  <c r="D211" i="2"/>
  <c r="D210" i="2" s="1"/>
  <c r="E211" i="2"/>
  <c r="E210" i="2" s="1"/>
  <c r="F211" i="2"/>
  <c r="F210" i="2" s="1"/>
  <c r="C211" i="2"/>
  <c r="C210" i="2" s="1"/>
  <c r="D207" i="2"/>
  <c r="E207" i="2"/>
  <c r="E206" i="2" s="1"/>
  <c r="F207" i="2"/>
  <c r="F206" i="2" s="1"/>
  <c r="C207" i="2"/>
  <c r="C206" i="2" s="1"/>
  <c r="D206" i="2"/>
  <c r="C203" i="2"/>
  <c r="D203" i="2"/>
  <c r="D202" i="2" s="1"/>
  <c r="E203" i="2"/>
  <c r="E202" i="2" s="1"/>
  <c r="F203" i="2"/>
  <c r="C202" i="2"/>
  <c r="D200" i="2"/>
  <c r="E200" i="2"/>
  <c r="F200" i="2"/>
  <c r="C200" i="2"/>
  <c r="D198" i="2"/>
  <c r="D197" i="2" s="1"/>
  <c r="E198" i="2"/>
  <c r="E197" i="2" s="1"/>
  <c r="C198" i="2"/>
  <c r="C197" i="2" s="1"/>
  <c r="D195" i="2"/>
  <c r="E195" i="2"/>
  <c r="E194" i="2" s="1"/>
  <c r="F195" i="2"/>
  <c r="C195" i="2"/>
  <c r="C194" i="2" s="1"/>
  <c r="C188" i="2"/>
  <c r="D188" i="2"/>
  <c r="E188" i="2"/>
  <c r="F188" i="2"/>
  <c r="D186" i="2"/>
  <c r="E186" i="2"/>
  <c r="F186" i="2"/>
  <c r="C186" i="2"/>
  <c r="D182" i="2"/>
  <c r="E182" i="2"/>
  <c r="F182" i="2"/>
  <c r="C182" i="2"/>
  <c r="D178" i="2"/>
  <c r="E178" i="2"/>
  <c r="F178" i="2"/>
  <c r="C178" i="2"/>
  <c r="C177" i="2" s="1"/>
  <c r="D177" i="2"/>
  <c r="E177" i="2"/>
  <c r="D173" i="2"/>
  <c r="E173" i="2"/>
  <c r="F173" i="2"/>
  <c r="C173" i="2"/>
  <c r="D169" i="2"/>
  <c r="D168" i="2" s="1"/>
  <c r="E169" i="2"/>
  <c r="E168" i="2" s="1"/>
  <c r="F169" i="2"/>
  <c r="C169" i="2"/>
  <c r="C168" i="2" s="1"/>
  <c r="D164" i="2"/>
  <c r="E164" i="2"/>
  <c r="E163" i="2" s="1"/>
  <c r="E162" i="2" s="1"/>
  <c r="F164" i="2"/>
  <c r="C164" i="2"/>
  <c r="C163" i="2" s="1"/>
  <c r="C162" i="2" s="1"/>
  <c r="D160" i="2"/>
  <c r="E160" i="2"/>
  <c r="C160" i="2"/>
  <c r="D157" i="2"/>
  <c r="D156" i="2" s="1"/>
  <c r="E157" i="2"/>
  <c r="E156" i="2" s="1"/>
  <c r="E155" i="2" s="1"/>
  <c r="F157" i="2"/>
  <c r="C157" i="2"/>
  <c r="C156" i="2" s="1"/>
  <c r="C155" i="2" s="1"/>
  <c r="D153" i="2"/>
  <c r="E153" i="2"/>
  <c r="E152" i="2" s="1"/>
  <c r="E151" i="2" s="1"/>
  <c r="F153" i="2"/>
  <c r="F152" i="2" s="1"/>
  <c r="F151" i="2" s="1"/>
  <c r="C153" i="2"/>
  <c r="C152" i="2" s="1"/>
  <c r="C151" i="2" s="1"/>
  <c r="D152" i="2"/>
  <c r="D151" i="2" s="1"/>
  <c r="D148" i="2"/>
  <c r="E148" i="2"/>
  <c r="E147" i="2" s="1"/>
  <c r="F148" i="2"/>
  <c r="C148" i="2"/>
  <c r="C147" i="2" s="1"/>
  <c r="D145" i="2"/>
  <c r="E145" i="2"/>
  <c r="F145" i="2"/>
  <c r="C145" i="2"/>
  <c r="D143" i="2"/>
  <c r="E143" i="2"/>
  <c r="E142" i="2" s="1"/>
  <c r="F143" i="2"/>
  <c r="C143" i="2"/>
  <c r="C142" i="2" s="1"/>
  <c r="D142" i="2"/>
  <c r="D140" i="2"/>
  <c r="D139" i="2" s="1"/>
  <c r="E140" i="2"/>
  <c r="E139" i="2" s="1"/>
  <c r="F140" i="2"/>
  <c r="F139" i="2" s="1"/>
  <c r="C140" i="2"/>
  <c r="C139" i="2" s="1"/>
  <c r="F136" i="2"/>
  <c r="E136" i="2"/>
  <c r="E135" i="2" s="1"/>
  <c r="D136" i="2"/>
  <c r="D135" i="2" s="1"/>
  <c r="C136" i="2"/>
  <c r="C135" i="2" s="1"/>
  <c r="D133" i="2"/>
  <c r="E133" i="2"/>
  <c r="F133" i="2"/>
  <c r="C133" i="2"/>
  <c r="D129" i="2"/>
  <c r="E129" i="2"/>
  <c r="F129" i="2"/>
  <c r="C129" i="2"/>
  <c r="D127" i="2"/>
  <c r="D126" i="2" s="1"/>
  <c r="E127" i="2"/>
  <c r="F127" i="2"/>
  <c r="C127" i="2"/>
  <c r="C126" i="2" s="1"/>
  <c r="E126" i="2"/>
  <c r="F126" i="2"/>
  <c r="D124" i="2"/>
  <c r="E124" i="2"/>
  <c r="F124" i="2"/>
  <c r="C124" i="2"/>
  <c r="F121" i="2"/>
  <c r="D121" i="2"/>
  <c r="D120" i="2" s="1"/>
  <c r="E121" i="2"/>
  <c r="E120" i="2" s="1"/>
  <c r="C121" i="2"/>
  <c r="C120" i="2" s="1"/>
  <c r="D115" i="2"/>
  <c r="D114" i="2" s="1"/>
  <c r="E115" i="2"/>
  <c r="E114" i="2" s="1"/>
  <c r="F115" i="2"/>
  <c r="C115" i="2"/>
  <c r="C114" i="2" s="1"/>
  <c r="D112" i="2"/>
  <c r="E112" i="2"/>
  <c r="F112" i="2"/>
  <c r="C112" i="2"/>
  <c r="D109" i="2"/>
  <c r="E109" i="2"/>
  <c r="E108" i="2" s="1"/>
  <c r="F109" i="2"/>
  <c r="C109" i="2"/>
  <c r="C108" i="2" s="1"/>
  <c r="D108" i="2"/>
  <c r="D104" i="2"/>
  <c r="D103" i="2" s="1"/>
  <c r="E104" i="2"/>
  <c r="E103" i="2" s="1"/>
  <c r="F104" i="2"/>
  <c r="C104" i="2"/>
  <c r="C103" i="2" s="1"/>
  <c r="D100" i="2"/>
  <c r="E100" i="2"/>
  <c r="F100" i="2"/>
  <c r="C100" i="2"/>
  <c r="D97" i="2"/>
  <c r="D96" i="2" s="1"/>
  <c r="E97" i="2"/>
  <c r="E96" i="2" s="1"/>
  <c r="F97" i="2"/>
  <c r="C97" i="2"/>
  <c r="C96" i="2" s="1"/>
  <c r="D92" i="2"/>
  <c r="D91" i="2" s="1"/>
  <c r="E92" i="2"/>
  <c r="E91" i="2" s="1"/>
  <c r="F92" i="2"/>
  <c r="C92" i="2"/>
  <c r="C91" i="2" s="1"/>
  <c r="D87" i="2"/>
  <c r="E87" i="2"/>
  <c r="E86" i="2" s="1"/>
  <c r="E85" i="2" s="1"/>
  <c r="F87" i="2"/>
  <c r="C87" i="2"/>
  <c r="C86" i="2" s="1"/>
  <c r="D86" i="2"/>
  <c r="D85" i="2" s="1"/>
  <c r="D81" i="2"/>
  <c r="E81" i="2"/>
  <c r="F81" i="2"/>
  <c r="C81" i="2"/>
  <c r="D79" i="2"/>
  <c r="E79" i="2"/>
  <c r="F79" i="2"/>
  <c r="C79" i="2"/>
  <c r="D77" i="2"/>
  <c r="D76" i="2" s="1"/>
  <c r="E77" i="2"/>
  <c r="F77" i="2"/>
  <c r="C77" i="2"/>
  <c r="D74" i="2"/>
  <c r="E74" i="2"/>
  <c r="F74" i="2"/>
  <c r="C74" i="2"/>
  <c r="C73" i="2" s="1"/>
  <c r="D73" i="2"/>
  <c r="E73" i="2"/>
  <c r="D70" i="2"/>
  <c r="D69" i="2" s="1"/>
  <c r="E70" i="2"/>
  <c r="E69" i="2" s="1"/>
  <c r="F70" i="2"/>
  <c r="C70" i="2"/>
  <c r="C69" i="2" s="1"/>
  <c r="D65" i="2"/>
  <c r="D64" i="2" s="1"/>
  <c r="E65" i="2"/>
  <c r="E64" i="2" s="1"/>
  <c r="F65" i="2"/>
  <c r="C65" i="2"/>
  <c r="C64" i="2" s="1"/>
  <c r="D60" i="2"/>
  <c r="E60" i="2"/>
  <c r="F60" i="2"/>
  <c r="C60" i="2"/>
  <c r="D56" i="2"/>
  <c r="E56" i="2"/>
  <c r="F56" i="2"/>
  <c r="C56" i="2"/>
  <c r="D52" i="2"/>
  <c r="D51" i="2" s="1"/>
  <c r="E52" i="2"/>
  <c r="E51" i="2" s="1"/>
  <c r="C52" i="2"/>
  <c r="C51" i="2" s="1"/>
  <c r="D45" i="2"/>
  <c r="D44" i="2" s="1"/>
  <c r="E45" i="2"/>
  <c r="E44" i="2" s="1"/>
  <c r="F45" i="2"/>
  <c r="C45" i="2"/>
  <c r="C44" i="2" s="1"/>
  <c r="D40" i="2"/>
  <c r="E40" i="2"/>
  <c r="E39" i="2" s="1"/>
  <c r="F40" i="2"/>
  <c r="C40" i="2"/>
  <c r="C39" i="2" s="1"/>
  <c r="D36" i="2"/>
  <c r="E36" i="2"/>
  <c r="E35" i="2" s="1"/>
  <c r="F36" i="2"/>
  <c r="C36" i="2"/>
  <c r="C35" i="2" s="1"/>
  <c r="C34" i="2" s="1"/>
  <c r="D35" i="2"/>
  <c r="D34" i="2" s="1"/>
  <c r="D30" i="2"/>
  <c r="D29" i="2" s="1"/>
  <c r="E30" i="2"/>
  <c r="E29" i="2" s="1"/>
  <c r="F30" i="2"/>
  <c r="C30" i="2"/>
  <c r="C29" i="2" s="1"/>
  <c r="D27" i="2"/>
  <c r="D26" i="2" s="1"/>
  <c r="E27" i="2"/>
  <c r="E26" i="2" s="1"/>
  <c r="F27" i="2"/>
  <c r="C27" i="2"/>
  <c r="C26" i="2" s="1"/>
  <c r="D22" i="2"/>
  <c r="D21" i="2" s="1"/>
  <c r="E22" i="2"/>
  <c r="E21" i="2" s="1"/>
  <c r="F22" i="2"/>
  <c r="C22" i="2"/>
  <c r="C21" i="2" s="1"/>
  <c r="F16" i="2"/>
  <c r="E16" i="2"/>
  <c r="E15" i="2" s="1"/>
  <c r="E14" i="2" s="1"/>
  <c r="D16" i="2"/>
  <c r="D15" i="2" s="1"/>
  <c r="D14" i="2" s="1"/>
  <c r="C16" i="2"/>
  <c r="C15" i="2" s="1"/>
  <c r="C14" i="2" s="1"/>
  <c r="D11" i="2"/>
  <c r="D10" i="2" s="1"/>
  <c r="D9" i="2" s="1"/>
  <c r="E11" i="2"/>
  <c r="E10" i="2" s="1"/>
  <c r="E9" i="2" s="1"/>
  <c r="F11" i="2"/>
  <c r="C11" i="2"/>
  <c r="C10" i="2" s="1"/>
  <c r="C9" i="2" s="1"/>
  <c r="F257" i="2" l="1"/>
  <c r="F232" i="2"/>
  <c r="F297" i="2"/>
  <c r="F296" i="2" s="1"/>
  <c r="F249" i="2"/>
  <c r="F197" i="2"/>
  <c r="E275" i="2"/>
  <c r="C76" i="2"/>
  <c r="C290" i="2"/>
  <c r="E55" i="2"/>
  <c r="D275" i="2"/>
  <c r="D284" i="2"/>
  <c r="E284" i="2"/>
  <c r="F268" i="2"/>
  <c r="F284" i="2"/>
  <c r="F39" i="2"/>
  <c r="E205" i="2"/>
  <c r="D296" i="2"/>
  <c r="F120" i="2"/>
  <c r="F168" i="2"/>
  <c r="F275" i="2"/>
  <c r="F114" i="2"/>
  <c r="C297" i="2"/>
  <c r="F29" i="2"/>
  <c r="F69" i="2"/>
  <c r="C205" i="2"/>
  <c r="C268" i="2"/>
  <c r="C267" i="2" s="1"/>
  <c r="D268" i="2"/>
  <c r="D267" i="2" s="1"/>
  <c r="F86" i="2"/>
  <c r="F202" i="2"/>
  <c r="F35" i="2"/>
  <c r="F44" i="2"/>
  <c r="D205" i="2"/>
  <c r="F73" i="2"/>
  <c r="F220" i="2"/>
  <c r="F26" i="2"/>
  <c r="F194" i="2"/>
  <c r="F217" i="2"/>
  <c r="F177" i="2"/>
  <c r="F163" i="2"/>
  <c r="F156" i="2"/>
  <c r="F147" i="2"/>
  <c r="F138" i="2" s="1"/>
  <c r="F142" i="2"/>
  <c r="F103" i="2"/>
  <c r="F96" i="2"/>
  <c r="F91" i="2"/>
  <c r="F21" i="2"/>
  <c r="F15" i="2"/>
  <c r="F10" i="2"/>
  <c r="F64" i="2"/>
  <c r="C296" i="2"/>
  <c r="E296" i="2"/>
  <c r="C284" i="2"/>
  <c r="D244" i="2"/>
  <c r="F181" i="2"/>
  <c r="F167" i="2" s="1"/>
  <c r="C244" i="2"/>
  <c r="F55" i="2"/>
  <c r="E76" i="2"/>
  <c r="D228" i="2"/>
  <c r="D227" i="2" s="1"/>
  <c r="C275" i="2"/>
  <c r="E268" i="2"/>
  <c r="E267" i="2" s="1"/>
  <c r="D253" i="2"/>
  <c r="C253" i="2"/>
  <c r="E253" i="2"/>
  <c r="E228" i="2"/>
  <c r="E227" i="2" s="1"/>
  <c r="C228" i="2"/>
  <c r="F205" i="2"/>
  <c r="E90" i="2"/>
  <c r="E181" i="2"/>
  <c r="E167" i="2" s="1"/>
  <c r="C90" i="2"/>
  <c r="F119" i="2"/>
  <c r="C181" i="2"/>
  <c r="C167" i="2" s="1"/>
  <c r="E193" i="2"/>
  <c r="C193" i="2"/>
  <c r="C132" i="2"/>
  <c r="D194" i="2"/>
  <c r="D102" i="2"/>
  <c r="D132" i="2"/>
  <c r="D181" i="2"/>
  <c r="D167" i="2" s="1"/>
  <c r="C119" i="2"/>
  <c r="D147" i="2"/>
  <c r="D138" i="2" s="1"/>
  <c r="D163" i="2"/>
  <c r="D119" i="2"/>
  <c r="D155" i="2"/>
  <c r="E132" i="2"/>
  <c r="E138" i="2"/>
  <c r="C138" i="2"/>
  <c r="F135" i="2"/>
  <c r="E119" i="2"/>
  <c r="C102" i="2"/>
  <c r="E38" i="2"/>
  <c r="F108" i="2"/>
  <c r="E102" i="2"/>
  <c r="D90" i="2"/>
  <c r="D39" i="2"/>
  <c r="C38" i="2"/>
  <c r="D55" i="2"/>
  <c r="C55" i="2"/>
  <c r="F76" i="2"/>
  <c r="D20" i="2"/>
  <c r="E20" i="2"/>
  <c r="C20" i="2"/>
  <c r="F193" i="2" l="1"/>
  <c r="C54" i="2"/>
  <c r="F244" i="2"/>
  <c r="F228" i="2"/>
  <c r="F253" i="2"/>
  <c r="F267" i="2"/>
  <c r="E54" i="2"/>
  <c r="E243" i="2"/>
  <c r="F34" i="2"/>
  <c r="E192" i="2"/>
  <c r="D243" i="2"/>
  <c r="C131" i="2"/>
  <c r="F102" i="2"/>
  <c r="F20" i="2"/>
  <c r="E131" i="2"/>
  <c r="F38" i="2"/>
  <c r="F132" i="2"/>
  <c r="F85" i="2"/>
  <c r="F162" i="2"/>
  <c r="F155" i="2"/>
  <c r="F90" i="2"/>
  <c r="F14" i="2"/>
  <c r="F9" i="2"/>
  <c r="D193" i="2"/>
  <c r="D192" i="2" s="1"/>
  <c r="D38" i="2"/>
  <c r="D162" i="2"/>
  <c r="D131" i="2" s="1"/>
  <c r="F54" i="2"/>
  <c r="D54" i="2"/>
  <c r="F243" i="2" l="1"/>
  <c r="F227" i="2"/>
  <c r="F131" i="2"/>
  <c r="F192" i="2"/>
  <c r="F89" i="2"/>
  <c r="E89" i="2"/>
  <c r="D89" i="2"/>
  <c r="C85" i="2"/>
  <c r="C427" i="2"/>
  <c r="C398" i="2"/>
  <c r="C370" i="2"/>
  <c r="C326" i="2"/>
  <c r="C243" i="2"/>
  <c r="C227" i="2"/>
  <c r="C192" i="2"/>
  <c r="C89" i="2"/>
  <c r="C8" i="2"/>
  <c r="D8" i="2" l="1"/>
  <c r="D7" i="2" s="1"/>
  <c r="E8" i="2"/>
  <c r="E7" i="2" s="1"/>
  <c r="F53" i="2" l="1"/>
  <c r="F52" i="2" l="1"/>
  <c r="F51" i="2" l="1"/>
  <c r="F8" i="2" l="1"/>
  <c r="F7" i="2" s="1"/>
  <c r="F439" i="2" s="1"/>
  <c r="C420" i="2"/>
  <c r="C419" i="2" s="1"/>
  <c r="C418" i="2" s="1"/>
  <c r="C7" i="2" s="1"/>
</calcChain>
</file>

<file path=xl/sharedStrings.xml><?xml version="1.0" encoding="utf-8"?>
<sst xmlns="http://schemas.openxmlformats.org/spreadsheetml/2006/main" count="874" uniqueCount="557">
  <si>
    <t>Наименование показателя</t>
  </si>
  <si>
    <t>1</t>
  </si>
  <si>
    <t>Х</t>
  </si>
  <si>
    <t>Иные межбюджетные трансферты</t>
  </si>
  <si>
    <t>Код расхода по бюджетной классификации</t>
  </si>
  <si>
    <t>ВСЕГО РАСХОДОВ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</si>
  <si>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</si>
  <si>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</si>
  <si>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</si>
  <si>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</si>
  <si>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</si>
  <si>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</si>
  <si>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</si>
  <si>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</si>
  <si>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</si>
  <si>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</si>
  <si>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</si>
  <si>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</si>
  <si>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</si>
  <si>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</si>
  <si>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</si>
  <si>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</si>
  <si>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</si>
  <si>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</si>
  <si>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000 0103 0000000000 122</t>
  </si>
  <si>
    <t>000 0103 0000000000 129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</si>
  <si>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</si>
  <si>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</si>
  <si>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</si>
  <si>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</si>
  <si>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</si>
  <si>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</si>
  <si>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</si>
  <si>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</si>
  <si>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</si>
  <si>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</si>
  <si>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</si>
  <si>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</si>
  <si>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</si>
  <si>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</si>
  <si>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</si>
  <si>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</si>
  <si>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</si>
  <si>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налога на имущество организаций и земельного налога</t>
  </si>
  <si>
    <t>000 0104 0000000000 851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</si>
  <si>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</si>
  <si>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</si>
  <si>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</si>
  <si>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</si>
  <si>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</si>
  <si>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</si>
  <si>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</si>
  <si>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</si>
  <si>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</si>
  <si>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</si>
  <si>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</si>
  <si>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</si>
  <si>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</si>
  <si>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</si>
  <si>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</si>
  <si>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</si>
  <si>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000 0106 0000000000 800</t>
  </si>
  <si>
    <t>000 0106 0000000000 850</t>
  </si>
  <si>
    <t>000 0106 0000000000 853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</si>
  <si>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</si>
  <si>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</si>
  <si>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</si>
  <si>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</si>
  <si>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</si>
  <si>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</si>
  <si>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</si>
  <si>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</si>
  <si>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</si>
  <si>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</si>
  <si>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</si>
  <si>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</si>
  <si>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</si>
  <si>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</si>
  <si>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</si>
  <si>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</si>
  <si>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</si>
  <si>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</si>
  <si>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</si>
  <si>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</si>
  <si>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</si>
  <si>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</si>
  <si>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</si>
  <si>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</si>
  <si>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</si>
  <si>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</si>
  <si>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</si>
  <si>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</si>
  <si>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</si>
  <si>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</si>
  <si>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</si>
  <si>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</si>
  <si>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</si>
  <si>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</si>
  <si>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</si>
  <si>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</si>
  <si>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</si>
  <si>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</si>
  <si>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Иные выплаты населению</t>
  </si>
  <si>
    <t>000 0113 0000000000 360</t>
  </si>
  <si>
    <t xml:space="preserve">Предоставление субсидий бюджетным, автономным учреждениям и иным некоммерческим организациям    </t>
  </si>
  <si>
    <t>000 0113 0000000000 600</t>
  </si>
  <si>
    <t>Субсидии некоммерческим организациям (за исключением государственных (муниципальных) учреждений)</t>
  </si>
  <si>
    <t>000 0113 0000000000 630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</si>
  <si>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</si>
  <si>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000 0113 0000000000 632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</si>
  <si>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</si>
  <si>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</si>
  <si>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</si>
  <si>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</si>
  <si>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</si>
  <si>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</si>
  <si>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</si>
  <si>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</si>
  <si>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</si>
  <si>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</si>
  <si>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000 0113 0000000000 851</t>
  </si>
  <si>
    <t>000 0113 0000000000 852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</si>
  <si>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</si>
  <si>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</si>
  <si>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</si>
  <si>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</si>
  <si>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</si>
  <si>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Межбюджетные трансферты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</si>
  <si>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</si>
  <si>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</si>
  <si>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</si>
  <si>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</si>
  <si>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</si>
  <si>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</si>
  <si>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</si>
  <si>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</si>
  <si>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</si>
  <si>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</si>
  <si>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</si>
  <si>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</si>
  <si>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</si>
  <si>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</si>
  <si>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</si>
  <si>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</si>
  <si>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</si>
  <si>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</si>
  <si>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</si>
  <si>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</si>
  <si>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</si>
  <si>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</si>
  <si>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</si>
  <si>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</si>
  <si>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</si>
  <si>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</si>
  <si>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</si>
  <si>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</si>
  <si>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</si>
  <si>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000 0309 0000000000 300</t>
  </si>
  <si>
    <t>000 0309 0000000000 360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</si>
  <si>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</si>
  <si>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</si>
  <si>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</si>
  <si>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</si>
  <si>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</si>
  <si>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</si>
  <si>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</si>
  <si>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</si>
  <si>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</si>
  <si>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000 0314 0000000000 242</t>
  </si>
  <si>
    <t>000 0314 0000000000 244</t>
  </si>
  <si>
    <t>000 0314 0000000000 300</t>
  </si>
  <si>
    <t>000 0314 0000000000 360</t>
  </si>
  <si>
    <t>Капитальные вложения в объекты государственной (муниципальной) собственности</t>
  </si>
  <si>
    <t>000 0314 0000000000 400</t>
  </si>
  <si>
    <t xml:space="preserve">Бюджетные инвестиции 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</si>
  <si>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</si>
  <si>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</si>
  <si>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</si>
  <si>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000 0314 0000000000 500</t>
  </si>
  <si>
    <t>000 0314 0000000000 540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</si>
  <si>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</si>
  <si>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</si>
  <si>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</si>
  <si>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</si>
  <si>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000 0401 0000000000 500</t>
  </si>
  <si>
    <t>000 0401 0000000000 540</t>
  </si>
  <si>
    <t>000 0401 0000000000 600</t>
  </si>
  <si>
    <t>Субсидии бюджетным учреждениям</t>
  </si>
  <si>
    <t>000 0401 0000000000 610</t>
  </si>
  <si>
    <t>Субсидии бюджетным учреждениям на иные цели</t>
  </si>
  <si>
    <t>000 0401 0000000000 612</t>
  </si>
  <si>
    <t>Сельское хозяйство и рыболовство</t>
  </si>
  <si>
    <t>000 0405 0000000000 000</t>
  </si>
  <si>
    <t>000 0405 0000000000 100</t>
  </si>
  <si>
    <t>000 0405 0000000000 120</t>
  </si>
  <si>
    <t>000 0405 0000000000 121</t>
  </si>
  <si>
    <t>000 0405 0000000000 200</t>
  </si>
  <si>
    <t>000 0405 0000000000 240</t>
  </si>
  <si>
    <t>000 0405 0000000000 244</t>
  </si>
  <si>
    <t>000 0405 0000000000 300</t>
  </si>
  <si>
    <t>000 0405 0000000000 360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</si>
  <si>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</si>
  <si>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</si>
  <si>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</si>
  <si>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</si>
  <si>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</si>
  <si>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</si>
  <si>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</si>
  <si>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</si>
  <si>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</si>
  <si>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</si>
  <si>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</si>
  <si>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</si>
  <si>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000 0409 0000000000 243</t>
  </si>
  <si>
    <t>000 0409 0000000000 244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</si>
  <si>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</si>
  <si>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</si>
  <si>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</si>
  <si>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</si>
  <si>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</si>
  <si>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</si>
  <si>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</si>
  <si>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</si>
  <si>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</si>
  <si>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</si>
  <si>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</si>
  <si>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000 0412 0000000000 110</t>
  </si>
  <si>
    <t>000 0412 0000000000 111</t>
  </si>
  <si>
    <t>000 0412 0000000000 112</t>
  </si>
  <si>
    <t>000 0412 0000000000 119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</si>
  <si>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</si>
  <si>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</si>
  <si>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</si>
  <si>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</si>
  <si>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</si>
  <si>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</si>
  <si>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</si>
  <si>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</si>
  <si>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000 0412 0000000000 800</t>
  </si>
  <si>
    <t>000 0412 0000000000 810</t>
  </si>
  <si>
    <t>000 0412 0000000000 811</t>
  </si>
  <si>
    <t>Субсидии (гранты в форме субсидий) на финансовое обеспечение затрат в связи с производством (реализацией)товаров, выполнением работ, оказанием услуг, порядком (правилами) предоставления которых установлено требование о последующем  подтверждении их использования в соответствии с условиями и (или) целями предоставления</t>
  </si>
  <si>
    <t>000 0412 0000000000 812</t>
  </si>
  <si>
    <t>000 0412 0000000000 830</t>
  </si>
  <si>
    <t>000 0412 0000000000 831</t>
  </si>
  <si>
    <t>000 0412 0000000000 850</t>
  </si>
  <si>
    <t>000 0412 0000000000 851</t>
  </si>
  <si>
    <t>000 0412 0000000000 852</t>
  </si>
  <si>
    <t>000 0412 0000000000 853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</si>
  <si>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</si>
  <si>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</si>
  <si>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</si>
  <si>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</si>
  <si>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</si>
  <si>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</si>
  <si>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000 0501 0000000000 243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</si>
  <si>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</si>
  <si>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</si>
  <si>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</si>
  <si>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</si>
  <si>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000 0501 0000000000 500</t>
  </si>
  <si>
    <t>000 0501 0000000000 540</t>
  </si>
  <si>
    <t>000 0501 0000000000 600</t>
  </si>
  <si>
    <t>000 0501 0000000000 630</t>
  </si>
  <si>
    <t>000 0501 0000000000 632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</si>
  <si>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</si>
  <si>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</si>
  <si>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</si>
  <si>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</si>
  <si>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</si>
  <si>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</si>
  <si>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</si>
  <si>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</si>
  <si>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</si>
  <si>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000 0502 0000000000 800</t>
  </si>
  <si>
    <t>000 0502 0000000000 810</t>
  </si>
  <si>
    <t>000 0502 0000000000 811</t>
  </si>
  <si>
    <t>000 0502 0000000000 812</t>
  </si>
  <si>
    <t>Благоустройство</t>
  </si>
  <si>
    <t>000 0503 0000000000 000</t>
  </si>
  <si>
    <t>000 0503 0000000000 500</t>
  </si>
  <si>
    <t>000 0503 0000000000 540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</si>
  <si>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</si>
  <si>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</si>
  <si>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</si>
  <si>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</si>
  <si>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</si>
  <si>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</si>
  <si>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</si>
  <si>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</si>
  <si>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</si>
  <si>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</si>
  <si>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</si>
  <si>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</si>
  <si>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</si>
  <si>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</si>
  <si>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000 0605 0000000000 121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</si>
  <si>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</si>
  <si>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</si>
  <si>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</si>
  <si>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</si>
  <si>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</si>
  <si>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</si>
  <si>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000 0605 0000000000 500</t>
  </si>
  <si>
    <t>000 0605 0000000000 540</t>
  </si>
  <si>
    <t>000 0605 0000000000 600</t>
  </si>
  <si>
    <t>000 0605 0000000000 610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</si>
  <si>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</si>
  <si>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000 0605 0000000000 611</t>
  </si>
  <si>
    <t>Образование</t>
  </si>
  <si>
    <t>000 0700 0000000000 000</t>
  </si>
  <si>
    <t>Дошкольное образование</t>
  </si>
  <si>
    <t>000 0701 0000000000 000</t>
  </si>
  <si>
    <t>000 0701 0000000000 200</t>
  </si>
  <si>
    <t>000 0701 0000000000 240</t>
  </si>
  <si>
    <t>000 0701 0000000000 244</t>
  </si>
  <si>
    <t>000 0701 0000000000 600</t>
  </si>
  <si>
    <t>000 0701 0000000000 610</t>
  </si>
  <si>
    <t>000 0701 0000000000 611</t>
  </si>
  <si>
    <t>000 0701 0000000000 612</t>
  </si>
  <si>
    <t>Общее образование</t>
  </si>
  <si>
    <t>000 0702 0000000000 000</t>
  </si>
  <si>
    <t>000 0702 0000000000 200</t>
  </si>
  <si>
    <t>000 0702 0000000000 240</t>
  </si>
  <si>
    <t>000 0702 0000000000 244</t>
  </si>
  <si>
    <t>000 0702 0000000000 400</t>
  </si>
  <si>
    <t>000 0702 0000000000 410</t>
  </si>
  <si>
    <t>000 0702 0000000000 414</t>
  </si>
  <si>
    <t>000 0702 0000000000 600</t>
  </si>
  <si>
    <t>000 0702 0000000000 610</t>
  </si>
  <si>
    <t>000 0702 0000000000 611</t>
  </si>
  <si>
    <t>000 0702 0000000000 612</t>
  </si>
  <si>
    <t>000 0702 0000000000 800</t>
  </si>
  <si>
    <t>000 0702 0000000000 830</t>
  </si>
  <si>
    <t>000 0702 0000000000 831</t>
  </si>
  <si>
    <t>Дополнительное образование детей</t>
  </si>
  <si>
    <t>000 0703 0000000000 000</t>
  </si>
  <si>
    <t>000 0703 0000000000 600</t>
  </si>
  <si>
    <t>000 0703 0000000000 610</t>
  </si>
  <si>
    <t>000 0703 0000000000 611</t>
  </si>
  <si>
    <t>000 0703 0000000000 612</t>
  </si>
  <si>
    <t>Субсидии автономным учреждениям</t>
  </si>
  <si>
    <t>000 0703 0000000000 620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</si>
  <si>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</si>
  <si>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000 0703 0000000000 621</t>
  </si>
  <si>
    <t>Субсидии автономным учреждениям на иные цели</t>
  </si>
  <si>
    <t>000 0703 0000000000 622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</si>
  <si>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</si>
  <si>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</si>
  <si>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</si>
  <si>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</si>
  <si>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</si>
  <si>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000 0705 0000000000 600</t>
  </si>
  <si>
    <t>000 0705 0000000000 610</t>
  </si>
  <si>
    <t>000 0705 0000000000 611</t>
  </si>
  <si>
    <t>000 0705 0000000000 620</t>
  </si>
  <si>
    <t>000 0705 0000000000 621</t>
  </si>
  <si>
    <t>Молодежная политика</t>
  </si>
  <si>
    <t>000 0707 0000000000 000</t>
  </si>
  <si>
    <t>000 0707 0000000000 200</t>
  </si>
  <si>
    <t>000 0707 0000000000 240</t>
  </si>
  <si>
    <t>000 0707 0000000000 244</t>
  </si>
  <si>
    <t>000 0707 0000000000 300</t>
  </si>
  <si>
    <t>Премии и гранты</t>
  </si>
  <si>
    <t>000 0707 0000000000 350</t>
  </si>
  <si>
    <t>000 0707 0000000000 600</t>
  </si>
  <si>
    <t>000 0707 0000000000 610</t>
  </si>
  <si>
    <t>000 0707 0000000000 611</t>
  </si>
  <si>
    <t>000 0707 0000000000 612</t>
  </si>
  <si>
    <t>000 0707 0000000000 630</t>
  </si>
  <si>
    <t>000 0707 0000000000 632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</si>
  <si>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</si>
  <si>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</si>
  <si>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</si>
  <si>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</si>
  <si>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</si>
  <si>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</si>
  <si>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</si>
  <si>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</si>
  <si>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</si>
  <si>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</si>
  <si>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</si>
  <si>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</si>
  <si>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</si>
  <si>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</si>
  <si>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</si>
  <si>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</si>
  <si>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000 0709 0000000000 320</t>
  </si>
  <si>
    <t>000 0709 0000000000 321</t>
  </si>
  <si>
    <t>000 0709 0000000000 350</t>
  </si>
  <si>
    <t>000 0709 0000000000 600</t>
  </si>
  <si>
    <t>000 0709 0000000000 610</t>
  </si>
  <si>
    <t>000 0709 0000000000 611</t>
  </si>
  <si>
    <t>000 0709 0000000000 612</t>
  </si>
  <si>
    <t>000 0709 0000000000 620</t>
  </si>
  <si>
    <t>000 0709 0000000000 621</t>
  </si>
  <si>
    <t>000 0709 0000000000 630</t>
  </si>
  <si>
    <t>000 0709 0000000000 632</t>
  </si>
  <si>
    <t>000 0709 0000000000 800</t>
  </si>
  <si>
    <t>000 0709 0000000000 850</t>
  </si>
  <si>
    <t>000 0709 0000000000 851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</si>
  <si>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</si>
  <si>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</si>
  <si>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</si>
  <si>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</si>
  <si>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</si>
  <si>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</si>
  <si>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</si>
  <si>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</si>
  <si>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</si>
  <si>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</si>
  <si>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</si>
  <si>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</si>
  <si>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</si>
  <si>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</si>
  <si>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</si>
  <si>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</si>
  <si>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</si>
  <si>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000 0801 0000000000 630</t>
  </si>
  <si>
    <t>000 0801 0000000000 632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</si>
  <si>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</si>
  <si>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</si>
  <si>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</si>
  <si>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</si>
  <si>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</si>
  <si>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</si>
  <si>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</si>
  <si>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</si>
  <si>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</si>
  <si>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</si>
  <si>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</si>
  <si>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</si>
  <si>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</si>
  <si>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</si>
  <si>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</si>
  <si>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</si>
  <si>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</si>
  <si>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000 0804 0000000000 851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</si>
  <si>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</si>
  <si>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</si>
  <si>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</si>
  <si>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</si>
  <si>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</si>
  <si>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</si>
  <si>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</si>
  <si>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</si>
  <si>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</si>
  <si>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</si>
  <si>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</si>
  <si>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</si>
  <si>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</si>
  <si>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</si>
  <si>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</si>
  <si>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</si>
  <si>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</si>
  <si>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</si>
  <si>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</si>
  <si>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</si>
  <si>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</si>
  <si>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000 1003 0000000000 300</t>
  </si>
  <si>
    <t>000 1003 0000000000 320</t>
  </si>
  <si>
    <t>Субсидии гражданам на приобретение жилья</t>
  </si>
  <si>
    <t>000 1003 0000000000 322</t>
  </si>
  <si>
    <t>Охрана семьи и детства</t>
  </si>
  <si>
    <t>000 1004 0000000000 000</t>
  </si>
  <si>
    <t>000 1004 0000000000 300</t>
  </si>
  <si>
    <t>000 1004 0000000000 310</t>
  </si>
  <si>
    <t>Пособия, компенсации, меры социальной поддержки по публичным нормативным обязательствам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</si>
  <si>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</si>
  <si>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</si>
  <si>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</si>
  <si>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</si>
  <si>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</si>
  <si>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</si>
  <si>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</si>
  <si>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</si>
  <si>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</si>
  <si>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</si>
  <si>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</si>
  <si>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</si>
  <si>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</si>
  <si>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</si>
  <si>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</si>
  <si>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</si>
  <si>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</si>
  <si>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</si>
  <si>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</si>
  <si>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</si>
  <si>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</si>
  <si>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</si>
  <si>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000 1101 0000000000 100</t>
  </si>
  <si>
    <t>000 1101 0000000000 110</t>
  </si>
  <si>
    <t>000 1101 0000000000 111</t>
  </si>
  <si>
    <t>000 1101 0000000000 112</t>
  </si>
  <si>
    <t>000 1101 0000000000 119</t>
  </si>
  <si>
    <t>000 1101 0000000000 200</t>
  </si>
  <si>
    <t>000 1101 0000000000 240</t>
  </si>
  <si>
    <t>000 1101 0000000000 244</t>
  </si>
  <si>
    <t>000 1101 0000000000 600</t>
  </si>
  <si>
    <t>000 1101 0000000000 610</t>
  </si>
  <si>
    <t>000 1101 0000000000 611</t>
  </si>
  <si>
    <t>Массовый спорт</t>
  </si>
  <si>
    <t>000 1102 0000000000 000</t>
  </si>
  <si>
    <t>000 1102 0000000000 400</t>
  </si>
  <si>
    <t>000 1102 0000000000 410</t>
  </si>
  <si>
    <t>000 1102 0000000000 414</t>
  </si>
  <si>
    <t>000 1102 0000000000 600</t>
  </si>
  <si>
    <t>000 1102 0000000000 630</t>
  </si>
  <si>
    <t>000 1102 0000000000 632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</si>
  <si>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</si>
  <si>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</si>
  <si>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</si>
  <si>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</si>
  <si>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</si>
  <si>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000 1202 0000000000 610</t>
  </si>
  <si>
    <t>000 1202 0000000000 611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</si>
  <si>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</si>
  <si>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</si>
  <si>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</si>
  <si>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</si>
  <si>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</si>
  <si>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</si>
  <si>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</si>
  <si>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</si>
  <si>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</si>
  <si>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</si>
  <si>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</si>
  <si>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</si>
  <si>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</si>
  <si>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</si>
  <si>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</si>
  <si>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</si>
  <si>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</si>
  <si>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Иные дотации</t>
  </si>
  <si>
    <t>000 1402 0000000000 000</t>
  </si>
  <si>
    <t>000 1402 0000000000 500</t>
  </si>
  <si>
    <t>000 1402 0000000000 510</t>
  </si>
  <si>
    <t>000 1402 0000000000 512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</si>
  <si>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</si>
  <si>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</si>
  <si>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</si>
  <si>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</si>
  <si>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</si>
  <si>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Исполнено бюджеты муниципальных районов (СКИФ на 01.06.2018 )</t>
  </si>
  <si>
    <t>Оценка ожидаемого исполнения расходов бюджета Нефтеюганского района в 2018 году</t>
  </si>
  <si>
    <t>000 0405 0000000000 812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</si>
  <si>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</si>
  <si>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000 0412 0000000000 814</t>
  </si>
  <si>
    <t>Иные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</si>
  <si>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000 0701 0000000000 243</t>
  </si>
  <si>
    <t>000 0801 0000000000 800</t>
  </si>
  <si>
    <t>000 0801 0000000000 810</t>
  </si>
  <si>
    <t>000 0801 0000000000 812</t>
  </si>
  <si>
    <t xml:space="preserve">Уточненные годовые назначения (реш. Думы НР от 07.02.2018 № 207) </t>
  </si>
  <si>
    <t>Утверждено бюджеты муниципальных районов (СКИФ на 01.06.2018)</t>
  </si>
  <si>
    <t xml:space="preserve">Ожидаемое исполнение в 2018 году 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</si>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</sst>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EBCD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38">
    <xf numFmtId="0" fontId="0" fillId="0" borderId="0" xfId="0" applyFont="1" applyFill="1" applyBorder="1"/>
    <xf numFmtId="0" fontId="3" fillId="0" borderId="1" xfId="1" applyNumberFormat="1" applyFont="1" applyFill="1" applyBorder="1" applyAlignment="1">
      <alignment horizontal="left" wrapText="1" readingOrder="1"/>
    </xf>
    <xf numFmtId="0" fontId="3" fillId="0" borderId="3" xfId="1" applyNumberFormat="1" applyFont="1" applyFill="1" applyBorder="1" applyAlignment="1">
      <alignment horizontal="left" wrapText="1" readingOrder="1"/>
    </xf>
    <xf numFmtId="0" fontId="4" fillId="0" borderId="0" xfId="0" applyFont="1" applyFill="1" applyBorder="1"/>
    <xf numFmtId="0" fontId="3" fillId="0" borderId="3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0" fontId="5" fillId="2" borderId="1" xfId="1" applyNumberFormat="1" applyFont="1" applyFill="1" applyBorder="1" applyAlignment="1">
      <alignment horizontal="left" wrapText="1" readingOrder="1"/>
    </xf>
    <xf numFmtId="4" fontId="5" fillId="2" borderId="1" xfId="1" applyNumberFormat="1" applyFont="1" applyFill="1" applyBorder="1" applyAlignment="1">
      <alignment horizontal="right" wrapText="1" readingOrder="1"/>
    </xf>
    <xf numFmtId="0" fontId="3" fillId="2" borderId="1" xfId="1" applyNumberFormat="1" applyFont="1" applyFill="1" applyBorder="1" applyAlignment="1">
      <alignment horizontal="center" vertical="center" wrapText="1" readingOrder="1"/>
    </xf>
    <xf numFmtId="164" fontId="3" fillId="3" borderId="0" xfId="1" applyNumberFormat="1" applyFont="1" applyFill="1" applyBorder="1" applyAlignment="1">
      <alignment horizontal="right" wrapText="1" readingOrder="1"/>
    </xf>
    <xf numFmtId="0" fontId="3" fillId="4" borderId="1" xfId="1" applyNumberFormat="1" applyFont="1" applyFill="1" applyBorder="1" applyAlignment="1">
      <alignment horizontal="left" wrapText="1" readingOrder="1"/>
    </xf>
    <xf numFmtId="0" fontId="3" fillId="4" borderId="1" xfId="1" applyNumberFormat="1" applyFont="1" applyFill="1" applyBorder="1" applyAlignment="1">
      <alignment horizontal="center" vertical="center" wrapText="1" readingOrder="1"/>
    </xf>
    <xf numFmtId="4" fontId="3" fillId="0" borderId="1" xfId="1" applyNumberFormat="1" applyFont="1" applyFill="1" applyBorder="1" applyAlignment="1">
      <alignment horizontal="right" wrapText="1" readingOrder="1"/>
    </xf>
    <xf numFmtId="4" fontId="3" fillId="4" borderId="1" xfId="1" applyNumberFormat="1" applyFont="1" applyFill="1" applyBorder="1" applyAlignment="1">
      <alignment horizontal="right" wrapText="1" readingOrder="1"/>
    </xf>
    <xf numFmtId="4" fontId="4" fillId="0" borderId="0" xfId="0" applyNumberFormat="1" applyFont="1" applyFill="1" applyBorder="1"/>
    <xf numFmtId="4" fontId="3" fillId="4" borderId="10" xfId="1" applyNumberFormat="1" applyFont="1" applyFill="1" applyBorder="1" applyAlignment="1">
      <alignment horizontal="right" wrapText="1" readingOrder="1"/>
    </xf>
    <xf numFmtId="4" fontId="3" fillId="0" borderId="3" xfId="1" applyNumberFormat="1" applyFont="1" applyFill="1" applyBorder="1" applyAlignment="1">
      <alignment horizontal="right" wrapText="1" readingOrder="1"/>
    </xf>
    <xf numFmtId="4" fontId="4" fillId="0" borderId="4" xfId="1" applyNumberFormat="1" applyFont="1" applyFill="1" applyBorder="1" applyAlignment="1">
      <alignment vertical="top" wrapText="1"/>
    </xf>
    <xf numFmtId="4" fontId="3" fillId="0" borderId="10" xfId="1" applyNumberFormat="1" applyFont="1" applyFill="1" applyBorder="1" applyAlignment="1">
      <alignment horizontal="right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4" fontId="3" fillId="0" borderId="2" xfId="1" applyNumberFormat="1" applyFont="1" applyFill="1" applyBorder="1" applyAlignment="1">
      <alignment horizontal="right" wrapText="1" readingOrder="1"/>
    </xf>
    <xf numFmtId="0" fontId="3" fillId="0" borderId="5" xfId="1" applyNumberFormat="1" applyFont="1" applyFill="1" applyBorder="1" applyAlignment="1">
      <alignment horizontal="left" wrapText="1" readingOrder="1"/>
    </xf>
    <xf numFmtId="4" fontId="3" fillId="0" borderId="5" xfId="1" applyNumberFormat="1" applyFont="1" applyFill="1" applyBorder="1" applyAlignment="1">
      <alignment horizontal="right" wrapText="1" readingOrder="1"/>
    </xf>
    <xf numFmtId="0" fontId="3" fillId="0" borderId="1" xfId="1" applyNumberFormat="1" applyFont="1" applyFill="1" applyBorder="1" applyAlignment="1">
      <alignment horizontal="left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3" fillId="0" borderId="9" xfId="1" applyNumberFormat="1" applyFont="1" applyFill="1" applyBorder="1" applyAlignment="1">
      <alignment horizontal="center" vertical="center" wrapText="1" readingOrder="1"/>
    </xf>
    <xf numFmtId="4" fontId="3" fillId="0" borderId="12" xfId="1" applyNumberFormat="1" applyFont="1" applyFill="1" applyBorder="1" applyAlignment="1">
      <alignment horizontal="right" wrapText="1" readingOrder="1"/>
    </xf>
    <xf numFmtId="4" fontId="4" fillId="0" borderId="11" xfId="1" applyNumberFormat="1" applyFont="1" applyFill="1" applyBorder="1" applyAlignment="1">
      <alignment vertical="top" wrapText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6" xfId="1" applyNumberFormat="1" applyFont="1" applyFill="1" applyBorder="1" applyAlignment="1">
      <alignment horizontal="center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right" vertical="center" wrapText="1" readingOrder="1"/>
    </xf>
  </cellXfs>
  <cellStyles count="4">
    <cellStyle name="Normal" xfId="1"/>
    <cellStyle name="Обычный" xfId="0" builtinId="0"/>
    <cellStyle name="Обычный 2" xfId="3"/>
    <cellStyle name="Обычный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39"/>
  <sheetViews>
    <sheetView showGridLines="0" tabSelected="1" zoomScale="110" zoomScaleNormal="110" workbookViewId="0">
      <selection activeCell="H7" sqref="H7"/>
    </sheetView>
  </sheetViews>
  <sheetFormatPr defaultColWidth="8.88671875" defaultRowHeight="13.2" x14ac:dyDescent="0.25"/>
  <cols>
    <col min="1" max="1" width="33.109375" style="3" customWidth="1"/>
    <col min="2" max="2" width="22.88671875" style="3" customWidth="1"/>
    <col min="3" max="3" width="16.88671875" style="3" customWidth="1"/>
    <col min="4" max="4" width="16.6640625" style="3" customWidth="1"/>
    <col min="5" max="5" width="15.88671875" style="3" customWidth="1"/>
    <col min="6" max="6" width="17.6640625" style="3" customWidth="1"/>
    <col min="7" max="7" width="13.33203125" style="3" customWidth="1"/>
    <col min="8" max="8" width="13.88671875" style="3" customWidth="1"/>
    <col min="9" max="16384" width="8.88671875" style="3"/>
  </cols>
  <sheetData>
    <row r="2" spans="1:8" x14ac:dyDescent="0.25">
      <c r="A2" s="36" t="s">
        <v>544</v>
      </c>
      <c r="B2" s="36"/>
      <c r="C2" s="36"/>
      <c r="D2" s="36"/>
      <c r="E2" s="36"/>
      <c r="F2" s="36"/>
    </row>
    <row r="3" spans="1:8" x14ac:dyDescent="0.25">
      <c r="A3" s="35"/>
      <c r="B3" s="35"/>
      <c r="C3" s="28"/>
      <c r="D3" s="28"/>
      <c r="E3" s="28"/>
      <c r="F3" s="37" t="s">
        <v>556</v>
      </c>
    </row>
    <row r="4" spans="1:8" x14ac:dyDescent="0.25">
      <c r="A4" s="33" t="s">
        <v>0</v>
      </c>
      <c r="B4" s="33" t="s">
        <v>4</v>
      </c>
      <c r="C4" s="32" t="s">
        <v>553</v>
      </c>
      <c r="D4" s="32" t="s">
        <v>554</v>
      </c>
      <c r="E4" s="32" t="s">
        <v>543</v>
      </c>
      <c r="F4" s="32" t="s">
        <v>555</v>
      </c>
    </row>
    <row r="5" spans="1:8" ht="59.25" customHeight="1" x14ac:dyDescent="0.25">
      <c r="A5" s="34"/>
      <c r="B5" s="34"/>
      <c r="C5" s="32"/>
      <c r="D5" s="32"/>
      <c r="E5" s="32"/>
      <c r="F5" s="32"/>
    </row>
    <row r="6" spans="1:8" x14ac:dyDescent="0.25">
      <c r="A6" s="4" t="s">
        <v>1</v>
      </c>
      <c r="B6" s="4">
        <v>2</v>
      </c>
      <c r="C6" s="4">
        <v>3</v>
      </c>
      <c r="D6" s="4">
        <v>4</v>
      </c>
      <c r="E6" s="4">
        <v>5</v>
      </c>
      <c r="F6" s="29">
        <v>6</v>
      </c>
    </row>
    <row r="7" spans="1:8" ht="19.5" customHeight="1" x14ac:dyDescent="0.25">
      <c r="A7" s="7" t="s">
        <v>5</v>
      </c>
      <c r="B7" s="9" t="s">
        <v>2</v>
      </c>
      <c r="C7" s="8">
        <f>C8+C85+C89+C131+C192+C227+C243+C326+C362+C370+C398+C418+C423+C427</f>
        <v>5361216505.1499996</v>
      </c>
      <c r="D7" s="8">
        <f>D8+D85+D89+D131+D192+D227+D243+D326+D362+D370+D398+D418+D423+D427</f>
        <v>5526338729.79</v>
      </c>
      <c r="E7" s="8">
        <f>E8+E85+E89+E131+E192+E227+E243+E326+E362+E370+E398+E418+E423+E427</f>
        <v>1973683362.6600001</v>
      </c>
      <c r="F7" s="8">
        <f>F8+F85+F89+F131+F192+F227+F243+F326+F362+F370+F398+F418+F423+F427</f>
        <v>5291246246.1999998</v>
      </c>
      <c r="H7" s="15"/>
    </row>
    <row r="8" spans="1:8" ht="19.5" customHeight="1" x14ac:dyDescent="0.25">
      <c r="A8" s="11" t="s">
        <v>6</v>
      </c>
      <c r="B8" s="12" t="s">
        <v>7</v>
      </c>
      <c r="C8" s="14">
        <f>C9+C14+C20+C34+C38+C47+C51+C54</f>
        <v>544620166.00999999</v>
      </c>
      <c r="D8" s="14">
        <f>D9+D14+D20+D34+D38+D47+D51+D54</f>
        <v>547320173.99000001</v>
      </c>
      <c r="E8" s="14">
        <f>E9+E14+E20+E34+E38+E47+E51+E54</f>
        <v>244453773.19999999</v>
      </c>
      <c r="F8" s="16">
        <f>F9+F14+F20+F34+F38+F47+F51+F54</f>
        <v>569051841.37999988</v>
      </c>
      <c r="G8" s="10"/>
      <c r="H8" s="10"/>
    </row>
    <row r="9" spans="1:8" ht="52.8" x14ac:dyDescent="0.25">
      <c r="A9" s="1" t="s">
        <v>8</v>
      </c>
      <c r="B9" s="5" t="s">
        <v>9</v>
      </c>
      <c r="C9" s="13">
        <f>C10</f>
        <v>4330290.51</v>
      </c>
      <c r="D9" s="13">
        <f t="shared" ref="D9:F10" si="0">D10</f>
        <v>4330290.51</v>
      </c>
      <c r="E9" s="13">
        <f t="shared" si="0"/>
        <v>3094075.52</v>
      </c>
      <c r="F9" s="13">
        <f t="shared" si="0"/>
        <v>4841403.8499999996</v>
      </c>
    </row>
    <row r="10" spans="1:8" ht="92.4" x14ac:dyDescent="0.25">
      <c r="A10" s="1" t="s">
        <v>10</v>
      </c>
      <c r="B10" s="5" t="s">
        <v>11</v>
      </c>
      <c r="C10" s="13">
        <f>C11</f>
        <v>4330290.51</v>
      </c>
      <c r="D10" s="13">
        <f t="shared" si="0"/>
        <v>4330290.51</v>
      </c>
      <c r="E10" s="13">
        <f t="shared" si="0"/>
        <v>3094075.52</v>
      </c>
      <c r="F10" s="13">
        <f t="shared" si="0"/>
        <v>4841403.8499999996</v>
      </c>
    </row>
    <row r="11" spans="1:8" ht="39.6" x14ac:dyDescent="0.25">
      <c r="A11" s="1" t="s">
        <v>12</v>
      </c>
      <c r="B11" s="5" t="s">
        <v>13</v>
      </c>
      <c r="C11" s="13">
        <f>C12+C13</f>
        <v>4330290.51</v>
      </c>
      <c r="D11" s="13">
        <f>D12+D13</f>
        <v>4330290.51</v>
      </c>
      <c r="E11" s="13">
        <f>E12+E13</f>
        <v>3094075.52</v>
      </c>
      <c r="F11" s="13">
        <f>F12+F13</f>
        <v>4841403.8499999996</v>
      </c>
    </row>
    <row r="12" spans="1:8" ht="26.4" x14ac:dyDescent="0.25">
      <c r="A12" s="1" t="s">
        <v>14</v>
      </c>
      <c r="B12" s="5" t="s">
        <v>15</v>
      </c>
      <c r="C12" s="13">
        <v>3651846.66</v>
      </c>
      <c r="D12" s="13">
        <v>3651846.66</v>
      </c>
      <c r="E12" s="13">
        <v>2560752.79</v>
      </c>
      <c r="F12" s="19">
        <v>3990788.55</v>
      </c>
    </row>
    <row r="13" spans="1:8" ht="66" x14ac:dyDescent="0.25">
      <c r="A13" s="1" t="s">
        <v>17</v>
      </c>
      <c r="B13" s="5" t="s">
        <v>18</v>
      </c>
      <c r="C13" s="13">
        <v>678443.85</v>
      </c>
      <c r="D13" s="13">
        <v>678443.85</v>
      </c>
      <c r="E13" s="13">
        <v>533322.73</v>
      </c>
      <c r="F13" s="19">
        <v>850615.3</v>
      </c>
    </row>
    <row r="14" spans="1:8" ht="66" x14ac:dyDescent="0.25">
      <c r="A14" s="1" t="s">
        <v>19</v>
      </c>
      <c r="B14" s="5" t="s">
        <v>20</v>
      </c>
      <c r="C14" s="13">
        <f>C15</f>
        <v>9725810</v>
      </c>
      <c r="D14" s="13">
        <f t="shared" ref="D14:F15" si="1">D15</f>
        <v>9725810</v>
      </c>
      <c r="E14" s="13">
        <f t="shared" si="1"/>
        <v>5058169.72</v>
      </c>
      <c r="F14" s="13">
        <f t="shared" si="1"/>
        <v>10232940</v>
      </c>
    </row>
    <row r="15" spans="1:8" ht="92.4" x14ac:dyDescent="0.25">
      <c r="A15" s="1" t="s">
        <v>10</v>
      </c>
      <c r="B15" s="5" t="s">
        <v>21</v>
      </c>
      <c r="C15" s="13">
        <f>C16</f>
        <v>9725810</v>
      </c>
      <c r="D15" s="13">
        <f t="shared" si="1"/>
        <v>9725810</v>
      </c>
      <c r="E15" s="13">
        <f t="shared" si="1"/>
        <v>5058169.72</v>
      </c>
      <c r="F15" s="13">
        <f t="shared" si="1"/>
        <v>10232940</v>
      </c>
    </row>
    <row r="16" spans="1:8" ht="39.6" x14ac:dyDescent="0.25">
      <c r="A16" s="1" t="s">
        <v>12</v>
      </c>
      <c r="B16" s="5" t="s">
        <v>22</v>
      </c>
      <c r="C16" s="13">
        <f>C17+C18+C19</f>
        <v>9725810</v>
      </c>
      <c r="D16" s="13">
        <f>D17+D18+D19</f>
        <v>9725810</v>
      </c>
      <c r="E16" s="13">
        <f>E17+E18+E19</f>
        <v>5058169.72</v>
      </c>
      <c r="F16" s="13">
        <f>F17+F18+F19</f>
        <v>10232940</v>
      </c>
    </row>
    <row r="17" spans="1:6" ht="26.4" x14ac:dyDescent="0.25">
      <c r="A17" s="1" t="s">
        <v>14</v>
      </c>
      <c r="B17" s="5" t="s">
        <v>23</v>
      </c>
      <c r="C17" s="13">
        <v>7503010</v>
      </c>
      <c r="D17" s="13">
        <v>7503010</v>
      </c>
      <c r="E17" s="13">
        <v>4006117.48</v>
      </c>
      <c r="F17" s="19">
        <v>7885180</v>
      </c>
    </row>
    <row r="18" spans="1:6" ht="52.8" x14ac:dyDescent="0.25">
      <c r="A18" s="1" t="s">
        <v>16</v>
      </c>
      <c r="B18" s="5" t="s">
        <v>24</v>
      </c>
      <c r="C18" s="13">
        <v>122000</v>
      </c>
      <c r="D18" s="13">
        <v>122000</v>
      </c>
      <c r="E18" s="13">
        <v>0</v>
      </c>
      <c r="F18" s="19">
        <v>122000</v>
      </c>
    </row>
    <row r="19" spans="1:6" ht="66" x14ac:dyDescent="0.25">
      <c r="A19" s="1" t="s">
        <v>17</v>
      </c>
      <c r="B19" s="5" t="s">
        <v>25</v>
      </c>
      <c r="C19" s="13">
        <v>2100800</v>
      </c>
      <c r="D19" s="13">
        <v>2100800</v>
      </c>
      <c r="E19" s="13">
        <v>1052052.24</v>
      </c>
      <c r="F19" s="19">
        <v>2225760</v>
      </c>
    </row>
    <row r="20" spans="1:6" ht="79.2" x14ac:dyDescent="0.25">
      <c r="A20" s="1" t="s">
        <v>26</v>
      </c>
      <c r="B20" s="5" t="s">
        <v>27</v>
      </c>
      <c r="C20" s="13">
        <f>C21+C26+C29</f>
        <v>204838590.03999999</v>
      </c>
      <c r="D20" s="13">
        <f t="shared" ref="D20:F20" si="2">D21+D26+D29</f>
        <v>204840990.03999999</v>
      </c>
      <c r="E20" s="13">
        <f t="shared" si="2"/>
        <v>97505934.430000007</v>
      </c>
      <c r="F20" s="13">
        <f t="shared" si="2"/>
        <v>210991220.28</v>
      </c>
    </row>
    <row r="21" spans="1:6" ht="92.4" x14ac:dyDescent="0.25">
      <c r="A21" s="1" t="s">
        <v>10</v>
      </c>
      <c r="B21" s="5" t="s">
        <v>28</v>
      </c>
      <c r="C21" s="13">
        <f>C22</f>
        <v>204244260.54999998</v>
      </c>
      <c r="D21" s="13">
        <f t="shared" ref="D21:F21" si="3">D22</f>
        <v>204244260.54999998</v>
      </c>
      <c r="E21" s="13">
        <f t="shared" si="3"/>
        <v>97222506.790000007</v>
      </c>
      <c r="F21" s="13">
        <f t="shared" si="3"/>
        <v>210294490.78999999</v>
      </c>
    </row>
    <row r="22" spans="1:6" ht="39.6" x14ac:dyDescent="0.25">
      <c r="A22" s="1" t="s">
        <v>12</v>
      </c>
      <c r="B22" s="5" t="s">
        <v>29</v>
      </c>
      <c r="C22" s="13">
        <f>C23+C24+C25</f>
        <v>204244260.54999998</v>
      </c>
      <c r="D22" s="13">
        <f t="shared" ref="D22:F22" si="4">D23+D24+D25</f>
        <v>204244260.54999998</v>
      </c>
      <c r="E22" s="13">
        <f t="shared" si="4"/>
        <v>97222506.790000007</v>
      </c>
      <c r="F22" s="13">
        <f t="shared" si="4"/>
        <v>210294490.78999999</v>
      </c>
    </row>
    <row r="23" spans="1:6" ht="26.4" x14ac:dyDescent="0.25">
      <c r="A23" s="1" t="s">
        <v>14</v>
      </c>
      <c r="B23" s="5" t="s">
        <v>30</v>
      </c>
      <c r="C23" s="13">
        <v>157373932.25999999</v>
      </c>
      <c r="D23" s="13">
        <v>157373932.25999999</v>
      </c>
      <c r="E23" s="13">
        <v>75154207.480000004</v>
      </c>
      <c r="F23" s="19">
        <v>162563800</v>
      </c>
    </row>
    <row r="24" spans="1:6" ht="52.8" x14ac:dyDescent="0.25">
      <c r="A24" s="1" t="s">
        <v>16</v>
      </c>
      <c r="B24" s="5" t="s">
        <v>31</v>
      </c>
      <c r="C24" s="13">
        <v>715800</v>
      </c>
      <c r="D24" s="13">
        <v>715800</v>
      </c>
      <c r="E24" s="13">
        <v>314965.28999999998</v>
      </c>
      <c r="F24" s="19">
        <v>715800</v>
      </c>
    </row>
    <row r="25" spans="1:6" ht="66" x14ac:dyDescent="0.25">
      <c r="A25" s="1" t="s">
        <v>17</v>
      </c>
      <c r="B25" s="5" t="s">
        <v>32</v>
      </c>
      <c r="C25" s="13">
        <v>46154528.289999999</v>
      </c>
      <c r="D25" s="13">
        <v>46154528.289999999</v>
      </c>
      <c r="E25" s="13">
        <v>21753334.02</v>
      </c>
      <c r="F25" s="19">
        <v>47014890.789999999</v>
      </c>
    </row>
    <row r="26" spans="1:6" ht="39.6" x14ac:dyDescent="0.25">
      <c r="A26" s="1" t="s">
        <v>33</v>
      </c>
      <c r="B26" s="5" t="s">
        <v>34</v>
      </c>
      <c r="C26" s="13">
        <f>C27</f>
        <v>344062.88</v>
      </c>
      <c r="D26" s="13">
        <f t="shared" ref="D26:F27" si="5">D27</f>
        <v>346462.88</v>
      </c>
      <c r="E26" s="13">
        <f t="shared" si="5"/>
        <v>77357.64</v>
      </c>
      <c r="F26" s="13">
        <f t="shared" si="5"/>
        <v>346462.88</v>
      </c>
    </row>
    <row r="27" spans="1:6" ht="39.6" x14ac:dyDescent="0.25">
      <c r="A27" s="1" t="s">
        <v>35</v>
      </c>
      <c r="B27" s="5" t="s">
        <v>36</v>
      </c>
      <c r="C27" s="13">
        <f>C28</f>
        <v>344062.88</v>
      </c>
      <c r="D27" s="13">
        <f t="shared" si="5"/>
        <v>346462.88</v>
      </c>
      <c r="E27" s="13">
        <f t="shared" si="5"/>
        <v>77357.64</v>
      </c>
      <c r="F27" s="13">
        <f t="shared" si="5"/>
        <v>346462.88</v>
      </c>
    </row>
    <row r="28" spans="1:6" x14ac:dyDescent="0.25">
      <c r="A28" s="1" t="s">
        <v>37</v>
      </c>
      <c r="B28" s="5" t="s">
        <v>38</v>
      </c>
      <c r="C28" s="13">
        <v>344062.88</v>
      </c>
      <c r="D28" s="13">
        <v>346462.88</v>
      </c>
      <c r="E28" s="13">
        <v>77357.64</v>
      </c>
      <c r="F28" s="19">
        <v>346462.88</v>
      </c>
    </row>
    <row r="29" spans="1:6" x14ac:dyDescent="0.25">
      <c r="A29" s="1" t="s">
        <v>39</v>
      </c>
      <c r="B29" s="5" t="s">
        <v>40</v>
      </c>
      <c r="C29" s="13">
        <f>C30</f>
        <v>250266.61</v>
      </c>
      <c r="D29" s="13">
        <f t="shared" ref="D29:F29" si="6">D30</f>
        <v>250266.61</v>
      </c>
      <c r="E29" s="13">
        <f t="shared" si="6"/>
        <v>206070</v>
      </c>
      <c r="F29" s="13">
        <f t="shared" si="6"/>
        <v>350266.61</v>
      </c>
    </row>
    <row r="30" spans="1:6" ht="26.4" x14ac:dyDescent="0.25">
      <c r="A30" s="1" t="s">
        <v>41</v>
      </c>
      <c r="B30" s="5" t="s">
        <v>42</v>
      </c>
      <c r="C30" s="13">
        <f>C31+C32+C33</f>
        <v>250266.61</v>
      </c>
      <c r="D30" s="13">
        <f t="shared" ref="D30:F30" si="7">D31+D32+D33</f>
        <v>250266.61</v>
      </c>
      <c r="E30" s="13">
        <f t="shared" si="7"/>
        <v>206070</v>
      </c>
      <c r="F30" s="13">
        <f t="shared" si="7"/>
        <v>350266.61</v>
      </c>
    </row>
    <row r="31" spans="1:6" ht="26.4" x14ac:dyDescent="0.25">
      <c r="A31" s="1" t="s">
        <v>43</v>
      </c>
      <c r="B31" s="5" t="s">
        <v>44</v>
      </c>
      <c r="C31" s="13">
        <v>55470.61</v>
      </c>
      <c r="D31" s="13">
        <v>55470.61</v>
      </c>
      <c r="E31" s="13">
        <v>11872</v>
      </c>
      <c r="F31" s="19">
        <v>55470.61</v>
      </c>
    </row>
    <row r="32" spans="1:6" x14ac:dyDescent="0.25">
      <c r="A32" s="1" t="s">
        <v>45</v>
      </c>
      <c r="B32" s="5" t="s">
        <v>46</v>
      </c>
      <c r="C32" s="13">
        <v>796</v>
      </c>
      <c r="D32" s="13">
        <v>796</v>
      </c>
      <c r="E32" s="13">
        <v>198</v>
      </c>
      <c r="F32" s="19">
        <v>796</v>
      </c>
    </row>
    <row r="33" spans="1:6" x14ac:dyDescent="0.25">
      <c r="A33" s="1" t="s">
        <v>47</v>
      </c>
      <c r="B33" s="5" t="s">
        <v>48</v>
      </c>
      <c r="C33" s="13">
        <v>194000</v>
      </c>
      <c r="D33" s="13">
        <v>194000</v>
      </c>
      <c r="E33" s="13">
        <v>194000</v>
      </c>
      <c r="F33" s="19">
        <v>294000</v>
      </c>
    </row>
    <row r="34" spans="1:6" x14ac:dyDescent="0.25">
      <c r="A34" s="1" t="s">
        <v>49</v>
      </c>
      <c r="B34" s="5" t="s">
        <v>50</v>
      </c>
      <c r="C34" s="13">
        <f>C35</f>
        <v>35400</v>
      </c>
      <c r="D34" s="13">
        <f t="shared" ref="D34:F36" si="8">D35</f>
        <v>35400</v>
      </c>
      <c r="E34" s="13">
        <v>0</v>
      </c>
      <c r="F34" s="13">
        <f t="shared" si="8"/>
        <v>35400</v>
      </c>
    </row>
    <row r="35" spans="1:6" ht="39.6" x14ac:dyDescent="0.25">
      <c r="A35" s="1" t="s">
        <v>33</v>
      </c>
      <c r="B35" s="5" t="s">
        <v>51</v>
      </c>
      <c r="C35" s="13">
        <f>C36</f>
        <v>35400</v>
      </c>
      <c r="D35" s="13">
        <f t="shared" si="8"/>
        <v>35400</v>
      </c>
      <c r="E35" s="13">
        <f t="shared" ref="E35:E36" si="9">E36</f>
        <v>0</v>
      </c>
      <c r="F35" s="13">
        <f t="shared" si="8"/>
        <v>35400</v>
      </c>
    </row>
    <row r="36" spans="1:6" ht="39.6" x14ac:dyDescent="0.25">
      <c r="A36" s="1" t="s">
        <v>35</v>
      </c>
      <c r="B36" s="5" t="s">
        <v>52</v>
      </c>
      <c r="C36" s="13">
        <f>C37</f>
        <v>35400</v>
      </c>
      <c r="D36" s="13">
        <f t="shared" si="8"/>
        <v>35400</v>
      </c>
      <c r="E36" s="13">
        <f t="shared" si="9"/>
        <v>0</v>
      </c>
      <c r="F36" s="13">
        <f t="shared" si="8"/>
        <v>35400</v>
      </c>
    </row>
    <row r="37" spans="1:6" x14ac:dyDescent="0.25">
      <c r="A37" s="1" t="s">
        <v>37</v>
      </c>
      <c r="B37" s="5" t="s">
        <v>53</v>
      </c>
      <c r="C37" s="13">
        <v>35400</v>
      </c>
      <c r="D37" s="13">
        <v>35400</v>
      </c>
      <c r="E37" s="13">
        <v>0</v>
      </c>
      <c r="F37" s="19">
        <v>35400</v>
      </c>
    </row>
    <row r="38" spans="1:6" ht="52.8" x14ac:dyDescent="0.25">
      <c r="A38" s="1" t="s">
        <v>54</v>
      </c>
      <c r="B38" s="5" t="s">
        <v>55</v>
      </c>
      <c r="C38" s="13">
        <f>C39+C44</f>
        <v>57718065.039999999</v>
      </c>
      <c r="D38" s="13">
        <f t="shared" ref="D38:F38" si="10">D39+D44</f>
        <v>57738065.039999999</v>
      </c>
      <c r="E38" s="13">
        <f t="shared" si="10"/>
        <v>27668837.75</v>
      </c>
      <c r="F38" s="13">
        <f t="shared" si="10"/>
        <v>61772967.580000006</v>
      </c>
    </row>
    <row r="39" spans="1:6" ht="92.4" x14ac:dyDescent="0.25">
      <c r="A39" s="1" t="s">
        <v>10</v>
      </c>
      <c r="B39" s="5" t="s">
        <v>56</v>
      </c>
      <c r="C39" s="13">
        <f>C40</f>
        <v>57718065.039999999</v>
      </c>
      <c r="D39" s="13">
        <f t="shared" ref="D39:F39" si="11">D40</f>
        <v>57718065.039999999</v>
      </c>
      <c r="E39" s="13">
        <f t="shared" si="11"/>
        <v>27648837.75</v>
      </c>
      <c r="F39" s="13">
        <f t="shared" si="11"/>
        <v>61752967.580000006</v>
      </c>
    </row>
    <row r="40" spans="1:6" ht="39.6" x14ac:dyDescent="0.25">
      <c r="A40" s="1" t="s">
        <v>12</v>
      </c>
      <c r="B40" s="5" t="s">
        <v>57</v>
      </c>
      <c r="C40" s="13">
        <f>C41+C42+C43</f>
        <v>57718065.039999999</v>
      </c>
      <c r="D40" s="13">
        <f t="shared" ref="D40:F40" si="12">D41+D42+D43</f>
        <v>57718065.039999999</v>
      </c>
      <c r="E40" s="13">
        <f t="shared" si="12"/>
        <v>27648837.75</v>
      </c>
      <c r="F40" s="13">
        <f t="shared" si="12"/>
        <v>61752967.580000006</v>
      </c>
    </row>
    <row r="41" spans="1:6" ht="26.4" x14ac:dyDescent="0.25">
      <c r="A41" s="1" t="s">
        <v>14</v>
      </c>
      <c r="B41" s="5" t="s">
        <v>58</v>
      </c>
      <c r="C41" s="13">
        <v>44313684.280000001</v>
      </c>
      <c r="D41" s="13">
        <v>44313684.280000001</v>
      </c>
      <c r="E41" s="13">
        <v>21082954.210000001</v>
      </c>
      <c r="F41" s="19">
        <v>47871878.450000003</v>
      </c>
    </row>
    <row r="42" spans="1:6" ht="52.8" x14ac:dyDescent="0.25">
      <c r="A42" s="1" t="s">
        <v>16</v>
      </c>
      <c r="B42" s="5" t="s">
        <v>59</v>
      </c>
      <c r="C42" s="13">
        <v>425900</v>
      </c>
      <c r="D42" s="13">
        <v>425900</v>
      </c>
      <c r="E42" s="13">
        <v>147024</v>
      </c>
      <c r="F42" s="19">
        <v>425900</v>
      </c>
    </row>
    <row r="43" spans="1:6" ht="66" x14ac:dyDescent="0.25">
      <c r="A43" s="1" t="s">
        <v>17</v>
      </c>
      <c r="B43" s="5" t="s">
        <v>60</v>
      </c>
      <c r="C43" s="13">
        <v>12978480.76</v>
      </c>
      <c r="D43" s="13">
        <v>12978480.76</v>
      </c>
      <c r="E43" s="13">
        <v>6418859.54</v>
      </c>
      <c r="F43" s="19">
        <v>13455189.130000001</v>
      </c>
    </row>
    <row r="44" spans="1:6" x14ac:dyDescent="0.25">
      <c r="A44" s="1" t="s">
        <v>39</v>
      </c>
      <c r="B44" s="5" t="s">
        <v>61</v>
      </c>
      <c r="C44" s="13">
        <f>C45</f>
        <v>0</v>
      </c>
      <c r="D44" s="13">
        <f t="shared" ref="D44:F45" si="13">D45</f>
        <v>20000</v>
      </c>
      <c r="E44" s="13">
        <f t="shared" si="13"/>
        <v>20000</v>
      </c>
      <c r="F44" s="13">
        <f t="shared" si="13"/>
        <v>20000</v>
      </c>
    </row>
    <row r="45" spans="1:6" ht="26.4" x14ac:dyDescent="0.25">
      <c r="A45" s="1" t="s">
        <v>41</v>
      </c>
      <c r="B45" s="5" t="s">
        <v>62</v>
      </c>
      <c r="C45" s="13">
        <f>C46</f>
        <v>0</v>
      </c>
      <c r="D45" s="13">
        <f t="shared" si="13"/>
        <v>20000</v>
      </c>
      <c r="E45" s="13">
        <f t="shared" si="13"/>
        <v>20000</v>
      </c>
      <c r="F45" s="13">
        <f t="shared" si="13"/>
        <v>20000</v>
      </c>
    </row>
    <row r="46" spans="1:6" x14ac:dyDescent="0.25">
      <c r="A46" s="1" t="s">
        <v>47</v>
      </c>
      <c r="B46" s="5" t="s">
        <v>63</v>
      </c>
      <c r="C46" s="13">
        <v>0</v>
      </c>
      <c r="D46" s="13">
        <v>20000</v>
      </c>
      <c r="E46" s="13">
        <v>20000</v>
      </c>
      <c r="F46" s="19">
        <v>20000</v>
      </c>
    </row>
    <row r="47" spans="1:6" ht="26.4" x14ac:dyDescent="0.25">
      <c r="A47" s="1" t="s">
        <v>64</v>
      </c>
      <c r="B47" s="5" t="s">
        <v>65</v>
      </c>
      <c r="C47" s="13">
        <v>0</v>
      </c>
      <c r="D47" s="13">
        <v>0</v>
      </c>
      <c r="E47" s="13">
        <v>0</v>
      </c>
      <c r="F47" s="19">
        <v>0</v>
      </c>
    </row>
    <row r="48" spans="1:6" ht="39.6" x14ac:dyDescent="0.25">
      <c r="A48" s="1" t="s">
        <v>33</v>
      </c>
      <c r="B48" s="5" t="s">
        <v>66</v>
      </c>
      <c r="C48" s="13">
        <v>0</v>
      </c>
      <c r="D48" s="13">
        <v>0</v>
      </c>
      <c r="E48" s="13">
        <v>0</v>
      </c>
      <c r="F48" s="19">
        <v>0</v>
      </c>
    </row>
    <row r="49" spans="1:6" ht="39.6" x14ac:dyDescent="0.25">
      <c r="A49" s="1" t="s">
        <v>35</v>
      </c>
      <c r="B49" s="5" t="s">
        <v>67</v>
      </c>
      <c r="C49" s="13">
        <v>0</v>
      </c>
      <c r="D49" s="13">
        <v>0</v>
      </c>
      <c r="E49" s="13">
        <v>0</v>
      </c>
      <c r="F49" s="19">
        <v>0</v>
      </c>
    </row>
    <row r="50" spans="1:6" x14ac:dyDescent="0.25">
      <c r="A50" s="1" t="s">
        <v>37</v>
      </c>
      <c r="B50" s="5" t="s">
        <v>68</v>
      </c>
      <c r="C50" s="13">
        <v>0</v>
      </c>
      <c r="D50" s="13">
        <v>0</v>
      </c>
      <c r="E50" s="13">
        <v>0</v>
      </c>
      <c r="F50" s="19">
        <v>0</v>
      </c>
    </row>
    <row r="51" spans="1:6" x14ac:dyDescent="0.25">
      <c r="A51" s="1" t="s">
        <v>69</v>
      </c>
      <c r="B51" s="5" t="s">
        <v>70</v>
      </c>
      <c r="C51" s="13">
        <f>C52</f>
        <v>6600000</v>
      </c>
      <c r="D51" s="13">
        <f>D52</f>
        <v>5980000</v>
      </c>
      <c r="E51" s="13">
        <f t="shared" ref="E51" si="14">E52</f>
        <v>0</v>
      </c>
      <c r="F51" s="13">
        <f t="shared" ref="F51" si="15">F52</f>
        <v>1000000</v>
      </c>
    </row>
    <row r="52" spans="1:6" x14ac:dyDescent="0.25">
      <c r="A52" s="1" t="s">
        <v>39</v>
      </c>
      <c r="B52" s="5" t="s">
        <v>71</v>
      </c>
      <c r="C52" s="13">
        <f>C53</f>
        <v>6600000</v>
      </c>
      <c r="D52" s="13">
        <f t="shared" ref="D52:F52" si="16">D53</f>
        <v>5980000</v>
      </c>
      <c r="E52" s="13">
        <f t="shared" si="16"/>
        <v>0</v>
      </c>
      <c r="F52" s="13">
        <f t="shared" si="16"/>
        <v>1000000</v>
      </c>
    </row>
    <row r="53" spans="1:6" x14ac:dyDescent="0.25">
      <c r="A53" s="1" t="s">
        <v>72</v>
      </c>
      <c r="B53" s="5" t="s">
        <v>73</v>
      </c>
      <c r="C53" s="13">
        <v>6600000</v>
      </c>
      <c r="D53" s="13">
        <v>5980000</v>
      </c>
      <c r="E53" s="13">
        <v>0</v>
      </c>
      <c r="F53" s="19">
        <f>5980000-4980000</f>
        <v>1000000</v>
      </c>
    </row>
    <row r="54" spans="1:6" x14ac:dyDescent="0.25">
      <c r="A54" s="1" t="s">
        <v>74</v>
      </c>
      <c r="B54" s="5" t="s">
        <v>75</v>
      </c>
      <c r="C54" s="13">
        <f>C55+C64+C69+C73+C76</f>
        <v>261372010.42000002</v>
      </c>
      <c r="D54" s="13">
        <f t="shared" ref="D54:F54" si="17">D55+D64+D69+D73+D76</f>
        <v>264669618.40000001</v>
      </c>
      <c r="E54" s="13">
        <f t="shared" si="17"/>
        <v>111126755.78</v>
      </c>
      <c r="F54" s="13">
        <f t="shared" si="17"/>
        <v>280177909.66999996</v>
      </c>
    </row>
    <row r="55" spans="1:6" ht="92.4" x14ac:dyDescent="0.25">
      <c r="A55" s="1" t="s">
        <v>10</v>
      </c>
      <c r="B55" s="5" t="s">
        <v>76</v>
      </c>
      <c r="C55" s="13">
        <f>C56+C60</f>
        <v>129480920.74000001</v>
      </c>
      <c r="D55" s="13">
        <f t="shared" ref="D55:F55" si="18">D56+D60</f>
        <v>130950520.74000001</v>
      </c>
      <c r="E55" s="13">
        <f t="shared" si="18"/>
        <v>60529443.079999998</v>
      </c>
      <c r="F55" s="13">
        <f t="shared" si="18"/>
        <v>142176397.15000001</v>
      </c>
    </row>
    <row r="56" spans="1:6" ht="26.4" x14ac:dyDescent="0.25">
      <c r="A56" s="1" t="s">
        <v>77</v>
      </c>
      <c r="B56" s="5" t="s">
        <v>78</v>
      </c>
      <c r="C56" s="13">
        <f>C57+C58+C59</f>
        <v>63220686.100000001</v>
      </c>
      <c r="D56" s="13">
        <f t="shared" ref="D56:F56" si="19">D57+D58+D59</f>
        <v>64212686.100000001</v>
      </c>
      <c r="E56" s="13">
        <f t="shared" si="19"/>
        <v>29675247.5</v>
      </c>
      <c r="F56" s="13">
        <f t="shared" si="19"/>
        <v>70510524.450000003</v>
      </c>
    </row>
    <row r="57" spans="1:6" x14ac:dyDescent="0.25">
      <c r="A57" s="1" t="s">
        <v>79</v>
      </c>
      <c r="B57" s="5" t="s">
        <v>80</v>
      </c>
      <c r="C57" s="13">
        <v>45656240.280000001</v>
      </c>
      <c r="D57" s="13">
        <v>46416240.280000001</v>
      </c>
      <c r="E57" s="13">
        <v>23150851.09</v>
      </c>
      <c r="F57" s="19">
        <v>51343671.560000002</v>
      </c>
    </row>
    <row r="58" spans="1:6" ht="26.4" x14ac:dyDescent="0.25">
      <c r="A58" s="1" t="s">
        <v>81</v>
      </c>
      <c r="B58" s="5" t="s">
        <v>82</v>
      </c>
      <c r="C58" s="13">
        <v>2612700</v>
      </c>
      <c r="D58" s="13">
        <v>2612700</v>
      </c>
      <c r="E58" s="13">
        <v>107399.49</v>
      </c>
      <c r="F58" s="19">
        <v>2612700</v>
      </c>
    </row>
    <row r="59" spans="1:6" ht="52.8" x14ac:dyDescent="0.25">
      <c r="A59" s="1" t="s">
        <v>83</v>
      </c>
      <c r="B59" s="5" t="s">
        <v>84</v>
      </c>
      <c r="C59" s="13">
        <v>14951745.82</v>
      </c>
      <c r="D59" s="13">
        <v>15183745.82</v>
      </c>
      <c r="E59" s="13">
        <v>6416996.9199999999</v>
      </c>
      <c r="F59" s="19">
        <v>16554152.890000001</v>
      </c>
    </row>
    <row r="60" spans="1:6" ht="39.6" x14ac:dyDescent="0.25">
      <c r="A60" s="1" t="s">
        <v>12</v>
      </c>
      <c r="B60" s="5" t="s">
        <v>85</v>
      </c>
      <c r="C60" s="13">
        <f>C61+C62+C63</f>
        <v>66260234.640000001</v>
      </c>
      <c r="D60" s="13">
        <f t="shared" ref="D60:F60" si="20">D61+D62+D63</f>
        <v>66737834.640000001</v>
      </c>
      <c r="E60" s="13">
        <f t="shared" si="20"/>
        <v>30854195.579999998</v>
      </c>
      <c r="F60" s="13">
        <f t="shared" si="20"/>
        <v>71665872.700000003</v>
      </c>
    </row>
    <row r="61" spans="1:6" ht="26.4" x14ac:dyDescent="0.25">
      <c r="A61" s="1" t="s">
        <v>14</v>
      </c>
      <c r="B61" s="5" t="s">
        <v>86</v>
      </c>
      <c r="C61" s="13">
        <v>34231588.700000003</v>
      </c>
      <c r="D61" s="13">
        <v>34647588.700000003</v>
      </c>
      <c r="E61" s="13">
        <v>16723341.039999999</v>
      </c>
      <c r="F61" s="19">
        <v>38160768.280000001</v>
      </c>
    </row>
    <row r="62" spans="1:6" ht="52.8" x14ac:dyDescent="0.25">
      <c r="A62" s="1" t="s">
        <v>16</v>
      </c>
      <c r="B62" s="5" t="s">
        <v>87</v>
      </c>
      <c r="C62" s="13">
        <v>22037716.800000001</v>
      </c>
      <c r="D62" s="13">
        <v>22017716.800000001</v>
      </c>
      <c r="E62" s="13">
        <v>9165143.2200000007</v>
      </c>
      <c r="F62" s="19">
        <v>22155231.539999999</v>
      </c>
    </row>
    <row r="63" spans="1:6" ht="66" x14ac:dyDescent="0.25">
      <c r="A63" s="1" t="s">
        <v>17</v>
      </c>
      <c r="B63" s="5" t="s">
        <v>88</v>
      </c>
      <c r="C63" s="13">
        <v>9990929.1400000006</v>
      </c>
      <c r="D63" s="13">
        <v>10072529.140000001</v>
      </c>
      <c r="E63" s="13">
        <v>4965711.32</v>
      </c>
      <c r="F63" s="19">
        <v>11349872.880000001</v>
      </c>
    </row>
    <row r="64" spans="1:6" ht="39.6" x14ac:dyDescent="0.25">
      <c r="A64" s="1" t="s">
        <v>33</v>
      </c>
      <c r="B64" s="5" t="s">
        <v>89</v>
      </c>
      <c r="C64" s="13">
        <f>C65</f>
        <v>123286791.11999999</v>
      </c>
      <c r="D64" s="13">
        <f t="shared" ref="D64:F64" si="21">D65</f>
        <v>124524303.09999999</v>
      </c>
      <c r="E64" s="13">
        <f t="shared" si="21"/>
        <v>43373256.700000003</v>
      </c>
      <c r="F64" s="13">
        <f t="shared" si="21"/>
        <v>128799504.13</v>
      </c>
    </row>
    <row r="65" spans="1:6" ht="39.6" x14ac:dyDescent="0.25">
      <c r="A65" s="1" t="s">
        <v>35</v>
      </c>
      <c r="B65" s="5" t="s">
        <v>90</v>
      </c>
      <c r="C65" s="13">
        <f>C66+C67+C68</f>
        <v>123286791.11999999</v>
      </c>
      <c r="D65" s="13">
        <f t="shared" ref="D65:F65" si="22">D66+D67+D68</f>
        <v>124524303.09999999</v>
      </c>
      <c r="E65" s="13">
        <f t="shared" si="22"/>
        <v>43373256.700000003</v>
      </c>
      <c r="F65" s="13">
        <f t="shared" si="22"/>
        <v>128799504.13</v>
      </c>
    </row>
    <row r="66" spans="1:6" ht="39.6" x14ac:dyDescent="0.25">
      <c r="A66" s="1" t="s">
        <v>91</v>
      </c>
      <c r="B66" s="5" t="s">
        <v>92</v>
      </c>
      <c r="C66" s="13">
        <v>13010439.27</v>
      </c>
      <c r="D66" s="13">
        <v>13021717.5</v>
      </c>
      <c r="E66" s="13">
        <v>4183211.74</v>
      </c>
      <c r="F66" s="19">
        <v>13233178.26</v>
      </c>
    </row>
    <row r="67" spans="1:6" ht="52.8" x14ac:dyDescent="0.25">
      <c r="A67" s="1" t="s">
        <v>93</v>
      </c>
      <c r="B67" s="5" t="s">
        <v>94</v>
      </c>
      <c r="C67" s="13">
        <v>6037880</v>
      </c>
      <c r="D67" s="13">
        <v>6037880</v>
      </c>
      <c r="E67" s="13">
        <v>0</v>
      </c>
      <c r="F67" s="19">
        <v>6037880</v>
      </c>
    </row>
    <row r="68" spans="1:6" x14ac:dyDescent="0.25">
      <c r="A68" s="1" t="s">
        <v>37</v>
      </c>
      <c r="B68" s="5" t="s">
        <v>95</v>
      </c>
      <c r="C68" s="13">
        <v>104238471.84999999</v>
      </c>
      <c r="D68" s="13">
        <v>105464705.59999999</v>
      </c>
      <c r="E68" s="13">
        <v>39190044.960000001</v>
      </c>
      <c r="F68" s="19">
        <v>109528445.87</v>
      </c>
    </row>
    <row r="69" spans="1:6" ht="26.4" x14ac:dyDescent="0.25">
      <c r="A69" s="1" t="s">
        <v>96</v>
      </c>
      <c r="B69" s="5" t="s">
        <v>97</v>
      </c>
      <c r="C69" s="13">
        <f>C70+C72</f>
        <v>1100000</v>
      </c>
      <c r="D69" s="13">
        <f t="shared" ref="D69:F69" si="23">D70+D72</f>
        <v>1680000</v>
      </c>
      <c r="E69" s="13">
        <f t="shared" si="23"/>
        <v>800500</v>
      </c>
      <c r="F69" s="13">
        <f t="shared" si="23"/>
        <v>1700000</v>
      </c>
    </row>
    <row r="70" spans="1:6" ht="39.6" x14ac:dyDescent="0.25">
      <c r="A70" s="1" t="s">
        <v>98</v>
      </c>
      <c r="B70" s="5" t="s">
        <v>99</v>
      </c>
      <c r="C70" s="13">
        <f>C71</f>
        <v>100000</v>
      </c>
      <c r="D70" s="13">
        <f t="shared" ref="D70:F70" si="24">D71</f>
        <v>100000</v>
      </c>
      <c r="E70" s="13">
        <f t="shared" si="24"/>
        <v>0</v>
      </c>
      <c r="F70" s="13">
        <f t="shared" si="24"/>
        <v>100000</v>
      </c>
    </row>
    <row r="71" spans="1:6" ht="39.6" x14ac:dyDescent="0.25">
      <c r="A71" s="1" t="s">
        <v>100</v>
      </c>
      <c r="B71" s="5" t="s">
        <v>101</v>
      </c>
      <c r="C71" s="13">
        <v>100000</v>
      </c>
      <c r="D71" s="13">
        <v>100000</v>
      </c>
      <c r="E71" s="13">
        <v>0</v>
      </c>
      <c r="F71" s="19">
        <v>100000</v>
      </c>
    </row>
    <row r="72" spans="1:6" x14ac:dyDescent="0.25">
      <c r="A72" s="1" t="s">
        <v>102</v>
      </c>
      <c r="B72" s="5" t="s">
        <v>103</v>
      </c>
      <c r="C72" s="13">
        <v>1000000</v>
      </c>
      <c r="D72" s="13">
        <v>1580000</v>
      </c>
      <c r="E72" s="13">
        <v>800500</v>
      </c>
      <c r="F72" s="19">
        <v>1600000</v>
      </c>
    </row>
    <row r="73" spans="1:6" ht="39.6" x14ac:dyDescent="0.25">
      <c r="A73" s="1" t="s">
        <v>104</v>
      </c>
      <c r="B73" s="5" t="s">
        <v>105</v>
      </c>
      <c r="C73" s="13">
        <f>C74</f>
        <v>5950000</v>
      </c>
      <c r="D73" s="13">
        <f t="shared" ref="D73:F74" si="25">D74</f>
        <v>5950000</v>
      </c>
      <c r="E73" s="13">
        <f t="shared" si="25"/>
        <v>5950000</v>
      </c>
      <c r="F73" s="13">
        <f t="shared" si="25"/>
        <v>5950000</v>
      </c>
    </row>
    <row r="74" spans="1:6" ht="52.8" x14ac:dyDescent="0.25">
      <c r="A74" s="1" t="s">
        <v>106</v>
      </c>
      <c r="B74" s="5" t="s">
        <v>107</v>
      </c>
      <c r="C74" s="13">
        <f>C75</f>
        <v>5950000</v>
      </c>
      <c r="D74" s="13">
        <f t="shared" si="25"/>
        <v>5950000</v>
      </c>
      <c r="E74" s="13">
        <f t="shared" si="25"/>
        <v>5950000</v>
      </c>
      <c r="F74" s="13">
        <f t="shared" si="25"/>
        <v>5950000</v>
      </c>
    </row>
    <row r="75" spans="1:6" ht="105.6" x14ac:dyDescent="0.25">
      <c r="A75" s="1" t="s">
        <v>108</v>
      </c>
      <c r="B75" s="5" t="s">
        <v>109</v>
      </c>
      <c r="C75" s="13">
        <v>5950000</v>
      </c>
      <c r="D75" s="13">
        <v>5950000</v>
      </c>
      <c r="E75" s="13">
        <v>5950000</v>
      </c>
      <c r="F75" s="19">
        <v>5950000</v>
      </c>
    </row>
    <row r="76" spans="1:6" x14ac:dyDescent="0.25">
      <c r="A76" s="1" t="s">
        <v>39</v>
      </c>
      <c r="B76" s="5" t="s">
        <v>110</v>
      </c>
      <c r="C76" s="13">
        <f>C77+C79+C81</f>
        <v>1554298.56</v>
      </c>
      <c r="D76" s="13">
        <f t="shared" ref="D76:F76" si="26">D77+D79+D81</f>
        <v>1564794.56</v>
      </c>
      <c r="E76" s="13">
        <f t="shared" si="26"/>
        <v>473556</v>
      </c>
      <c r="F76" s="13">
        <f t="shared" si="26"/>
        <v>1552008.3900000001</v>
      </c>
    </row>
    <row r="77" spans="1:6" ht="66" x14ac:dyDescent="0.25">
      <c r="A77" s="1" t="s">
        <v>111</v>
      </c>
      <c r="B77" s="5" t="s">
        <v>112</v>
      </c>
      <c r="C77" s="13">
        <f>C78</f>
        <v>364000</v>
      </c>
      <c r="D77" s="13">
        <f t="shared" ref="D77:F77" si="27">D78</f>
        <v>364000</v>
      </c>
      <c r="E77" s="13">
        <f t="shared" si="27"/>
        <v>105995</v>
      </c>
      <c r="F77" s="13">
        <f t="shared" si="27"/>
        <v>351213.83</v>
      </c>
    </row>
    <row r="78" spans="1:6" ht="79.2" x14ac:dyDescent="0.25">
      <c r="A78" s="1" t="s">
        <v>113</v>
      </c>
      <c r="B78" s="5" t="s">
        <v>114</v>
      </c>
      <c r="C78" s="13">
        <v>364000</v>
      </c>
      <c r="D78" s="13">
        <v>364000</v>
      </c>
      <c r="E78" s="13">
        <v>105995</v>
      </c>
      <c r="F78" s="19">
        <v>351213.83</v>
      </c>
    </row>
    <row r="79" spans="1:6" x14ac:dyDescent="0.25">
      <c r="A79" s="1" t="s">
        <v>115</v>
      </c>
      <c r="B79" s="5" t="s">
        <v>116</v>
      </c>
      <c r="C79" s="13">
        <f>C80</f>
        <v>0</v>
      </c>
      <c r="D79" s="13">
        <f t="shared" ref="D79:F79" si="28">D80</f>
        <v>100000</v>
      </c>
      <c r="E79" s="13">
        <f t="shared" si="28"/>
        <v>18316</v>
      </c>
      <c r="F79" s="13">
        <f t="shared" si="28"/>
        <v>100000</v>
      </c>
    </row>
    <row r="80" spans="1:6" ht="40.950000000000003" customHeight="1" x14ac:dyDescent="0.25">
      <c r="A80" s="1" t="s">
        <v>117</v>
      </c>
      <c r="B80" s="5" t="s">
        <v>118</v>
      </c>
      <c r="C80" s="13">
        <v>0</v>
      </c>
      <c r="D80" s="13">
        <v>100000</v>
      </c>
      <c r="E80" s="13">
        <v>18316</v>
      </c>
      <c r="F80" s="19">
        <v>100000</v>
      </c>
    </row>
    <row r="81" spans="1:6" ht="26.4" x14ac:dyDescent="0.25">
      <c r="A81" s="1" t="s">
        <v>41</v>
      </c>
      <c r="B81" s="5" t="s">
        <v>119</v>
      </c>
      <c r="C81" s="13">
        <f>C82+C83+C84</f>
        <v>1190298.56</v>
      </c>
      <c r="D81" s="13">
        <f t="shared" ref="D81:F81" si="29">D82+D83+D84</f>
        <v>1100794.56</v>
      </c>
      <c r="E81" s="13">
        <f t="shared" si="29"/>
        <v>349245</v>
      </c>
      <c r="F81" s="13">
        <f t="shared" si="29"/>
        <v>1100794.56</v>
      </c>
    </row>
    <row r="82" spans="1:6" ht="26.4" x14ac:dyDescent="0.25">
      <c r="A82" s="1" t="s">
        <v>43</v>
      </c>
      <c r="B82" s="5" t="s">
        <v>120</v>
      </c>
      <c r="C82" s="13">
        <v>871178.56</v>
      </c>
      <c r="D82" s="13">
        <v>871178.56</v>
      </c>
      <c r="E82" s="13">
        <v>231965</v>
      </c>
      <c r="F82" s="19">
        <v>871178.56</v>
      </c>
    </row>
    <row r="83" spans="1:6" x14ac:dyDescent="0.25">
      <c r="A83" s="1" t="s">
        <v>45</v>
      </c>
      <c r="B83" s="5" t="s">
        <v>121</v>
      </c>
      <c r="C83" s="13">
        <v>219120</v>
      </c>
      <c r="D83" s="13">
        <v>229616</v>
      </c>
      <c r="E83" s="13">
        <v>117280</v>
      </c>
      <c r="F83" s="19">
        <v>229616</v>
      </c>
    </row>
    <row r="84" spans="1:6" x14ac:dyDescent="0.25">
      <c r="A84" s="1" t="s">
        <v>47</v>
      </c>
      <c r="B84" s="5" t="s">
        <v>122</v>
      </c>
      <c r="C84" s="13">
        <v>100000</v>
      </c>
      <c r="D84" s="13">
        <v>0</v>
      </c>
      <c r="E84" s="13">
        <v>0</v>
      </c>
      <c r="F84" s="19">
        <v>0</v>
      </c>
    </row>
    <row r="85" spans="1:6" x14ac:dyDescent="0.25">
      <c r="A85" s="11" t="s">
        <v>123</v>
      </c>
      <c r="B85" s="12" t="s">
        <v>124</v>
      </c>
      <c r="C85" s="14">
        <f>C86</f>
        <v>4174500</v>
      </c>
      <c r="D85" s="14">
        <f t="shared" ref="D85:F85" si="30">D86</f>
        <v>4174500</v>
      </c>
      <c r="E85" s="14">
        <f t="shared" si="30"/>
        <v>1912925.82</v>
      </c>
      <c r="F85" s="14">
        <f t="shared" si="30"/>
        <v>4174500</v>
      </c>
    </row>
    <row r="86" spans="1:6" ht="26.4" x14ac:dyDescent="0.25">
      <c r="A86" s="1" t="s">
        <v>125</v>
      </c>
      <c r="B86" s="5" t="s">
        <v>126</v>
      </c>
      <c r="C86" s="13">
        <f>C87</f>
        <v>4174500</v>
      </c>
      <c r="D86" s="13">
        <f t="shared" ref="D86:F87" si="31">D87</f>
        <v>4174500</v>
      </c>
      <c r="E86" s="13">
        <f t="shared" si="31"/>
        <v>1912925.82</v>
      </c>
      <c r="F86" s="13">
        <f t="shared" si="31"/>
        <v>4174500</v>
      </c>
    </row>
    <row r="87" spans="1:6" x14ac:dyDescent="0.25">
      <c r="A87" s="1" t="s">
        <v>127</v>
      </c>
      <c r="B87" s="5" t="s">
        <v>128</v>
      </c>
      <c r="C87" s="13">
        <f>C88</f>
        <v>4174500</v>
      </c>
      <c r="D87" s="13">
        <f t="shared" si="31"/>
        <v>4174500</v>
      </c>
      <c r="E87" s="13">
        <f t="shared" si="31"/>
        <v>1912925.82</v>
      </c>
      <c r="F87" s="13">
        <f t="shared" si="31"/>
        <v>4174500</v>
      </c>
    </row>
    <row r="88" spans="1:6" x14ac:dyDescent="0.25">
      <c r="A88" s="1" t="s">
        <v>129</v>
      </c>
      <c r="B88" s="5" t="s">
        <v>130</v>
      </c>
      <c r="C88" s="13">
        <v>4174500</v>
      </c>
      <c r="D88" s="13">
        <v>4174500</v>
      </c>
      <c r="E88" s="13">
        <v>1912925.82</v>
      </c>
      <c r="F88" s="19">
        <v>4174500</v>
      </c>
    </row>
    <row r="89" spans="1:6" ht="26.4" x14ac:dyDescent="0.25">
      <c r="A89" s="11" t="s">
        <v>131</v>
      </c>
      <c r="B89" s="12" t="s">
        <v>132</v>
      </c>
      <c r="C89" s="14">
        <f>C90+C102+C119</f>
        <v>64221377.889999993</v>
      </c>
      <c r="D89" s="14">
        <f>D90+D102+D119</f>
        <v>65489386.089999996</v>
      </c>
      <c r="E89" s="14">
        <f>E90+E102+E119</f>
        <v>29287969.300000004</v>
      </c>
      <c r="F89" s="14">
        <f>F90+F102+F119</f>
        <v>67397289.819999993</v>
      </c>
    </row>
    <row r="90" spans="1:6" x14ac:dyDescent="0.25">
      <c r="A90" s="1" t="s">
        <v>133</v>
      </c>
      <c r="B90" s="5" t="s">
        <v>134</v>
      </c>
      <c r="C90" s="13">
        <f>C91+C96+C100</f>
        <v>6115100</v>
      </c>
      <c r="D90" s="13">
        <f t="shared" ref="D90:F90" si="32">D91+D96+D100</f>
        <v>6115100</v>
      </c>
      <c r="E90" s="13">
        <f t="shared" si="32"/>
        <v>2184529.64</v>
      </c>
      <c r="F90" s="13">
        <f t="shared" si="32"/>
        <v>6451114.0099999998</v>
      </c>
    </row>
    <row r="91" spans="1:6" ht="92.4" x14ac:dyDescent="0.25">
      <c r="A91" s="1" t="s">
        <v>10</v>
      </c>
      <c r="B91" s="5" t="s">
        <v>135</v>
      </c>
      <c r="C91" s="13">
        <f>C92</f>
        <v>4824300</v>
      </c>
      <c r="D91" s="13">
        <f t="shared" ref="D91:F91" si="33">D92</f>
        <v>5121260</v>
      </c>
      <c r="E91" s="13">
        <f t="shared" si="33"/>
        <v>1981587.19</v>
      </c>
      <c r="F91" s="13">
        <f t="shared" si="33"/>
        <v>5472277.5599999996</v>
      </c>
    </row>
    <row r="92" spans="1:6" ht="39.6" x14ac:dyDescent="0.25">
      <c r="A92" s="1" t="s">
        <v>12</v>
      </c>
      <c r="B92" s="5" t="s">
        <v>136</v>
      </c>
      <c r="C92" s="13">
        <f>C93+C94+C95</f>
        <v>4824300</v>
      </c>
      <c r="D92" s="13">
        <f t="shared" ref="D92:F92" si="34">D93+D94+D95</f>
        <v>5121260</v>
      </c>
      <c r="E92" s="13">
        <f t="shared" si="34"/>
        <v>1981587.19</v>
      </c>
      <c r="F92" s="13">
        <f t="shared" si="34"/>
        <v>5472277.5599999996</v>
      </c>
    </row>
    <row r="93" spans="1:6" ht="26.4" x14ac:dyDescent="0.25">
      <c r="A93" s="1" t="s">
        <v>14</v>
      </c>
      <c r="B93" s="5" t="s">
        <v>137</v>
      </c>
      <c r="C93" s="13">
        <v>3657657.36</v>
      </c>
      <c r="D93" s="13">
        <v>3885737.36</v>
      </c>
      <c r="E93" s="13">
        <v>1314543.78</v>
      </c>
      <c r="F93" s="19">
        <v>4194254.92</v>
      </c>
    </row>
    <row r="94" spans="1:6" ht="52.8" x14ac:dyDescent="0.25">
      <c r="A94" s="1" t="s">
        <v>16</v>
      </c>
      <c r="B94" s="5" t="s">
        <v>138</v>
      </c>
      <c r="C94" s="13">
        <v>100000</v>
      </c>
      <c r="D94" s="13">
        <v>100000</v>
      </c>
      <c r="E94" s="13">
        <v>0</v>
      </c>
      <c r="F94" s="19">
        <v>100000</v>
      </c>
    </row>
    <row r="95" spans="1:6" ht="66" x14ac:dyDescent="0.25">
      <c r="A95" s="1" t="s">
        <v>17</v>
      </c>
      <c r="B95" s="5" t="s">
        <v>139</v>
      </c>
      <c r="C95" s="13">
        <v>1066642.6399999999</v>
      </c>
      <c r="D95" s="13">
        <v>1135522.6399999999</v>
      </c>
      <c r="E95" s="13">
        <v>667043.41</v>
      </c>
      <c r="F95" s="19">
        <v>1178022.6399999999</v>
      </c>
    </row>
    <row r="96" spans="1:6" ht="39.6" x14ac:dyDescent="0.25">
      <c r="A96" s="1" t="s">
        <v>33</v>
      </c>
      <c r="B96" s="5" t="s">
        <v>140</v>
      </c>
      <c r="C96" s="13">
        <f>C97</f>
        <v>477200</v>
      </c>
      <c r="D96" s="13">
        <f t="shared" ref="D96:F96" si="35">D97</f>
        <v>180240</v>
      </c>
      <c r="E96" s="13">
        <f t="shared" si="35"/>
        <v>1226.24</v>
      </c>
      <c r="F96" s="13">
        <f t="shared" si="35"/>
        <v>165236.45000000001</v>
      </c>
    </row>
    <row r="97" spans="1:6" ht="39.6" x14ac:dyDescent="0.25">
      <c r="A97" s="1" t="s">
        <v>35</v>
      </c>
      <c r="B97" s="5" t="s">
        <v>141</v>
      </c>
      <c r="C97" s="13">
        <f>C98+C99</f>
        <v>477200</v>
      </c>
      <c r="D97" s="13">
        <f t="shared" ref="D97:F97" si="36">D98+D99</f>
        <v>180240</v>
      </c>
      <c r="E97" s="13">
        <f t="shared" si="36"/>
        <v>1226.24</v>
      </c>
      <c r="F97" s="13">
        <f t="shared" si="36"/>
        <v>165236.45000000001</v>
      </c>
    </row>
    <row r="98" spans="1:6" ht="39.6" x14ac:dyDescent="0.25">
      <c r="A98" s="1" t="s">
        <v>91</v>
      </c>
      <c r="B98" s="5" t="s">
        <v>142</v>
      </c>
      <c r="C98" s="13">
        <v>112000</v>
      </c>
      <c r="D98" s="13">
        <v>41226.239999999998</v>
      </c>
      <c r="E98" s="13">
        <v>1226.24</v>
      </c>
      <c r="F98" s="19">
        <v>39889.33</v>
      </c>
    </row>
    <row r="99" spans="1:6" x14ac:dyDescent="0.25">
      <c r="A99" s="1" t="s">
        <v>37</v>
      </c>
      <c r="B99" s="5" t="s">
        <v>143</v>
      </c>
      <c r="C99" s="13">
        <v>365200</v>
      </c>
      <c r="D99" s="13">
        <v>139013.76000000001</v>
      </c>
      <c r="E99" s="13">
        <v>0</v>
      </c>
      <c r="F99" s="19">
        <v>125347.12</v>
      </c>
    </row>
    <row r="100" spans="1:6" x14ac:dyDescent="0.25">
      <c r="A100" s="1" t="s">
        <v>127</v>
      </c>
      <c r="B100" s="5" t="s">
        <v>144</v>
      </c>
      <c r="C100" s="13">
        <f>C101</f>
        <v>813600</v>
      </c>
      <c r="D100" s="13">
        <f t="shared" ref="D100:F100" si="37">D101</f>
        <v>813600</v>
      </c>
      <c r="E100" s="13">
        <f t="shared" si="37"/>
        <v>201716.21</v>
      </c>
      <c r="F100" s="13">
        <f t="shared" si="37"/>
        <v>813600</v>
      </c>
    </row>
    <row r="101" spans="1:6" x14ac:dyDescent="0.25">
      <c r="A101" s="1" t="s">
        <v>129</v>
      </c>
      <c r="B101" s="5" t="s">
        <v>145</v>
      </c>
      <c r="C101" s="13">
        <v>813600</v>
      </c>
      <c r="D101" s="13">
        <v>813600</v>
      </c>
      <c r="E101" s="13">
        <v>201716.21</v>
      </c>
      <c r="F101" s="19">
        <v>813600</v>
      </c>
    </row>
    <row r="102" spans="1:6" ht="52.8" x14ac:dyDescent="0.25">
      <c r="A102" s="1" t="s">
        <v>146</v>
      </c>
      <c r="B102" s="5" t="s">
        <v>147</v>
      </c>
      <c r="C102" s="13">
        <f>C103+C108+C112+C114</f>
        <v>50655486.059999995</v>
      </c>
      <c r="D102" s="13">
        <f>D103+D108+D112+D114</f>
        <v>50309678.059999995</v>
      </c>
      <c r="E102" s="13">
        <f>E103+E108+E112+E114</f>
        <v>20662413.490000002</v>
      </c>
      <c r="F102" s="13">
        <f>F103+F108+F112+F114</f>
        <v>51881567.780000001</v>
      </c>
    </row>
    <row r="103" spans="1:6" ht="92.4" x14ac:dyDescent="0.25">
      <c r="A103" s="1" t="s">
        <v>10</v>
      </c>
      <c r="B103" s="5" t="s">
        <v>148</v>
      </c>
      <c r="C103" s="13">
        <f>C104</f>
        <v>37757145.049999997</v>
      </c>
      <c r="D103" s="13">
        <f t="shared" ref="D103:F103" si="38">D104</f>
        <v>37757145.049999997</v>
      </c>
      <c r="E103" s="13">
        <f t="shared" si="38"/>
        <v>16717091.48</v>
      </c>
      <c r="F103" s="13">
        <f t="shared" si="38"/>
        <v>39329034.770000003</v>
      </c>
    </row>
    <row r="104" spans="1:6" ht="26.4" x14ac:dyDescent="0.25">
      <c r="A104" s="1" t="s">
        <v>77</v>
      </c>
      <c r="B104" s="5" t="s">
        <v>149</v>
      </c>
      <c r="C104" s="13">
        <f>C105+C106+C107</f>
        <v>37757145.049999997</v>
      </c>
      <c r="D104" s="13">
        <f t="shared" ref="D104:F104" si="39">D105+D106+D107</f>
        <v>37757145.049999997</v>
      </c>
      <c r="E104" s="13">
        <f t="shared" si="39"/>
        <v>16717091.48</v>
      </c>
      <c r="F104" s="13">
        <f t="shared" si="39"/>
        <v>39329034.770000003</v>
      </c>
    </row>
    <row r="105" spans="1:6" x14ac:dyDescent="0.25">
      <c r="A105" s="1" t="s">
        <v>79</v>
      </c>
      <c r="B105" s="5" t="s">
        <v>150</v>
      </c>
      <c r="C105" s="13">
        <v>28173290.739999998</v>
      </c>
      <c r="D105" s="13">
        <v>28173290.739999998</v>
      </c>
      <c r="E105" s="13">
        <v>12872638.35</v>
      </c>
      <c r="F105" s="19">
        <v>29346223.440000001</v>
      </c>
    </row>
    <row r="106" spans="1:6" ht="26.4" x14ac:dyDescent="0.25">
      <c r="A106" s="1" t="s">
        <v>81</v>
      </c>
      <c r="B106" s="5" t="s">
        <v>151</v>
      </c>
      <c r="C106" s="13">
        <v>1413600</v>
      </c>
      <c r="D106" s="13">
        <v>1413600</v>
      </c>
      <c r="E106" s="13">
        <v>280991.17</v>
      </c>
      <c r="F106" s="19">
        <v>1413600</v>
      </c>
    </row>
    <row r="107" spans="1:6" ht="52.8" x14ac:dyDescent="0.25">
      <c r="A107" s="1" t="s">
        <v>83</v>
      </c>
      <c r="B107" s="5" t="s">
        <v>152</v>
      </c>
      <c r="C107" s="13">
        <v>8170254.3099999996</v>
      </c>
      <c r="D107" s="13">
        <v>8170254.3099999996</v>
      </c>
      <c r="E107" s="13">
        <v>3563461.96</v>
      </c>
      <c r="F107" s="19">
        <v>8569211.3300000001</v>
      </c>
    </row>
    <row r="108" spans="1:6" ht="39.6" x14ac:dyDescent="0.25">
      <c r="A108" s="1" t="s">
        <v>33</v>
      </c>
      <c r="B108" s="5" t="s">
        <v>153</v>
      </c>
      <c r="C108" s="13">
        <f>C109</f>
        <v>12875407.01</v>
      </c>
      <c r="D108" s="13">
        <f t="shared" ref="D108:F108" si="40">D109</f>
        <v>12117249.01</v>
      </c>
      <c r="E108" s="13">
        <f t="shared" si="40"/>
        <v>3705360.0100000002</v>
      </c>
      <c r="F108" s="13">
        <f t="shared" si="40"/>
        <v>12117249.01</v>
      </c>
    </row>
    <row r="109" spans="1:6" ht="39.6" x14ac:dyDescent="0.25">
      <c r="A109" s="1" t="s">
        <v>35</v>
      </c>
      <c r="B109" s="5" t="s">
        <v>154</v>
      </c>
      <c r="C109" s="13">
        <f>C110+C111</f>
        <v>12875407.01</v>
      </c>
      <c r="D109" s="13">
        <f t="shared" ref="D109:F109" si="41">D110+D111</f>
        <v>12117249.01</v>
      </c>
      <c r="E109" s="13">
        <f t="shared" si="41"/>
        <v>3705360.0100000002</v>
      </c>
      <c r="F109" s="13">
        <f t="shared" si="41"/>
        <v>12117249.01</v>
      </c>
    </row>
    <row r="110" spans="1:6" ht="39.6" x14ac:dyDescent="0.25">
      <c r="A110" s="1" t="s">
        <v>91</v>
      </c>
      <c r="B110" s="5" t="s">
        <v>155</v>
      </c>
      <c r="C110" s="13">
        <v>2658568.0299999998</v>
      </c>
      <c r="D110" s="13">
        <v>2331347.4900000002</v>
      </c>
      <c r="E110" s="13">
        <v>1111410.83</v>
      </c>
      <c r="F110" s="19">
        <v>2331347.4900000002</v>
      </c>
    </row>
    <row r="111" spans="1:6" x14ac:dyDescent="0.25">
      <c r="A111" s="1" t="s">
        <v>37</v>
      </c>
      <c r="B111" s="5" t="s">
        <v>156</v>
      </c>
      <c r="C111" s="13">
        <v>10216838.98</v>
      </c>
      <c r="D111" s="13">
        <v>9785901.5199999996</v>
      </c>
      <c r="E111" s="13">
        <v>2593949.1800000002</v>
      </c>
      <c r="F111" s="19">
        <v>9785901.5199999996</v>
      </c>
    </row>
    <row r="112" spans="1:6" ht="26.4" x14ac:dyDescent="0.25">
      <c r="A112" s="1" t="s">
        <v>96</v>
      </c>
      <c r="B112" s="5" t="s">
        <v>157</v>
      </c>
      <c r="C112" s="13">
        <f>C113</f>
        <v>0</v>
      </c>
      <c r="D112" s="13">
        <f t="shared" ref="D112:F112" si="42">D113</f>
        <v>40000</v>
      </c>
      <c r="E112" s="13">
        <f t="shared" si="42"/>
        <v>40000</v>
      </c>
      <c r="F112" s="13">
        <f t="shared" si="42"/>
        <v>40000</v>
      </c>
    </row>
    <row r="113" spans="1:6" x14ac:dyDescent="0.25">
      <c r="A113" s="1" t="s">
        <v>102</v>
      </c>
      <c r="B113" s="5" t="s">
        <v>158</v>
      </c>
      <c r="C113" s="13">
        <v>0</v>
      </c>
      <c r="D113" s="13">
        <v>40000</v>
      </c>
      <c r="E113" s="13">
        <v>40000</v>
      </c>
      <c r="F113" s="19">
        <v>40000</v>
      </c>
    </row>
    <row r="114" spans="1:6" x14ac:dyDescent="0.25">
      <c r="A114" s="1" t="s">
        <v>39</v>
      </c>
      <c r="B114" s="5" t="s">
        <v>159</v>
      </c>
      <c r="C114" s="13">
        <f>C115</f>
        <v>22934</v>
      </c>
      <c r="D114" s="13">
        <f t="shared" ref="D114:F114" si="43">D115</f>
        <v>395284</v>
      </c>
      <c r="E114" s="13">
        <f t="shared" si="43"/>
        <v>199962</v>
      </c>
      <c r="F114" s="13">
        <f t="shared" si="43"/>
        <v>395284</v>
      </c>
    </row>
    <row r="115" spans="1:6" ht="26.4" x14ac:dyDescent="0.25">
      <c r="A115" s="1" t="s">
        <v>41</v>
      </c>
      <c r="B115" s="5" t="s">
        <v>160</v>
      </c>
      <c r="C115" s="13">
        <f>C116+C117+C118</f>
        <v>22934</v>
      </c>
      <c r="D115" s="13">
        <f t="shared" ref="D115:F115" si="44">D116+D117+D118</f>
        <v>395284</v>
      </c>
      <c r="E115" s="13">
        <f t="shared" si="44"/>
        <v>199962</v>
      </c>
      <c r="F115" s="13">
        <f t="shared" si="44"/>
        <v>395284</v>
      </c>
    </row>
    <row r="116" spans="1:6" ht="26.4" x14ac:dyDescent="0.25">
      <c r="A116" s="1" t="s">
        <v>43</v>
      </c>
      <c r="B116" s="5" t="s">
        <v>161</v>
      </c>
      <c r="C116" s="13">
        <v>3707</v>
      </c>
      <c r="D116" s="13">
        <v>215057</v>
      </c>
      <c r="E116" s="13">
        <v>33380</v>
      </c>
      <c r="F116" s="19">
        <v>215057</v>
      </c>
    </row>
    <row r="117" spans="1:6" x14ac:dyDescent="0.25">
      <c r="A117" s="1" t="s">
        <v>45</v>
      </c>
      <c r="B117" s="5" t="s">
        <v>162</v>
      </c>
      <c r="C117" s="13">
        <v>19227</v>
      </c>
      <c r="D117" s="13">
        <v>19227</v>
      </c>
      <c r="E117" s="13">
        <v>5582</v>
      </c>
      <c r="F117" s="19">
        <v>19227</v>
      </c>
    </row>
    <row r="118" spans="1:6" x14ac:dyDescent="0.25">
      <c r="A118" s="1" t="s">
        <v>47</v>
      </c>
      <c r="B118" s="5" t="s">
        <v>163</v>
      </c>
      <c r="C118" s="13">
        <v>0</v>
      </c>
      <c r="D118" s="13">
        <v>161000</v>
      </c>
      <c r="E118" s="13">
        <v>161000</v>
      </c>
      <c r="F118" s="19">
        <v>161000</v>
      </c>
    </row>
    <row r="119" spans="1:6" ht="39.6" x14ac:dyDescent="0.25">
      <c r="A119" s="1" t="s">
        <v>164</v>
      </c>
      <c r="B119" s="5" t="s">
        <v>165</v>
      </c>
      <c r="C119" s="13">
        <f>C120+C124+C126+C129</f>
        <v>7450791.8300000001</v>
      </c>
      <c r="D119" s="13">
        <f t="shared" ref="D119:F119" si="45">D120+D124+D126+D129</f>
        <v>9064608.0300000012</v>
      </c>
      <c r="E119" s="13">
        <f t="shared" si="45"/>
        <v>6441026.1699999999</v>
      </c>
      <c r="F119" s="13">
        <f t="shared" si="45"/>
        <v>9064608.0300000012</v>
      </c>
    </row>
    <row r="120" spans="1:6" ht="39.6" x14ac:dyDescent="0.25">
      <c r="A120" s="1" t="s">
        <v>33</v>
      </c>
      <c r="B120" s="5" t="s">
        <v>166</v>
      </c>
      <c r="C120" s="13">
        <f>C121</f>
        <v>243000</v>
      </c>
      <c r="D120" s="13">
        <f t="shared" ref="D120:F120" si="46">D121</f>
        <v>243000</v>
      </c>
      <c r="E120" s="13">
        <f t="shared" si="46"/>
        <v>59700</v>
      </c>
      <c r="F120" s="13">
        <f t="shared" si="46"/>
        <v>243000</v>
      </c>
    </row>
    <row r="121" spans="1:6" ht="39.6" x14ac:dyDescent="0.25">
      <c r="A121" s="1" t="s">
        <v>35</v>
      </c>
      <c r="B121" s="5" t="s">
        <v>167</v>
      </c>
      <c r="C121" s="13">
        <f>C122+C123</f>
        <v>243000</v>
      </c>
      <c r="D121" s="13">
        <f t="shared" ref="D121:E121" si="47">D122+D123</f>
        <v>243000</v>
      </c>
      <c r="E121" s="13">
        <f t="shared" si="47"/>
        <v>59700</v>
      </c>
      <c r="F121" s="13">
        <f>F122+F123</f>
        <v>243000</v>
      </c>
    </row>
    <row r="122" spans="1:6" ht="39.6" x14ac:dyDescent="0.25">
      <c r="A122" s="1" t="s">
        <v>91</v>
      </c>
      <c r="B122" s="5" t="s">
        <v>168</v>
      </c>
      <c r="C122" s="13">
        <v>0</v>
      </c>
      <c r="D122" s="13">
        <v>0</v>
      </c>
      <c r="E122" s="13">
        <v>0</v>
      </c>
      <c r="F122" s="19">
        <v>0</v>
      </c>
    </row>
    <row r="123" spans="1:6" x14ac:dyDescent="0.25">
      <c r="A123" s="1" t="s">
        <v>37</v>
      </c>
      <c r="B123" s="5" t="s">
        <v>169</v>
      </c>
      <c r="C123" s="13">
        <v>243000</v>
      </c>
      <c r="D123" s="13">
        <v>243000</v>
      </c>
      <c r="E123" s="13">
        <v>59700</v>
      </c>
      <c r="F123" s="19">
        <v>243000</v>
      </c>
    </row>
    <row r="124" spans="1:6" ht="26.4" x14ac:dyDescent="0.25">
      <c r="A124" s="1" t="s">
        <v>96</v>
      </c>
      <c r="B124" s="5" t="s">
        <v>170</v>
      </c>
      <c r="C124" s="13">
        <f>C125</f>
        <v>47000</v>
      </c>
      <c r="D124" s="13">
        <f t="shared" ref="D124:F124" si="48">D125</f>
        <v>47000</v>
      </c>
      <c r="E124" s="13">
        <f t="shared" si="48"/>
        <v>0</v>
      </c>
      <c r="F124" s="13">
        <f t="shared" si="48"/>
        <v>47000</v>
      </c>
    </row>
    <row r="125" spans="1:6" x14ac:dyDescent="0.25">
      <c r="A125" s="1" t="s">
        <v>102</v>
      </c>
      <c r="B125" s="5" t="s">
        <v>171</v>
      </c>
      <c r="C125" s="13">
        <v>47000</v>
      </c>
      <c r="D125" s="13">
        <v>47000</v>
      </c>
      <c r="E125" s="13">
        <v>0</v>
      </c>
      <c r="F125" s="19">
        <v>47000</v>
      </c>
    </row>
    <row r="126" spans="1:6" ht="39.6" x14ac:dyDescent="0.25">
      <c r="A126" s="1" t="s">
        <v>172</v>
      </c>
      <c r="B126" s="5" t="s">
        <v>173</v>
      </c>
      <c r="C126" s="13">
        <f>C127</f>
        <v>0</v>
      </c>
      <c r="D126" s="13">
        <f t="shared" ref="D126:F127" si="49">D127</f>
        <v>2627316.2000000002</v>
      </c>
      <c r="E126" s="13">
        <f t="shared" si="49"/>
        <v>1000234.34</v>
      </c>
      <c r="F126" s="13">
        <f t="shared" si="49"/>
        <v>2627316.2000000002</v>
      </c>
    </row>
    <row r="127" spans="1:6" x14ac:dyDescent="0.25">
      <c r="A127" s="1" t="s">
        <v>174</v>
      </c>
      <c r="B127" s="5" t="s">
        <v>175</v>
      </c>
      <c r="C127" s="13">
        <f>C128</f>
        <v>0</v>
      </c>
      <c r="D127" s="13">
        <f t="shared" si="49"/>
        <v>2627316.2000000002</v>
      </c>
      <c r="E127" s="13">
        <f t="shared" si="49"/>
        <v>1000234.34</v>
      </c>
      <c r="F127" s="13">
        <f t="shared" si="49"/>
        <v>2627316.2000000002</v>
      </c>
    </row>
    <row r="128" spans="1:6" ht="52.8" x14ac:dyDescent="0.25">
      <c r="A128" s="1" t="s">
        <v>176</v>
      </c>
      <c r="B128" s="5" t="s">
        <v>177</v>
      </c>
      <c r="C128" s="13">
        <v>0</v>
      </c>
      <c r="D128" s="13">
        <v>2627316.2000000002</v>
      </c>
      <c r="E128" s="13">
        <v>1000234.34</v>
      </c>
      <c r="F128" s="19">
        <v>2627316.2000000002</v>
      </c>
    </row>
    <row r="129" spans="1:6" x14ac:dyDescent="0.25">
      <c r="A129" s="1" t="s">
        <v>127</v>
      </c>
      <c r="B129" s="5" t="s">
        <v>178</v>
      </c>
      <c r="C129" s="13">
        <f>C130</f>
        <v>7160791.8300000001</v>
      </c>
      <c r="D129" s="13">
        <f t="shared" ref="D129:F129" si="50">D130</f>
        <v>6147291.8300000001</v>
      </c>
      <c r="E129" s="13">
        <f t="shared" si="50"/>
        <v>5381091.8300000001</v>
      </c>
      <c r="F129" s="13">
        <f t="shared" si="50"/>
        <v>6147291.8300000001</v>
      </c>
    </row>
    <row r="130" spans="1:6" x14ac:dyDescent="0.25">
      <c r="A130" s="1" t="s">
        <v>3</v>
      </c>
      <c r="B130" s="5" t="s">
        <v>179</v>
      </c>
      <c r="C130" s="13">
        <v>7160791.8300000001</v>
      </c>
      <c r="D130" s="13">
        <v>6147291.8300000001</v>
      </c>
      <c r="E130" s="13">
        <v>5381091.8300000001</v>
      </c>
      <c r="F130" s="19">
        <v>6147291.8300000001</v>
      </c>
    </row>
    <row r="131" spans="1:6" x14ac:dyDescent="0.25">
      <c r="A131" s="11" t="s">
        <v>180</v>
      </c>
      <c r="B131" s="12" t="s">
        <v>181</v>
      </c>
      <c r="C131" s="14">
        <f>C132+C138+C151+C155+C162+C167</f>
        <v>650382661.16000009</v>
      </c>
      <c r="D131" s="14">
        <f t="shared" ref="D131:E131" si="51">D132+D138+D151+D155+D162+D167</f>
        <v>658253469.55999994</v>
      </c>
      <c r="E131" s="14">
        <f t="shared" si="51"/>
        <v>196919563.86000001</v>
      </c>
      <c r="F131" s="14">
        <f>F132+F138+F151+F155+F162+F167</f>
        <v>660552493.79999995</v>
      </c>
    </row>
    <row r="132" spans="1:6" x14ac:dyDescent="0.25">
      <c r="A132" s="1" t="s">
        <v>182</v>
      </c>
      <c r="B132" s="5" t="s">
        <v>183</v>
      </c>
      <c r="C132" s="13">
        <f>C133+C135</f>
        <v>585100</v>
      </c>
      <c r="D132" s="13">
        <f t="shared" ref="D132:F132" si="52">D133+D135</f>
        <v>512400</v>
      </c>
      <c r="E132" s="13">
        <f t="shared" si="52"/>
        <v>123066.67</v>
      </c>
      <c r="F132" s="13">
        <f t="shared" si="52"/>
        <v>512400</v>
      </c>
    </row>
    <row r="133" spans="1:6" x14ac:dyDescent="0.25">
      <c r="A133" s="1" t="s">
        <v>127</v>
      </c>
      <c r="B133" s="5" t="s">
        <v>184</v>
      </c>
      <c r="C133" s="13">
        <f>C134</f>
        <v>0</v>
      </c>
      <c r="D133" s="13">
        <f t="shared" ref="D133:F133" si="53">D134</f>
        <v>112000</v>
      </c>
      <c r="E133" s="13">
        <f t="shared" si="53"/>
        <v>27600</v>
      </c>
      <c r="F133" s="13">
        <f t="shared" si="53"/>
        <v>112000</v>
      </c>
    </row>
    <row r="134" spans="1:6" x14ac:dyDescent="0.25">
      <c r="A134" s="1" t="s">
        <v>3</v>
      </c>
      <c r="B134" s="5" t="s">
        <v>185</v>
      </c>
      <c r="C134" s="13">
        <v>0</v>
      </c>
      <c r="D134" s="13">
        <v>112000</v>
      </c>
      <c r="E134" s="13">
        <v>27600</v>
      </c>
      <c r="F134" s="19">
        <v>112000</v>
      </c>
    </row>
    <row r="135" spans="1:6" ht="43.2" customHeight="1" x14ac:dyDescent="0.25">
      <c r="A135" s="1" t="s">
        <v>104</v>
      </c>
      <c r="B135" s="5" t="s">
        <v>186</v>
      </c>
      <c r="C135" s="13">
        <f>C136</f>
        <v>585100</v>
      </c>
      <c r="D135" s="13">
        <f t="shared" ref="D135:F136" si="54">D136</f>
        <v>400400</v>
      </c>
      <c r="E135" s="13">
        <f t="shared" si="54"/>
        <v>95466.67</v>
      </c>
      <c r="F135" s="13">
        <f t="shared" si="54"/>
        <v>400400</v>
      </c>
    </row>
    <row r="136" spans="1:6" x14ac:dyDescent="0.25">
      <c r="A136" s="1" t="s">
        <v>187</v>
      </c>
      <c r="B136" s="5" t="s">
        <v>188</v>
      </c>
      <c r="C136" s="13">
        <f>C137</f>
        <v>585100</v>
      </c>
      <c r="D136" s="13">
        <f t="shared" si="54"/>
        <v>400400</v>
      </c>
      <c r="E136" s="13">
        <f t="shared" si="54"/>
        <v>95466.67</v>
      </c>
      <c r="F136" s="13">
        <f t="shared" si="54"/>
        <v>400400</v>
      </c>
    </row>
    <row r="137" spans="1:6" ht="26.4" x14ac:dyDescent="0.25">
      <c r="A137" s="1" t="s">
        <v>189</v>
      </c>
      <c r="B137" s="5" t="s">
        <v>190</v>
      </c>
      <c r="C137" s="13">
        <v>585100</v>
      </c>
      <c r="D137" s="13">
        <v>400400</v>
      </c>
      <c r="E137" s="13">
        <v>95466.67</v>
      </c>
      <c r="F137" s="19">
        <v>400400</v>
      </c>
    </row>
    <row r="138" spans="1:6" x14ac:dyDescent="0.25">
      <c r="A138" s="1" t="s">
        <v>191</v>
      </c>
      <c r="B138" s="5" t="s">
        <v>192</v>
      </c>
      <c r="C138" s="13">
        <f>C139+C142+C145+C147</f>
        <v>80026875</v>
      </c>
      <c r="D138" s="13">
        <f t="shared" ref="D138:E138" si="55">D139+D142+D145+D147</f>
        <v>79055075</v>
      </c>
      <c r="E138" s="13">
        <f t="shared" si="55"/>
        <v>22904666.050000001</v>
      </c>
      <c r="F138" s="13">
        <f>F139+F142+F145+F147</f>
        <v>79751138.230000004</v>
      </c>
    </row>
    <row r="139" spans="1:6" ht="94.95" customHeight="1" x14ac:dyDescent="0.25">
      <c r="A139" s="1" t="s">
        <v>10</v>
      </c>
      <c r="B139" s="5" t="s">
        <v>193</v>
      </c>
      <c r="C139" s="13">
        <f>C140</f>
        <v>136000</v>
      </c>
      <c r="D139" s="13">
        <f t="shared" ref="D139:F140" si="56">D140</f>
        <v>137600</v>
      </c>
      <c r="E139" s="13">
        <f t="shared" si="56"/>
        <v>1600</v>
      </c>
      <c r="F139" s="13">
        <f t="shared" si="56"/>
        <v>137600</v>
      </c>
    </row>
    <row r="140" spans="1:6" ht="39.6" x14ac:dyDescent="0.25">
      <c r="A140" s="1" t="s">
        <v>12</v>
      </c>
      <c r="B140" s="5" t="s">
        <v>194</v>
      </c>
      <c r="C140" s="13">
        <f>C141</f>
        <v>136000</v>
      </c>
      <c r="D140" s="13">
        <f t="shared" si="56"/>
        <v>137600</v>
      </c>
      <c r="E140" s="13">
        <f t="shared" si="56"/>
        <v>1600</v>
      </c>
      <c r="F140" s="13">
        <f t="shared" si="56"/>
        <v>137600</v>
      </c>
    </row>
    <row r="141" spans="1:6" ht="26.4" x14ac:dyDescent="0.25">
      <c r="A141" s="1" t="s">
        <v>14</v>
      </c>
      <c r="B141" s="5" t="s">
        <v>195</v>
      </c>
      <c r="C141" s="13">
        <v>136000</v>
      </c>
      <c r="D141" s="13">
        <v>137600</v>
      </c>
      <c r="E141" s="13">
        <v>1600</v>
      </c>
      <c r="F141" s="19">
        <v>137600</v>
      </c>
    </row>
    <row r="142" spans="1:6" ht="39.6" x14ac:dyDescent="0.25">
      <c r="A142" s="1" t="s">
        <v>33</v>
      </c>
      <c r="B142" s="5" t="s">
        <v>196</v>
      </c>
      <c r="C142" s="13">
        <f>C143</f>
        <v>2197030</v>
      </c>
      <c r="D142" s="13">
        <f t="shared" ref="D142:F143" si="57">D143</f>
        <v>2195430</v>
      </c>
      <c r="E142" s="13">
        <f t="shared" si="57"/>
        <v>1044150</v>
      </c>
      <c r="F142" s="13">
        <f t="shared" si="57"/>
        <v>2824234.45</v>
      </c>
    </row>
    <row r="143" spans="1:6" ht="39.6" x14ac:dyDescent="0.25">
      <c r="A143" s="1" t="s">
        <v>35</v>
      </c>
      <c r="B143" s="5" t="s">
        <v>197</v>
      </c>
      <c r="C143" s="13">
        <f>C144</f>
        <v>2197030</v>
      </c>
      <c r="D143" s="13">
        <f t="shared" si="57"/>
        <v>2195430</v>
      </c>
      <c r="E143" s="13">
        <f t="shared" si="57"/>
        <v>1044150</v>
      </c>
      <c r="F143" s="13">
        <f t="shared" si="57"/>
        <v>2824234.45</v>
      </c>
    </row>
    <row r="144" spans="1:6" x14ac:dyDescent="0.25">
      <c r="A144" s="1" t="s">
        <v>37</v>
      </c>
      <c r="B144" s="5" t="s">
        <v>198</v>
      </c>
      <c r="C144" s="13">
        <v>2197030</v>
      </c>
      <c r="D144" s="13">
        <v>2195430</v>
      </c>
      <c r="E144" s="13">
        <v>1044150</v>
      </c>
      <c r="F144" s="19">
        <v>2824234.45</v>
      </c>
    </row>
    <row r="145" spans="1:6" ht="26.4" x14ac:dyDescent="0.25">
      <c r="A145" s="1" t="s">
        <v>96</v>
      </c>
      <c r="B145" s="5" t="s">
        <v>199</v>
      </c>
      <c r="C145" s="13">
        <f>C146</f>
        <v>113970</v>
      </c>
      <c r="D145" s="13">
        <f t="shared" ref="D145:F145" si="58">D146</f>
        <v>113970</v>
      </c>
      <c r="E145" s="13">
        <f t="shared" si="58"/>
        <v>0</v>
      </c>
      <c r="F145" s="13">
        <f t="shared" si="58"/>
        <v>113970</v>
      </c>
    </row>
    <row r="146" spans="1:6" x14ac:dyDescent="0.25">
      <c r="A146" s="1" t="s">
        <v>102</v>
      </c>
      <c r="B146" s="5" t="s">
        <v>200</v>
      </c>
      <c r="C146" s="13">
        <v>113970</v>
      </c>
      <c r="D146" s="13">
        <v>113970</v>
      </c>
      <c r="E146" s="13">
        <v>0</v>
      </c>
      <c r="F146" s="19">
        <v>113970</v>
      </c>
    </row>
    <row r="147" spans="1:6" x14ac:dyDescent="0.25">
      <c r="A147" s="1" t="s">
        <v>39</v>
      </c>
      <c r="B147" s="5" t="s">
        <v>201</v>
      </c>
      <c r="C147" s="13">
        <f>C148</f>
        <v>77579875</v>
      </c>
      <c r="D147" s="13">
        <f t="shared" ref="D147:F147" si="59">D148</f>
        <v>76608075</v>
      </c>
      <c r="E147" s="13">
        <f t="shared" si="59"/>
        <v>21858916.050000001</v>
      </c>
      <c r="F147" s="13">
        <f t="shared" si="59"/>
        <v>76675333.780000001</v>
      </c>
    </row>
    <row r="148" spans="1:6" ht="66" x14ac:dyDescent="0.25">
      <c r="A148" s="1" t="s">
        <v>111</v>
      </c>
      <c r="B148" s="5" t="s">
        <v>202</v>
      </c>
      <c r="C148" s="13">
        <f>C149+C150</f>
        <v>77579875</v>
      </c>
      <c r="D148" s="13">
        <f t="shared" ref="D148:F148" si="60">D149+D150</f>
        <v>76608075</v>
      </c>
      <c r="E148" s="13">
        <f t="shared" si="60"/>
        <v>21858916.050000001</v>
      </c>
      <c r="F148" s="13">
        <f t="shared" si="60"/>
        <v>76675333.780000001</v>
      </c>
    </row>
    <row r="149" spans="1:6" ht="79.2" x14ac:dyDescent="0.25">
      <c r="A149" s="1" t="s">
        <v>113</v>
      </c>
      <c r="B149" s="5" t="s">
        <v>203</v>
      </c>
      <c r="C149" s="13">
        <v>73283275</v>
      </c>
      <c r="D149" s="13">
        <v>76608075</v>
      </c>
      <c r="E149" s="13">
        <v>21858916.050000001</v>
      </c>
      <c r="F149" s="19">
        <v>76675333.780000001</v>
      </c>
    </row>
    <row r="150" spans="1:6" ht="132" x14ac:dyDescent="0.25">
      <c r="A150" s="1" t="s">
        <v>546</v>
      </c>
      <c r="B150" s="5" t="s">
        <v>545</v>
      </c>
      <c r="C150" s="13">
        <v>4296600</v>
      </c>
      <c r="D150" s="13">
        <v>0</v>
      </c>
      <c r="E150" s="13">
        <v>0</v>
      </c>
      <c r="F150" s="19">
        <v>0</v>
      </c>
    </row>
    <row r="151" spans="1:6" x14ac:dyDescent="0.25">
      <c r="A151" s="1" t="s">
        <v>204</v>
      </c>
      <c r="B151" s="5" t="s">
        <v>205</v>
      </c>
      <c r="C151" s="13">
        <f>C152</f>
        <v>1753000</v>
      </c>
      <c r="D151" s="13">
        <f t="shared" ref="D151:F153" si="61">D152</f>
        <v>1753000</v>
      </c>
      <c r="E151" s="13">
        <f t="shared" si="61"/>
        <v>0</v>
      </c>
      <c r="F151" s="13">
        <f t="shared" si="61"/>
        <v>1823236.15</v>
      </c>
    </row>
    <row r="152" spans="1:6" ht="39.6" x14ac:dyDescent="0.25">
      <c r="A152" s="1" t="s">
        <v>33</v>
      </c>
      <c r="B152" s="5" t="s">
        <v>206</v>
      </c>
      <c r="C152" s="13">
        <f>C153</f>
        <v>1753000</v>
      </c>
      <c r="D152" s="13">
        <f t="shared" si="61"/>
        <v>1753000</v>
      </c>
      <c r="E152" s="13">
        <f t="shared" si="61"/>
        <v>0</v>
      </c>
      <c r="F152" s="13">
        <f t="shared" si="61"/>
        <v>1823236.15</v>
      </c>
    </row>
    <row r="153" spans="1:6" ht="39.6" x14ac:dyDescent="0.25">
      <c r="A153" s="1" t="s">
        <v>35</v>
      </c>
      <c r="B153" s="5" t="s">
        <v>207</v>
      </c>
      <c r="C153" s="13">
        <f>C154</f>
        <v>1753000</v>
      </c>
      <c r="D153" s="13">
        <f t="shared" si="61"/>
        <v>1753000</v>
      </c>
      <c r="E153" s="13">
        <f t="shared" si="61"/>
        <v>0</v>
      </c>
      <c r="F153" s="13">
        <f t="shared" si="61"/>
        <v>1823236.15</v>
      </c>
    </row>
    <row r="154" spans="1:6" x14ac:dyDescent="0.25">
      <c r="A154" s="1" t="s">
        <v>37</v>
      </c>
      <c r="B154" s="5" t="s">
        <v>208</v>
      </c>
      <c r="C154" s="13">
        <v>1753000</v>
      </c>
      <c r="D154" s="13">
        <v>1753000</v>
      </c>
      <c r="E154" s="13">
        <v>0</v>
      </c>
      <c r="F154" s="19">
        <v>1823236.15</v>
      </c>
    </row>
    <row r="155" spans="1:6" ht="21.6" customHeight="1" x14ac:dyDescent="0.25">
      <c r="A155" s="1" t="s">
        <v>209</v>
      </c>
      <c r="B155" s="5" t="s">
        <v>210</v>
      </c>
      <c r="C155" s="13">
        <f>C156+C160</f>
        <v>244240260.96000001</v>
      </c>
      <c r="D155" s="13">
        <f t="shared" ref="D155:F155" si="62">D156+D160</f>
        <v>242419369.36000001</v>
      </c>
      <c r="E155" s="13">
        <f t="shared" si="62"/>
        <v>34206055.369999997</v>
      </c>
      <c r="F155" s="13">
        <f t="shared" si="62"/>
        <v>242047117.5</v>
      </c>
    </row>
    <row r="156" spans="1:6" ht="39.6" x14ac:dyDescent="0.25">
      <c r="A156" s="1" t="s">
        <v>33</v>
      </c>
      <c r="B156" s="5" t="s">
        <v>211</v>
      </c>
      <c r="C156" s="13">
        <f>C157</f>
        <v>205556400.96000001</v>
      </c>
      <c r="D156" s="13">
        <f t="shared" ref="D156:E156" si="63">D157</f>
        <v>203735509.36000001</v>
      </c>
      <c r="E156" s="13">
        <f t="shared" si="63"/>
        <v>32206055.369999997</v>
      </c>
      <c r="F156" s="13">
        <f>F157</f>
        <v>203150005.29999998</v>
      </c>
    </row>
    <row r="157" spans="1:6" ht="39.6" x14ac:dyDescent="0.25">
      <c r="A157" s="1" t="s">
        <v>35</v>
      </c>
      <c r="B157" s="5" t="s">
        <v>212</v>
      </c>
      <c r="C157" s="13">
        <f>C158+C159</f>
        <v>205556400.96000001</v>
      </c>
      <c r="D157" s="13">
        <f t="shared" ref="D157:F157" si="64">D158+D159</f>
        <v>203735509.36000001</v>
      </c>
      <c r="E157" s="13">
        <f t="shared" si="64"/>
        <v>32206055.369999997</v>
      </c>
      <c r="F157" s="13">
        <f t="shared" si="64"/>
        <v>203150005.29999998</v>
      </c>
    </row>
    <row r="158" spans="1:6" ht="41.4" customHeight="1" x14ac:dyDescent="0.25">
      <c r="A158" s="1" t="s">
        <v>93</v>
      </c>
      <c r="B158" s="5" t="s">
        <v>213</v>
      </c>
      <c r="C158" s="13">
        <v>193249160</v>
      </c>
      <c r="D158" s="13">
        <v>191428268.40000001</v>
      </c>
      <c r="E158" s="13">
        <v>29777940.129999999</v>
      </c>
      <c r="F158" s="19">
        <v>190623876.13</v>
      </c>
    </row>
    <row r="159" spans="1:6" x14ac:dyDescent="0.25">
      <c r="A159" s="1" t="s">
        <v>37</v>
      </c>
      <c r="B159" s="5" t="s">
        <v>214</v>
      </c>
      <c r="C159" s="13">
        <v>12307240.960000001</v>
      </c>
      <c r="D159" s="13">
        <v>12307240.960000001</v>
      </c>
      <c r="E159" s="13">
        <v>2428115.2400000002</v>
      </c>
      <c r="F159" s="19">
        <v>12526129.17</v>
      </c>
    </row>
    <row r="160" spans="1:6" x14ac:dyDescent="0.25">
      <c r="A160" s="1" t="s">
        <v>127</v>
      </c>
      <c r="B160" s="5" t="s">
        <v>215</v>
      </c>
      <c r="C160" s="13">
        <f>C161</f>
        <v>38683860</v>
      </c>
      <c r="D160" s="13">
        <f t="shared" ref="D160:E160" si="65">D161</f>
        <v>38683860</v>
      </c>
      <c r="E160" s="13">
        <f t="shared" si="65"/>
        <v>2000000</v>
      </c>
      <c r="F160" s="13">
        <f>F161</f>
        <v>38897112.200000003</v>
      </c>
    </row>
    <row r="161" spans="1:6" x14ac:dyDescent="0.25">
      <c r="A161" s="1" t="s">
        <v>3</v>
      </c>
      <c r="B161" s="5" t="s">
        <v>216</v>
      </c>
      <c r="C161" s="13">
        <v>38683860</v>
      </c>
      <c r="D161" s="13">
        <v>38683860</v>
      </c>
      <c r="E161" s="13">
        <v>2000000</v>
      </c>
      <c r="F161" s="19">
        <v>38897112.200000003</v>
      </c>
    </row>
    <row r="162" spans="1:6" x14ac:dyDescent="0.25">
      <c r="A162" s="1" t="s">
        <v>217</v>
      </c>
      <c r="B162" s="5" t="s">
        <v>218</v>
      </c>
      <c r="C162" s="13">
        <f>C163</f>
        <v>51650506.810000002</v>
      </c>
      <c r="D162" s="13">
        <f t="shared" ref="D162:F163" si="66">D163</f>
        <v>51950506.810000002</v>
      </c>
      <c r="E162" s="13">
        <f t="shared" si="66"/>
        <v>30002087.890000001</v>
      </c>
      <c r="F162" s="13">
        <f t="shared" si="66"/>
        <v>52932932.960000001</v>
      </c>
    </row>
    <row r="163" spans="1:6" ht="39.6" x14ac:dyDescent="0.25">
      <c r="A163" s="1" t="s">
        <v>33</v>
      </c>
      <c r="B163" s="5" t="s">
        <v>219</v>
      </c>
      <c r="C163" s="13">
        <f>C164</f>
        <v>51650506.810000002</v>
      </c>
      <c r="D163" s="13">
        <f t="shared" si="66"/>
        <v>51950506.810000002</v>
      </c>
      <c r="E163" s="13">
        <f t="shared" si="66"/>
        <v>30002087.890000001</v>
      </c>
      <c r="F163" s="13">
        <f t="shared" si="66"/>
        <v>52932932.960000001</v>
      </c>
    </row>
    <row r="164" spans="1:6" ht="39.6" x14ac:dyDescent="0.25">
      <c r="A164" s="1" t="s">
        <v>35</v>
      </c>
      <c r="B164" s="5" t="s">
        <v>220</v>
      </c>
      <c r="C164" s="13">
        <f>C165+C166</f>
        <v>51650506.810000002</v>
      </c>
      <c r="D164" s="13">
        <f t="shared" ref="D164:F164" si="67">D165+D166</f>
        <v>51950506.810000002</v>
      </c>
      <c r="E164" s="13">
        <f t="shared" si="67"/>
        <v>30002087.890000001</v>
      </c>
      <c r="F164" s="13">
        <f t="shared" si="67"/>
        <v>52932932.960000001</v>
      </c>
    </row>
    <row r="165" spans="1:6" ht="39.6" x14ac:dyDescent="0.25">
      <c r="A165" s="1" t="s">
        <v>91</v>
      </c>
      <c r="B165" s="5" t="s">
        <v>221</v>
      </c>
      <c r="C165" s="13">
        <v>13476808.810000001</v>
      </c>
      <c r="D165" s="13">
        <v>13476808.810000001</v>
      </c>
      <c r="E165" s="13">
        <v>5479467.25</v>
      </c>
      <c r="F165" s="19">
        <v>13476808.810000001</v>
      </c>
    </row>
    <row r="166" spans="1:6" x14ac:dyDescent="0.25">
      <c r="A166" s="1" t="s">
        <v>37</v>
      </c>
      <c r="B166" s="5" t="s">
        <v>222</v>
      </c>
      <c r="C166" s="13">
        <v>38173698</v>
      </c>
      <c r="D166" s="13">
        <v>38473698</v>
      </c>
      <c r="E166" s="13">
        <v>24522620.640000001</v>
      </c>
      <c r="F166" s="19">
        <v>39456124.149999999</v>
      </c>
    </row>
    <row r="167" spans="1:6" ht="26.4" x14ac:dyDescent="0.25">
      <c r="A167" s="1" t="s">
        <v>223</v>
      </c>
      <c r="B167" s="5" t="s">
        <v>224</v>
      </c>
      <c r="C167" s="13">
        <f>C168+C177+C181</f>
        <v>272126918.38999999</v>
      </c>
      <c r="D167" s="13">
        <f t="shared" ref="D167:E167" si="68">D168+D177+D181</f>
        <v>282563118.38999999</v>
      </c>
      <c r="E167" s="13">
        <f t="shared" si="68"/>
        <v>109683687.88000001</v>
      </c>
      <c r="F167" s="13">
        <f>F168+F177+F181</f>
        <v>283485668.95999998</v>
      </c>
    </row>
    <row r="168" spans="1:6" ht="78.599999999999994" customHeight="1" x14ac:dyDescent="0.25">
      <c r="A168" s="1" t="s">
        <v>10</v>
      </c>
      <c r="B168" s="5" t="s">
        <v>225</v>
      </c>
      <c r="C168" s="13">
        <f>C169+C173</f>
        <v>182735141.28999999</v>
      </c>
      <c r="D168" s="13">
        <f t="shared" ref="D168:F168" si="69">D169+D173</f>
        <v>183104941.28999999</v>
      </c>
      <c r="E168" s="13">
        <f t="shared" si="69"/>
        <v>80245273.609999999</v>
      </c>
      <c r="F168" s="13">
        <f t="shared" si="69"/>
        <v>184911573.18000001</v>
      </c>
    </row>
    <row r="169" spans="1:6" ht="26.4" x14ac:dyDescent="0.25">
      <c r="A169" s="1" t="s">
        <v>77</v>
      </c>
      <c r="B169" s="5" t="s">
        <v>226</v>
      </c>
      <c r="C169" s="13">
        <f>C170+C171+C172</f>
        <v>145893747.41999999</v>
      </c>
      <c r="D169" s="13">
        <f t="shared" ref="D169:F169" si="70">D170+D171+D172</f>
        <v>146143747.41999999</v>
      </c>
      <c r="E169" s="13">
        <f t="shared" si="70"/>
        <v>62450127.909999996</v>
      </c>
      <c r="F169" s="13">
        <f t="shared" si="70"/>
        <v>146994999.5</v>
      </c>
    </row>
    <row r="170" spans="1:6" x14ac:dyDescent="0.25">
      <c r="A170" s="1" t="s">
        <v>79</v>
      </c>
      <c r="B170" s="5" t="s">
        <v>227</v>
      </c>
      <c r="C170" s="13">
        <v>112454035.19</v>
      </c>
      <c r="D170" s="13">
        <v>112646047.19</v>
      </c>
      <c r="E170" s="13">
        <v>47647245.009999998</v>
      </c>
      <c r="F170" s="19">
        <v>113231149.11</v>
      </c>
    </row>
    <row r="171" spans="1:6" ht="26.4" x14ac:dyDescent="0.25">
      <c r="A171" s="1" t="s">
        <v>81</v>
      </c>
      <c r="B171" s="5" t="s">
        <v>228</v>
      </c>
      <c r="C171" s="13">
        <v>2774800</v>
      </c>
      <c r="D171" s="13">
        <v>2774800</v>
      </c>
      <c r="E171" s="13">
        <v>475825.72</v>
      </c>
      <c r="F171" s="19">
        <v>2774800</v>
      </c>
    </row>
    <row r="172" spans="1:6" ht="52.8" x14ac:dyDescent="0.25">
      <c r="A172" s="1" t="s">
        <v>83</v>
      </c>
      <c r="B172" s="5" t="s">
        <v>229</v>
      </c>
      <c r="C172" s="13">
        <v>30664912.23</v>
      </c>
      <c r="D172" s="13">
        <v>30722900.23</v>
      </c>
      <c r="E172" s="13">
        <v>14327057.18</v>
      </c>
      <c r="F172" s="19">
        <v>30989050.390000001</v>
      </c>
    </row>
    <row r="173" spans="1:6" ht="39.6" x14ac:dyDescent="0.25">
      <c r="A173" s="1" t="s">
        <v>12</v>
      </c>
      <c r="B173" s="5" t="s">
        <v>230</v>
      </c>
      <c r="C173" s="13">
        <f>C174+C175+C176</f>
        <v>36841393.869999997</v>
      </c>
      <c r="D173" s="13">
        <f t="shared" ref="D173:F173" si="71">D174+D175+D176</f>
        <v>36961193.869999997</v>
      </c>
      <c r="E173" s="13">
        <f t="shared" si="71"/>
        <v>17795145.699999999</v>
      </c>
      <c r="F173" s="13">
        <f t="shared" si="71"/>
        <v>37916573.68</v>
      </c>
    </row>
    <row r="174" spans="1:6" ht="26.4" x14ac:dyDescent="0.25">
      <c r="A174" s="1" t="s">
        <v>14</v>
      </c>
      <c r="B174" s="5" t="s">
        <v>231</v>
      </c>
      <c r="C174" s="13">
        <v>28947430.68</v>
      </c>
      <c r="D174" s="13">
        <v>29047430.68</v>
      </c>
      <c r="E174" s="13">
        <v>12847241.439999999</v>
      </c>
      <c r="F174" s="19">
        <v>29844125.129999999</v>
      </c>
    </row>
    <row r="175" spans="1:6" ht="52.8" x14ac:dyDescent="0.25">
      <c r="A175" s="1" t="s">
        <v>16</v>
      </c>
      <c r="B175" s="5" t="s">
        <v>232</v>
      </c>
      <c r="C175" s="13">
        <v>1750160</v>
      </c>
      <c r="D175" s="13">
        <v>1750160</v>
      </c>
      <c r="E175" s="13">
        <v>1216860.2</v>
      </c>
      <c r="F175" s="19">
        <v>1790270</v>
      </c>
    </row>
    <row r="176" spans="1:6" ht="66" x14ac:dyDescent="0.25">
      <c r="A176" s="1" t="s">
        <v>17</v>
      </c>
      <c r="B176" s="5" t="s">
        <v>233</v>
      </c>
      <c r="C176" s="13">
        <v>6143803.1900000004</v>
      </c>
      <c r="D176" s="13">
        <v>6163603.1900000004</v>
      </c>
      <c r="E176" s="13">
        <v>3731044.06</v>
      </c>
      <c r="F176" s="19">
        <v>6282178.5499999998</v>
      </c>
    </row>
    <row r="177" spans="1:6" ht="39.6" x14ac:dyDescent="0.25">
      <c r="A177" s="1" t="s">
        <v>33</v>
      </c>
      <c r="B177" s="5" t="s">
        <v>234</v>
      </c>
      <c r="C177" s="13">
        <f>C178</f>
        <v>79891677.099999994</v>
      </c>
      <c r="D177" s="13">
        <f t="shared" ref="D177:F177" si="72">D178</f>
        <v>79691848.799999997</v>
      </c>
      <c r="E177" s="13">
        <f t="shared" si="72"/>
        <v>16542099.07</v>
      </c>
      <c r="F177" s="13">
        <f t="shared" si="72"/>
        <v>78743895.760000005</v>
      </c>
    </row>
    <row r="178" spans="1:6" ht="39.6" x14ac:dyDescent="0.25">
      <c r="A178" s="1" t="s">
        <v>35</v>
      </c>
      <c r="B178" s="5" t="s">
        <v>235</v>
      </c>
      <c r="C178" s="13">
        <f>C179+C180</f>
        <v>79891677.099999994</v>
      </c>
      <c r="D178" s="13">
        <f t="shared" ref="D178:F178" si="73">D179+D180</f>
        <v>79691848.799999997</v>
      </c>
      <c r="E178" s="13">
        <f t="shared" si="73"/>
        <v>16542099.07</v>
      </c>
      <c r="F178" s="13">
        <f t="shared" si="73"/>
        <v>78743895.760000005</v>
      </c>
    </row>
    <row r="179" spans="1:6" ht="39.6" x14ac:dyDescent="0.25">
      <c r="A179" s="1" t="s">
        <v>91</v>
      </c>
      <c r="B179" s="5" t="s">
        <v>236</v>
      </c>
      <c r="C179" s="13">
        <v>6350936</v>
      </c>
      <c r="D179" s="13">
        <v>6222336</v>
      </c>
      <c r="E179" s="13">
        <v>2336494.0499999998</v>
      </c>
      <c r="F179" s="19">
        <v>6378960.8899999997</v>
      </c>
    </row>
    <row r="180" spans="1:6" x14ac:dyDescent="0.25">
      <c r="A180" s="1" t="s">
        <v>37</v>
      </c>
      <c r="B180" s="5" t="s">
        <v>237</v>
      </c>
      <c r="C180" s="13">
        <v>73540741.099999994</v>
      </c>
      <c r="D180" s="13">
        <v>73469512.799999997</v>
      </c>
      <c r="E180" s="13">
        <v>14205605.02</v>
      </c>
      <c r="F180" s="19">
        <v>72364934.870000005</v>
      </c>
    </row>
    <row r="181" spans="1:6" x14ac:dyDescent="0.25">
      <c r="A181" s="1" t="s">
        <v>39</v>
      </c>
      <c r="B181" s="5" t="s">
        <v>238</v>
      </c>
      <c r="C181" s="13">
        <f>C182+C186+C188</f>
        <v>9500100</v>
      </c>
      <c r="D181" s="13">
        <f t="shared" ref="D181:F181" si="74">D182+D186+D188</f>
        <v>19766328.300000001</v>
      </c>
      <c r="E181" s="13">
        <f t="shared" si="74"/>
        <v>12896315.200000001</v>
      </c>
      <c r="F181" s="13">
        <f t="shared" si="74"/>
        <v>19830200.020000003</v>
      </c>
    </row>
    <row r="182" spans="1:6" ht="66" x14ac:dyDescent="0.25">
      <c r="A182" s="1" t="s">
        <v>111</v>
      </c>
      <c r="B182" s="5" t="s">
        <v>239</v>
      </c>
      <c r="C182" s="13">
        <f>C183+C184+C185</f>
        <v>5035000</v>
      </c>
      <c r="D182" s="13">
        <f t="shared" ref="D182:F182" si="75">D183+D184+D185</f>
        <v>14818400</v>
      </c>
      <c r="E182" s="13">
        <f t="shared" si="75"/>
        <v>11380958.9</v>
      </c>
      <c r="F182" s="13">
        <f t="shared" si="75"/>
        <v>14882271.720000001</v>
      </c>
    </row>
    <row r="183" spans="1:6" ht="79.2" x14ac:dyDescent="0.25">
      <c r="A183" s="1" t="s">
        <v>113</v>
      </c>
      <c r="B183" s="5" t="s">
        <v>240</v>
      </c>
      <c r="C183" s="13">
        <v>1840000</v>
      </c>
      <c r="D183" s="13">
        <v>4368400</v>
      </c>
      <c r="E183" s="13">
        <v>1380958.9</v>
      </c>
      <c r="F183" s="19">
        <v>4116459.34</v>
      </c>
    </row>
    <row r="184" spans="1:6" ht="134.4" customHeight="1" x14ac:dyDescent="0.25">
      <c r="A184" s="1" t="s">
        <v>241</v>
      </c>
      <c r="B184" s="5" t="s">
        <v>242</v>
      </c>
      <c r="C184" s="13">
        <v>195000</v>
      </c>
      <c r="D184" s="13">
        <v>10450000</v>
      </c>
      <c r="E184" s="13">
        <v>10000000</v>
      </c>
      <c r="F184" s="19">
        <v>10765812.380000001</v>
      </c>
    </row>
    <row r="185" spans="1:6" ht="69" customHeight="1" x14ac:dyDescent="0.25">
      <c r="A185" s="1" t="s">
        <v>548</v>
      </c>
      <c r="B185" s="5" t="s">
        <v>547</v>
      </c>
      <c r="C185" s="13">
        <v>3000000</v>
      </c>
      <c r="D185" s="13">
        <v>0</v>
      </c>
      <c r="E185" s="13">
        <v>0</v>
      </c>
      <c r="F185" s="19">
        <v>0</v>
      </c>
    </row>
    <row r="186" spans="1:6" x14ac:dyDescent="0.25">
      <c r="A186" s="1" t="s">
        <v>115</v>
      </c>
      <c r="B186" s="5" t="s">
        <v>243</v>
      </c>
      <c r="C186" s="13">
        <f>C187</f>
        <v>0</v>
      </c>
      <c r="D186" s="13">
        <f t="shared" ref="D186:F186" si="76">D187</f>
        <v>151231.49</v>
      </c>
      <c r="E186" s="13">
        <f t="shared" si="76"/>
        <v>151231.49</v>
      </c>
      <c r="F186" s="13">
        <f t="shared" si="76"/>
        <v>151231.49</v>
      </c>
    </row>
    <row r="187" spans="1:6" ht="52.8" x14ac:dyDescent="0.25">
      <c r="A187" s="1" t="s">
        <v>117</v>
      </c>
      <c r="B187" s="5" t="s">
        <v>244</v>
      </c>
      <c r="C187" s="13">
        <v>0</v>
      </c>
      <c r="D187" s="13">
        <v>151231.49</v>
      </c>
      <c r="E187" s="13">
        <v>151231.49</v>
      </c>
      <c r="F187" s="19">
        <v>151231.49</v>
      </c>
    </row>
    <row r="188" spans="1:6" ht="26.4" x14ac:dyDescent="0.25">
      <c r="A188" s="1" t="s">
        <v>41</v>
      </c>
      <c r="B188" s="5" t="s">
        <v>245</v>
      </c>
      <c r="C188" s="13">
        <f>C189+C190+C191</f>
        <v>4465100</v>
      </c>
      <c r="D188" s="13">
        <f t="shared" ref="D188:F188" si="77">D189+D190+D191</f>
        <v>4796696.8100000005</v>
      </c>
      <c r="E188" s="13">
        <f t="shared" si="77"/>
        <v>1364124.81</v>
      </c>
      <c r="F188" s="13">
        <f t="shared" si="77"/>
        <v>4796696.8100000005</v>
      </c>
    </row>
    <row r="189" spans="1:6" ht="26.4" x14ac:dyDescent="0.25">
      <c r="A189" s="1" t="s">
        <v>43</v>
      </c>
      <c r="B189" s="5" t="s">
        <v>246</v>
      </c>
      <c r="C189" s="13">
        <v>3800100</v>
      </c>
      <c r="D189" s="13">
        <v>3803100</v>
      </c>
      <c r="E189" s="13">
        <v>947328</v>
      </c>
      <c r="F189" s="19">
        <v>3803100</v>
      </c>
    </row>
    <row r="190" spans="1:6" x14ac:dyDescent="0.25">
      <c r="A190" s="1" t="s">
        <v>45</v>
      </c>
      <c r="B190" s="5" t="s">
        <v>247</v>
      </c>
      <c r="C190" s="13">
        <v>25000</v>
      </c>
      <c r="D190" s="13">
        <v>233596.81</v>
      </c>
      <c r="E190" s="13">
        <v>226796.81</v>
      </c>
      <c r="F190" s="19">
        <v>233596.81</v>
      </c>
    </row>
    <row r="191" spans="1:6" x14ac:dyDescent="0.25">
      <c r="A191" s="1" t="s">
        <v>47</v>
      </c>
      <c r="B191" s="5" t="s">
        <v>248</v>
      </c>
      <c r="C191" s="13">
        <v>640000</v>
      </c>
      <c r="D191" s="13">
        <v>760000</v>
      </c>
      <c r="E191" s="13">
        <v>190000</v>
      </c>
      <c r="F191" s="19">
        <v>760000</v>
      </c>
    </row>
    <row r="192" spans="1:6" x14ac:dyDescent="0.25">
      <c r="A192" s="11" t="s">
        <v>249</v>
      </c>
      <c r="B192" s="12" t="s">
        <v>250</v>
      </c>
      <c r="C192" s="14">
        <f>C193+C205+C217+C220</f>
        <v>628145812.62</v>
      </c>
      <c r="D192" s="14">
        <f t="shared" ref="D192:F192" si="78">D193+D205+D217+D220</f>
        <v>673632748.46000004</v>
      </c>
      <c r="E192" s="14">
        <f t="shared" si="78"/>
        <v>147612220.23999998</v>
      </c>
      <c r="F192" s="14">
        <f t="shared" si="78"/>
        <v>656889032.5</v>
      </c>
    </row>
    <row r="193" spans="1:6" x14ac:dyDescent="0.25">
      <c r="A193" s="1" t="s">
        <v>251</v>
      </c>
      <c r="B193" s="5" t="s">
        <v>252</v>
      </c>
      <c r="C193" s="13">
        <f>C194+C197+C200+C202</f>
        <v>122326684.34999999</v>
      </c>
      <c r="D193" s="13">
        <f>D194+D197+D200+D202</f>
        <v>113825855.39</v>
      </c>
      <c r="E193" s="13">
        <f>E194+E197+E200+E202</f>
        <v>20991079.920000002</v>
      </c>
      <c r="F193" s="13">
        <f>F194+F197+F200+F202</f>
        <v>113416900.41</v>
      </c>
    </row>
    <row r="194" spans="1:6" ht="39.6" x14ac:dyDescent="0.25">
      <c r="A194" s="1" t="s">
        <v>33</v>
      </c>
      <c r="B194" s="5" t="s">
        <v>253</v>
      </c>
      <c r="C194" s="13">
        <f>C195</f>
        <v>1116666.67</v>
      </c>
      <c r="D194" s="13">
        <f t="shared" ref="D194:F195" si="79">D195</f>
        <v>1116666.67</v>
      </c>
      <c r="E194" s="13">
        <f t="shared" si="79"/>
        <v>223333.33</v>
      </c>
      <c r="F194" s="13">
        <f t="shared" si="79"/>
        <v>1116123.5900000001</v>
      </c>
    </row>
    <row r="195" spans="1:6" ht="39.6" x14ac:dyDescent="0.25">
      <c r="A195" s="1" t="s">
        <v>35</v>
      </c>
      <c r="B195" s="5" t="s">
        <v>254</v>
      </c>
      <c r="C195" s="13">
        <f>C196</f>
        <v>1116666.67</v>
      </c>
      <c r="D195" s="13">
        <f t="shared" si="79"/>
        <v>1116666.67</v>
      </c>
      <c r="E195" s="13">
        <f t="shared" si="79"/>
        <v>223333.33</v>
      </c>
      <c r="F195" s="13">
        <f t="shared" si="79"/>
        <v>1116123.5900000001</v>
      </c>
    </row>
    <row r="196" spans="1:6" ht="52.8" x14ac:dyDescent="0.25">
      <c r="A196" s="1" t="s">
        <v>93</v>
      </c>
      <c r="B196" s="5" t="s">
        <v>255</v>
      </c>
      <c r="C196" s="13">
        <v>1116666.67</v>
      </c>
      <c r="D196" s="13">
        <v>1116666.67</v>
      </c>
      <c r="E196" s="13">
        <v>223333.33</v>
      </c>
      <c r="F196" s="19">
        <v>1116123.5900000001</v>
      </c>
    </row>
    <row r="197" spans="1:6" ht="39.6" x14ac:dyDescent="0.25">
      <c r="A197" s="1" t="s">
        <v>172</v>
      </c>
      <c r="B197" s="5" t="s">
        <v>256</v>
      </c>
      <c r="C197" s="13">
        <f>C198</f>
        <v>97689826.859999999</v>
      </c>
      <c r="D197" s="13">
        <f t="shared" ref="D197:E198" si="80">D198</f>
        <v>89188997.900000006</v>
      </c>
      <c r="E197" s="13">
        <f t="shared" si="80"/>
        <v>4101823.78</v>
      </c>
      <c r="F197" s="13">
        <f>F198</f>
        <v>88983445.170000002</v>
      </c>
    </row>
    <row r="198" spans="1:6" x14ac:dyDescent="0.25">
      <c r="A198" s="1" t="s">
        <v>174</v>
      </c>
      <c r="B198" s="5" t="s">
        <v>257</v>
      </c>
      <c r="C198" s="13">
        <f>C199</f>
        <v>97689826.859999999</v>
      </c>
      <c r="D198" s="13">
        <f t="shared" si="80"/>
        <v>89188997.900000006</v>
      </c>
      <c r="E198" s="13">
        <f t="shared" si="80"/>
        <v>4101823.78</v>
      </c>
      <c r="F198" s="13">
        <f>F199</f>
        <v>88983445.170000002</v>
      </c>
    </row>
    <row r="199" spans="1:6" ht="52.8" x14ac:dyDescent="0.25">
      <c r="A199" s="1" t="s">
        <v>258</v>
      </c>
      <c r="B199" s="5" t="s">
        <v>259</v>
      </c>
      <c r="C199" s="13">
        <v>97689826.859999999</v>
      </c>
      <c r="D199" s="13">
        <v>89188997.900000006</v>
      </c>
      <c r="E199" s="13">
        <v>4101823.78</v>
      </c>
      <c r="F199" s="19">
        <v>88983445.170000002</v>
      </c>
    </row>
    <row r="200" spans="1:6" x14ac:dyDescent="0.25">
      <c r="A200" s="1" t="s">
        <v>127</v>
      </c>
      <c r="B200" s="5" t="s">
        <v>260</v>
      </c>
      <c r="C200" s="13">
        <f>C201</f>
        <v>22362135.5</v>
      </c>
      <c r="D200" s="13">
        <f t="shared" ref="D200:F200" si="81">D201</f>
        <v>22362135.5</v>
      </c>
      <c r="E200" s="13">
        <f t="shared" si="81"/>
        <v>15507867.49</v>
      </c>
      <c r="F200" s="13">
        <f t="shared" si="81"/>
        <v>22159276.329999998</v>
      </c>
    </row>
    <row r="201" spans="1:6" x14ac:dyDescent="0.25">
      <c r="A201" s="1" t="s">
        <v>3</v>
      </c>
      <c r="B201" s="5" t="s">
        <v>261</v>
      </c>
      <c r="C201" s="13">
        <v>22362135.5</v>
      </c>
      <c r="D201" s="13">
        <v>22362135.5</v>
      </c>
      <c r="E201" s="13">
        <v>15507867.49</v>
      </c>
      <c r="F201" s="19">
        <v>22159276.329999998</v>
      </c>
    </row>
    <row r="202" spans="1:6" ht="39.6" x14ac:dyDescent="0.25">
      <c r="A202" s="1" t="s">
        <v>104</v>
      </c>
      <c r="B202" s="5" t="s">
        <v>262</v>
      </c>
      <c r="C202" s="13">
        <f>C203</f>
        <v>1158055.32</v>
      </c>
      <c r="D202" s="13">
        <f t="shared" ref="D202:F203" si="82">D203</f>
        <v>1158055.32</v>
      </c>
      <c r="E202" s="13">
        <f t="shared" si="82"/>
        <v>1158055.32</v>
      </c>
      <c r="F202" s="13">
        <f t="shared" si="82"/>
        <v>1158055.32</v>
      </c>
    </row>
    <row r="203" spans="1:6" ht="52.8" x14ac:dyDescent="0.25">
      <c r="A203" s="1" t="s">
        <v>106</v>
      </c>
      <c r="B203" s="5" t="s">
        <v>263</v>
      </c>
      <c r="C203" s="13">
        <f>C204</f>
        <v>1158055.32</v>
      </c>
      <c r="D203" s="13">
        <f t="shared" si="82"/>
        <v>1158055.32</v>
      </c>
      <c r="E203" s="13">
        <f t="shared" si="82"/>
        <v>1158055.32</v>
      </c>
      <c r="F203" s="13">
        <f t="shared" si="82"/>
        <v>1158055.32</v>
      </c>
    </row>
    <row r="204" spans="1:6" ht="105.6" x14ac:dyDescent="0.25">
      <c r="A204" s="1" t="s">
        <v>108</v>
      </c>
      <c r="B204" s="5" t="s">
        <v>264</v>
      </c>
      <c r="C204" s="13">
        <v>1158055.32</v>
      </c>
      <c r="D204" s="13">
        <v>1158055.32</v>
      </c>
      <c r="E204" s="13">
        <v>1158055.32</v>
      </c>
      <c r="F204" s="19">
        <v>1158055.32</v>
      </c>
    </row>
    <row r="205" spans="1:6" x14ac:dyDescent="0.25">
      <c r="A205" s="1" t="s">
        <v>265</v>
      </c>
      <c r="B205" s="5" t="s">
        <v>266</v>
      </c>
      <c r="C205" s="13">
        <f>C206+C210+C213</f>
        <v>472906395.79999995</v>
      </c>
      <c r="D205" s="13">
        <f t="shared" ref="D205:F205" si="83">D206+D210+D213</f>
        <v>474727287.79000002</v>
      </c>
      <c r="E205" s="13">
        <f t="shared" si="83"/>
        <v>125637069.11999999</v>
      </c>
      <c r="F205" s="13">
        <f t="shared" si="83"/>
        <v>459092920.53000003</v>
      </c>
    </row>
    <row r="206" spans="1:6" ht="39.6" x14ac:dyDescent="0.25">
      <c r="A206" s="1" t="s">
        <v>33</v>
      </c>
      <c r="B206" s="5" t="s">
        <v>267</v>
      </c>
      <c r="C206" s="13">
        <f>C207</f>
        <v>135411665.22</v>
      </c>
      <c r="D206" s="13">
        <f t="shared" ref="D206:F206" si="84">D207</f>
        <v>137232556.81999999</v>
      </c>
      <c r="E206" s="13">
        <f t="shared" si="84"/>
        <v>15011913.360000001</v>
      </c>
      <c r="F206" s="13">
        <f t="shared" si="84"/>
        <v>137040451.22</v>
      </c>
    </row>
    <row r="207" spans="1:6" ht="39.6" x14ac:dyDescent="0.25">
      <c r="A207" s="1" t="s">
        <v>35</v>
      </c>
      <c r="B207" s="5" t="s">
        <v>268</v>
      </c>
      <c r="C207" s="13">
        <f>C208+C209</f>
        <v>135411665.22</v>
      </c>
      <c r="D207" s="13">
        <f t="shared" ref="D207:F207" si="85">D208+D209</f>
        <v>137232556.81999999</v>
      </c>
      <c r="E207" s="13">
        <f t="shared" si="85"/>
        <v>15011913.360000001</v>
      </c>
      <c r="F207" s="13">
        <f t="shared" si="85"/>
        <v>137040451.22</v>
      </c>
    </row>
    <row r="208" spans="1:6" ht="52.8" x14ac:dyDescent="0.25">
      <c r="A208" s="1" t="s">
        <v>93</v>
      </c>
      <c r="B208" s="5" t="s">
        <v>269</v>
      </c>
      <c r="C208" s="13">
        <v>23437494.710000001</v>
      </c>
      <c r="D208" s="13">
        <v>28251804.260000002</v>
      </c>
      <c r="E208" s="13">
        <v>636144.56000000006</v>
      </c>
      <c r="F208" s="19">
        <v>28179686.120000001</v>
      </c>
    </row>
    <row r="209" spans="1:6" x14ac:dyDescent="0.25">
      <c r="A209" s="1" t="s">
        <v>37</v>
      </c>
      <c r="B209" s="5" t="s">
        <v>270</v>
      </c>
      <c r="C209" s="13">
        <v>111974170.51000001</v>
      </c>
      <c r="D209" s="13">
        <v>108980752.56</v>
      </c>
      <c r="E209" s="13">
        <v>14375768.800000001</v>
      </c>
      <c r="F209" s="19">
        <v>108860765.09999999</v>
      </c>
    </row>
    <row r="210" spans="1:6" ht="39.6" x14ac:dyDescent="0.25">
      <c r="A210" s="1" t="s">
        <v>172</v>
      </c>
      <c r="B210" s="5" t="s">
        <v>271</v>
      </c>
      <c r="C210" s="13">
        <f>C211</f>
        <v>309984090.57999998</v>
      </c>
      <c r="D210" s="13">
        <f t="shared" ref="D210:F211" si="86">D211</f>
        <v>309984090.97000003</v>
      </c>
      <c r="E210" s="13">
        <f t="shared" si="86"/>
        <v>93099501.939999998</v>
      </c>
      <c r="F210" s="13">
        <f t="shared" si="86"/>
        <v>294847459.12</v>
      </c>
    </row>
    <row r="211" spans="1:6" x14ac:dyDescent="0.25">
      <c r="A211" s="1" t="s">
        <v>174</v>
      </c>
      <c r="B211" s="5" t="s">
        <v>272</v>
      </c>
      <c r="C211" s="13">
        <f>C212</f>
        <v>309984090.57999998</v>
      </c>
      <c r="D211" s="13">
        <f t="shared" si="86"/>
        <v>309984090.97000003</v>
      </c>
      <c r="E211" s="13">
        <f t="shared" si="86"/>
        <v>93099501.939999998</v>
      </c>
      <c r="F211" s="13">
        <f t="shared" si="86"/>
        <v>294847459.12</v>
      </c>
    </row>
    <row r="212" spans="1:6" ht="52.8" x14ac:dyDescent="0.25">
      <c r="A212" s="1" t="s">
        <v>176</v>
      </c>
      <c r="B212" s="5" t="s">
        <v>273</v>
      </c>
      <c r="C212" s="13">
        <v>309984090.57999998</v>
      </c>
      <c r="D212" s="13">
        <v>309984090.97000003</v>
      </c>
      <c r="E212" s="13">
        <v>93099501.939999998</v>
      </c>
      <c r="F212" s="19">
        <f>309847459.12-15000000</f>
        <v>294847459.12</v>
      </c>
    </row>
    <row r="213" spans="1:6" x14ac:dyDescent="0.25">
      <c r="A213" s="1" t="s">
        <v>39</v>
      </c>
      <c r="B213" s="5" t="s">
        <v>274</v>
      </c>
      <c r="C213" s="13">
        <f>C214</f>
        <v>27510640</v>
      </c>
      <c r="D213" s="13">
        <f t="shared" ref="D213:F213" si="87">D214</f>
        <v>27510640</v>
      </c>
      <c r="E213" s="13">
        <f t="shared" si="87"/>
        <v>17525653.819999997</v>
      </c>
      <c r="F213" s="13">
        <f t="shared" si="87"/>
        <v>27205010.190000001</v>
      </c>
    </row>
    <row r="214" spans="1:6" ht="66" x14ac:dyDescent="0.25">
      <c r="A214" s="1" t="s">
        <v>111</v>
      </c>
      <c r="B214" s="5" t="s">
        <v>275</v>
      </c>
      <c r="C214" s="13">
        <f>C215+C216</f>
        <v>27510640</v>
      </c>
      <c r="D214" s="13">
        <f t="shared" ref="D214:F214" si="88">D215+D216</f>
        <v>27510640</v>
      </c>
      <c r="E214" s="13">
        <f t="shared" si="88"/>
        <v>17525653.819999997</v>
      </c>
      <c r="F214" s="13">
        <f t="shared" si="88"/>
        <v>27205010.190000001</v>
      </c>
    </row>
    <row r="215" spans="1:6" ht="79.2" x14ac:dyDescent="0.25">
      <c r="A215" s="1" t="s">
        <v>113</v>
      </c>
      <c r="B215" s="5" t="s">
        <v>276</v>
      </c>
      <c r="C215" s="13">
        <v>23736500</v>
      </c>
      <c r="D215" s="13">
        <v>23736500</v>
      </c>
      <c r="E215" s="13">
        <v>17415069.829999998</v>
      </c>
      <c r="F215" s="19">
        <v>23430870.190000001</v>
      </c>
    </row>
    <row r="216" spans="1:6" ht="129.6" customHeight="1" x14ac:dyDescent="0.25">
      <c r="A216" s="1" t="s">
        <v>241</v>
      </c>
      <c r="B216" s="5" t="s">
        <v>277</v>
      </c>
      <c r="C216" s="13">
        <v>3774140</v>
      </c>
      <c r="D216" s="13">
        <v>3774140</v>
      </c>
      <c r="E216" s="13">
        <v>110583.99</v>
      </c>
      <c r="F216" s="19">
        <v>3774140</v>
      </c>
    </row>
    <row r="217" spans="1:6" x14ac:dyDescent="0.25">
      <c r="A217" s="1" t="s">
        <v>278</v>
      </c>
      <c r="B217" s="5" t="s">
        <v>279</v>
      </c>
      <c r="C217" s="13">
        <f>C218</f>
        <v>32781632.469999999</v>
      </c>
      <c r="D217" s="13">
        <f t="shared" ref="D217:F218" si="89">D218</f>
        <v>85048505.280000001</v>
      </c>
      <c r="E217" s="13">
        <f t="shared" si="89"/>
        <v>982871.2</v>
      </c>
      <c r="F217" s="13">
        <f t="shared" si="89"/>
        <v>84348111.560000002</v>
      </c>
    </row>
    <row r="218" spans="1:6" x14ac:dyDescent="0.25">
      <c r="A218" s="1" t="s">
        <v>127</v>
      </c>
      <c r="B218" s="5" t="s">
        <v>280</v>
      </c>
      <c r="C218" s="13">
        <f>C219</f>
        <v>32781632.469999999</v>
      </c>
      <c r="D218" s="13">
        <f t="shared" si="89"/>
        <v>85048505.280000001</v>
      </c>
      <c r="E218" s="13">
        <f t="shared" si="89"/>
        <v>982871.2</v>
      </c>
      <c r="F218" s="13">
        <f t="shared" si="89"/>
        <v>84348111.560000002</v>
      </c>
    </row>
    <row r="219" spans="1:6" x14ac:dyDescent="0.25">
      <c r="A219" s="1" t="s">
        <v>3</v>
      </c>
      <c r="B219" s="5" t="s">
        <v>281</v>
      </c>
      <c r="C219" s="13">
        <v>32781632.469999999</v>
      </c>
      <c r="D219" s="13">
        <v>85048505.280000001</v>
      </c>
      <c r="E219" s="13">
        <v>982871.2</v>
      </c>
      <c r="F219" s="19">
        <v>84348111.560000002</v>
      </c>
    </row>
    <row r="220" spans="1:6" ht="26.4" x14ac:dyDescent="0.25">
      <c r="A220" s="1" t="s">
        <v>282</v>
      </c>
      <c r="B220" s="5" t="s">
        <v>283</v>
      </c>
      <c r="C220" s="13">
        <f>C221+C224</f>
        <v>131100</v>
      </c>
      <c r="D220" s="13">
        <f t="shared" ref="D220:F220" si="90">D221+D224</f>
        <v>31100</v>
      </c>
      <c r="E220" s="13">
        <f t="shared" si="90"/>
        <v>1200</v>
      </c>
      <c r="F220" s="13">
        <f t="shared" si="90"/>
        <v>31100</v>
      </c>
    </row>
    <row r="221" spans="1:6" ht="92.4" x14ac:dyDescent="0.25">
      <c r="A221" s="1" t="s">
        <v>10</v>
      </c>
      <c r="B221" s="5" t="s">
        <v>284</v>
      </c>
      <c r="C221" s="13">
        <f>C222</f>
        <v>2600</v>
      </c>
      <c r="D221" s="13">
        <f t="shared" ref="D221:F222" si="91">D222</f>
        <v>2600</v>
      </c>
      <c r="E221" s="13">
        <f t="shared" si="91"/>
        <v>1200</v>
      </c>
      <c r="F221" s="13">
        <f t="shared" si="91"/>
        <v>2600</v>
      </c>
    </row>
    <row r="222" spans="1:6" ht="39.6" x14ac:dyDescent="0.25">
      <c r="A222" s="1" t="s">
        <v>12</v>
      </c>
      <c r="B222" s="5" t="s">
        <v>285</v>
      </c>
      <c r="C222" s="13">
        <f>C223</f>
        <v>2600</v>
      </c>
      <c r="D222" s="13">
        <f t="shared" si="91"/>
        <v>2600</v>
      </c>
      <c r="E222" s="13">
        <f t="shared" si="91"/>
        <v>1200</v>
      </c>
      <c r="F222" s="13">
        <f t="shared" si="91"/>
        <v>2600</v>
      </c>
    </row>
    <row r="223" spans="1:6" ht="26.4" x14ac:dyDescent="0.25">
      <c r="A223" s="1" t="s">
        <v>14</v>
      </c>
      <c r="B223" s="5" t="s">
        <v>286</v>
      </c>
      <c r="C223" s="13">
        <v>2600</v>
      </c>
      <c r="D223" s="13">
        <v>2600</v>
      </c>
      <c r="E223" s="13">
        <v>1200</v>
      </c>
      <c r="F223" s="19">
        <v>2600</v>
      </c>
    </row>
    <row r="224" spans="1:6" ht="39.6" x14ac:dyDescent="0.25">
      <c r="A224" s="1" t="s">
        <v>33</v>
      </c>
      <c r="B224" s="5" t="s">
        <v>287</v>
      </c>
      <c r="C224" s="13">
        <f>C225</f>
        <v>128500</v>
      </c>
      <c r="D224" s="13">
        <f t="shared" ref="D224:F225" si="92">D225</f>
        <v>28500</v>
      </c>
      <c r="E224" s="13">
        <f t="shared" si="92"/>
        <v>0</v>
      </c>
      <c r="F224" s="13">
        <f t="shared" si="92"/>
        <v>28500</v>
      </c>
    </row>
    <row r="225" spans="1:6" ht="39.6" x14ac:dyDescent="0.25">
      <c r="A225" s="1" t="s">
        <v>35</v>
      </c>
      <c r="B225" s="5" t="s">
        <v>288</v>
      </c>
      <c r="C225" s="13">
        <f>C226</f>
        <v>128500</v>
      </c>
      <c r="D225" s="13">
        <f t="shared" si="92"/>
        <v>28500</v>
      </c>
      <c r="E225" s="13">
        <f t="shared" si="92"/>
        <v>0</v>
      </c>
      <c r="F225" s="13">
        <f t="shared" si="92"/>
        <v>28500</v>
      </c>
    </row>
    <row r="226" spans="1:6" x14ac:dyDescent="0.25">
      <c r="A226" s="1" t="s">
        <v>37</v>
      </c>
      <c r="B226" s="5" t="s">
        <v>289</v>
      </c>
      <c r="C226" s="13">
        <v>128500</v>
      </c>
      <c r="D226" s="13">
        <v>28500</v>
      </c>
      <c r="E226" s="13">
        <v>0</v>
      </c>
      <c r="F226" s="19">
        <v>28500</v>
      </c>
    </row>
    <row r="227" spans="1:6" x14ac:dyDescent="0.25">
      <c r="A227" s="11" t="s">
        <v>290</v>
      </c>
      <c r="B227" s="12" t="s">
        <v>291</v>
      </c>
      <c r="C227" s="14">
        <f>C228</f>
        <v>74693650.670000002</v>
      </c>
      <c r="D227" s="14">
        <f t="shared" ref="D227:F227" si="93">D228</f>
        <v>74693650.670000002</v>
      </c>
      <c r="E227" s="14">
        <f t="shared" si="93"/>
        <v>9147756.7799999993</v>
      </c>
      <c r="F227" s="14">
        <f t="shared" si="93"/>
        <v>73756184.109999999</v>
      </c>
    </row>
    <row r="228" spans="1:6" ht="26.4" x14ac:dyDescent="0.25">
      <c r="A228" s="1" t="s">
        <v>292</v>
      </c>
      <c r="B228" s="5" t="s">
        <v>293</v>
      </c>
      <c r="C228" s="13">
        <f>C229+C232+C235+C238+C240</f>
        <v>74693650.670000002</v>
      </c>
      <c r="D228" s="13">
        <f t="shared" ref="D228:F228" si="94">D229+D232+D235+D238+D240</f>
        <v>74693650.670000002</v>
      </c>
      <c r="E228" s="13">
        <f t="shared" si="94"/>
        <v>9147756.7799999993</v>
      </c>
      <c r="F228" s="13">
        <f t="shared" si="94"/>
        <v>73756184.109999999</v>
      </c>
    </row>
    <row r="229" spans="1:6" ht="92.4" x14ac:dyDescent="0.25">
      <c r="A229" s="1" t="s">
        <v>10</v>
      </c>
      <c r="B229" s="5" t="s">
        <v>294</v>
      </c>
      <c r="C229" s="13">
        <f>C230</f>
        <v>108100</v>
      </c>
      <c r="D229" s="13">
        <f t="shared" ref="D229:F230" si="95">D230</f>
        <v>108100</v>
      </c>
      <c r="E229" s="13">
        <f t="shared" si="95"/>
        <v>36000</v>
      </c>
      <c r="F229" s="13">
        <f t="shared" si="95"/>
        <v>108100</v>
      </c>
    </row>
    <row r="230" spans="1:6" ht="39.6" x14ac:dyDescent="0.25">
      <c r="A230" s="1" t="s">
        <v>12</v>
      </c>
      <c r="B230" s="5" t="s">
        <v>295</v>
      </c>
      <c r="C230" s="13">
        <f>C231</f>
        <v>108100</v>
      </c>
      <c r="D230" s="13">
        <f t="shared" si="95"/>
        <v>108100</v>
      </c>
      <c r="E230" s="13">
        <f t="shared" si="95"/>
        <v>36000</v>
      </c>
      <c r="F230" s="13">
        <f t="shared" si="95"/>
        <v>108100</v>
      </c>
    </row>
    <row r="231" spans="1:6" ht="26.4" x14ac:dyDescent="0.25">
      <c r="A231" s="1" t="s">
        <v>14</v>
      </c>
      <c r="B231" s="5" t="s">
        <v>296</v>
      </c>
      <c r="C231" s="13">
        <v>108100</v>
      </c>
      <c r="D231" s="13">
        <v>108100</v>
      </c>
      <c r="E231" s="13">
        <v>36000</v>
      </c>
      <c r="F231" s="19">
        <v>108100</v>
      </c>
    </row>
    <row r="232" spans="1:6" ht="39.6" x14ac:dyDescent="0.25">
      <c r="A232" s="1" t="s">
        <v>33</v>
      </c>
      <c r="B232" s="5" t="s">
        <v>297</v>
      </c>
      <c r="C232" s="13">
        <f>C233</f>
        <v>43277766.380000003</v>
      </c>
      <c r="D232" s="13">
        <f t="shared" ref="D232:F233" si="96">D233</f>
        <v>41191099.710000001</v>
      </c>
      <c r="E232" s="13">
        <f t="shared" si="96"/>
        <v>269459.92</v>
      </c>
      <c r="F232" s="13">
        <f t="shared" si="96"/>
        <v>40253633.149999999</v>
      </c>
    </row>
    <row r="233" spans="1:6" ht="39.6" x14ac:dyDescent="0.25">
      <c r="A233" s="1" t="s">
        <v>35</v>
      </c>
      <c r="B233" s="5" t="s">
        <v>298</v>
      </c>
      <c r="C233" s="13">
        <f>C234</f>
        <v>43277766.380000003</v>
      </c>
      <c r="D233" s="13">
        <f t="shared" si="96"/>
        <v>41191099.710000001</v>
      </c>
      <c r="E233" s="13">
        <f t="shared" si="96"/>
        <v>269459.92</v>
      </c>
      <c r="F233" s="13">
        <f t="shared" si="96"/>
        <v>40253633.149999999</v>
      </c>
    </row>
    <row r="234" spans="1:6" x14ac:dyDescent="0.25">
      <c r="A234" s="1" t="s">
        <v>37</v>
      </c>
      <c r="B234" s="5" t="s">
        <v>299</v>
      </c>
      <c r="C234" s="13">
        <v>43277766.380000003</v>
      </c>
      <c r="D234" s="13">
        <v>41191099.710000001</v>
      </c>
      <c r="E234" s="13">
        <v>269459.92</v>
      </c>
      <c r="F234" s="19">
        <v>40253633.149999999</v>
      </c>
    </row>
    <row r="235" spans="1:6" ht="39.6" x14ac:dyDescent="0.25">
      <c r="A235" s="1" t="s">
        <v>172</v>
      </c>
      <c r="B235" s="5" t="s">
        <v>300</v>
      </c>
      <c r="C235" s="13">
        <f>C236</f>
        <v>14370484.289999999</v>
      </c>
      <c r="D235" s="13">
        <v>16457150.960000001</v>
      </c>
      <c r="E235" s="13">
        <v>527496.86</v>
      </c>
      <c r="F235" s="19">
        <v>16457150.960000001</v>
      </c>
    </row>
    <row r="236" spans="1:6" x14ac:dyDescent="0.25">
      <c r="A236" s="1" t="s">
        <v>174</v>
      </c>
      <c r="B236" s="5" t="s">
        <v>301</v>
      </c>
      <c r="C236" s="13">
        <f>C237</f>
        <v>14370484.289999999</v>
      </c>
      <c r="D236" s="13">
        <f t="shared" ref="D236:F236" si="97">D237</f>
        <v>16457150.960000001</v>
      </c>
      <c r="E236" s="13">
        <f t="shared" si="97"/>
        <v>527496.86</v>
      </c>
      <c r="F236" s="13">
        <f t="shared" si="97"/>
        <v>16457150.960000001</v>
      </c>
    </row>
    <row r="237" spans="1:6" ht="52.8" x14ac:dyDescent="0.25">
      <c r="A237" s="1" t="s">
        <v>176</v>
      </c>
      <c r="B237" s="5" t="s">
        <v>302</v>
      </c>
      <c r="C237" s="13">
        <v>14370484.289999999</v>
      </c>
      <c r="D237" s="13">
        <v>16457150.960000001</v>
      </c>
      <c r="E237" s="13">
        <v>527496.86</v>
      </c>
      <c r="F237" s="19">
        <v>16457150.960000001</v>
      </c>
    </row>
    <row r="238" spans="1:6" x14ac:dyDescent="0.25">
      <c r="A238" s="1" t="s">
        <v>127</v>
      </c>
      <c r="B238" s="5" t="s">
        <v>303</v>
      </c>
      <c r="C238" s="13">
        <f>C239</f>
        <v>16337300</v>
      </c>
      <c r="D238" s="13">
        <f t="shared" ref="D238:F238" si="98">D239</f>
        <v>16337300</v>
      </c>
      <c r="E238" s="13">
        <f t="shared" si="98"/>
        <v>7765300</v>
      </c>
      <c r="F238" s="13">
        <f t="shared" si="98"/>
        <v>16337300</v>
      </c>
    </row>
    <row r="239" spans="1:6" x14ac:dyDescent="0.25">
      <c r="A239" s="1" t="s">
        <v>3</v>
      </c>
      <c r="B239" s="5" t="s">
        <v>304</v>
      </c>
      <c r="C239" s="13">
        <v>16337300</v>
      </c>
      <c r="D239" s="13">
        <v>16337300</v>
      </c>
      <c r="E239" s="13">
        <v>7765300</v>
      </c>
      <c r="F239" s="19">
        <v>16337300</v>
      </c>
    </row>
    <row r="240" spans="1:6" ht="39.6" x14ac:dyDescent="0.25">
      <c r="A240" s="1" t="s">
        <v>104</v>
      </c>
      <c r="B240" s="5" t="s">
        <v>305</v>
      </c>
      <c r="C240" s="13">
        <f>C241</f>
        <v>600000</v>
      </c>
      <c r="D240" s="13">
        <f t="shared" ref="D240:F241" si="99">D241</f>
        <v>600000</v>
      </c>
      <c r="E240" s="13">
        <f t="shared" si="99"/>
        <v>549500</v>
      </c>
      <c r="F240" s="13">
        <f t="shared" si="99"/>
        <v>600000</v>
      </c>
    </row>
    <row r="241" spans="1:6" x14ac:dyDescent="0.25">
      <c r="A241" s="1" t="s">
        <v>187</v>
      </c>
      <c r="B241" s="5" t="s">
        <v>306</v>
      </c>
      <c r="C241" s="13">
        <f>C242</f>
        <v>600000</v>
      </c>
      <c r="D241" s="13">
        <f t="shared" si="99"/>
        <v>600000</v>
      </c>
      <c r="E241" s="13">
        <f t="shared" si="99"/>
        <v>549500</v>
      </c>
      <c r="F241" s="13">
        <f t="shared" si="99"/>
        <v>600000</v>
      </c>
    </row>
    <row r="242" spans="1:6" ht="79.2" x14ac:dyDescent="0.25">
      <c r="A242" s="1" t="s">
        <v>307</v>
      </c>
      <c r="B242" s="5" t="s">
        <v>308</v>
      </c>
      <c r="C242" s="13">
        <v>600000</v>
      </c>
      <c r="D242" s="13">
        <v>600000</v>
      </c>
      <c r="E242" s="13">
        <v>549500</v>
      </c>
      <c r="F242" s="19">
        <v>600000</v>
      </c>
    </row>
    <row r="243" spans="1:6" x14ac:dyDescent="0.25">
      <c r="A243" s="11" t="s">
        <v>309</v>
      </c>
      <c r="B243" s="12" t="s">
        <v>310</v>
      </c>
      <c r="C243" s="14">
        <f>C244+C253+C267+C275+C284+C296</f>
        <v>1969883660.0099998</v>
      </c>
      <c r="D243" s="14">
        <f t="shared" ref="D243:F243" si="100">D244+D253+D267+D275+D284+D296</f>
        <v>2084777887.0800002</v>
      </c>
      <c r="E243" s="14">
        <f t="shared" si="100"/>
        <v>828368736.18000007</v>
      </c>
      <c r="F243" s="14">
        <f t="shared" si="100"/>
        <v>2159255911.2900004</v>
      </c>
    </row>
    <row r="244" spans="1:6" x14ac:dyDescent="0.25">
      <c r="A244" s="1" t="s">
        <v>311</v>
      </c>
      <c r="B244" s="5" t="s">
        <v>312</v>
      </c>
      <c r="C244" s="13">
        <f>C245+C249</f>
        <v>509697642.38999999</v>
      </c>
      <c r="D244" s="13">
        <f t="shared" ref="D244:F244" si="101">D245+D249</f>
        <v>527712676.42000002</v>
      </c>
      <c r="E244" s="13">
        <f t="shared" si="101"/>
        <v>213874691.59999999</v>
      </c>
      <c r="F244" s="13">
        <f t="shared" si="101"/>
        <v>538095650.42000008</v>
      </c>
    </row>
    <row r="245" spans="1:6" ht="39.6" x14ac:dyDescent="0.25">
      <c r="A245" s="1" t="s">
        <v>33</v>
      </c>
      <c r="B245" s="5" t="s">
        <v>313</v>
      </c>
      <c r="C245" s="13">
        <f>C246</f>
        <v>700000.39</v>
      </c>
      <c r="D245" s="13">
        <f t="shared" ref="D245:F245" si="102">D246</f>
        <v>700000</v>
      </c>
      <c r="E245" s="13">
        <v>0</v>
      </c>
      <c r="F245" s="13">
        <f t="shared" si="102"/>
        <v>700000</v>
      </c>
    </row>
    <row r="246" spans="1:6" ht="39.6" x14ac:dyDescent="0.25">
      <c r="A246" s="1" t="s">
        <v>35</v>
      </c>
      <c r="B246" s="5" t="s">
        <v>314</v>
      </c>
      <c r="C246" s="13">
        <f>C247+C248</f>
        <v>700000.39</v>
      </c>
      <c r="D246" s="13">
        <f t="shared" ref="D246:F246" si="103">D247+D248</f>
        <v>700000</v>
      </c>
      <c r="E246" s="13">
        <f t="shared" si="103"/>
        <v>0</v>
      </c>
      <c r="F246" s="13">
        <f t="shared" si="103"/>
        <v>700000</v>
      </c>
    </row>
    <row r="247" spans="1:6" ht="39.6" customHeight="1" x14ac:dyDescent="0.25">
      <c r="A247" s="1" t="s">
        <v>93</v>
      </c>
      <c r="B247" s="5" t="s">
        <v>549</v>
      </c>
      <c r="C247" s="13">
        <v>0.39</v>
      </c>
      <c r="D247" s="13">
        <v>0</v>
      </c>
      <c r="E247" s="13">
        <v>0</v>
      </c>
      <c r="F247" s="19">
        <v>0</v>
      </c>
    </row>
    <row r="248" spans="1:6" x14ac:dyDescent="0.25">
      <c r="A248" s="1" t="s">
        <v>37</v>
      </c>
      <c r="B248" s="5" t="s">
        <v>315</v>
      </c>
      <c r="C248" s="13">
        <v>700000</v>
      </c>
      <c r="D248" s="13">
        <v>700000</v>
      </c>
      <c r="E248" s="13">
        <v>0</v>
      </c>
      <c r="F248" s="19">
        <v>700000</v>
      </c>
    </row>
    <row r="249" spans="1:6" ht="39.6" x14ac:dyDescent="0.25">
      <c r="A249" s="1" t="s">
        <v>104</v>
      </c>
      <c r="B249" s="5" t="s">
        <v>316</v>
      </c>
      <c r="C249" s="13">
        <f>C250</f>
        <v>508997642</v>
      </c>
      <c r="D249" s="13">
        <f t="shared" ref="D249:F249" si="104">D250</f>
        <v>527012676.42000002</v>
      </c>
      <c r="E249" s="13">
        <f t="shared" si="104"/>
        <v>213874691.59999999</v>
      </c>
      <c r="F249" s="13">
        <f t="shared" si="104"/>
        <v>537395650.42000008</v>
      </c>
    </row>
    <row r="250" spans="1:6" x14ac:dyDescent="0.25">
      <c r="A250" s="1" t="s">
        <v>187</v>
      </c>
      <c r="B250" s="5" t="s">
        <v>317</v>
      </c>
      <c r="C250" s="13">
        <f>C251+C252</f>
        <v>508997642</v>
      </c>
      <c r="D250" s="13">
        <f t="shared" ref="D250:F250" si="105">D251+D252</f>
        <v>527012676.42000002</v>
      </c>
      <c r="E250" s="13">
        <f t="shared" si="105"/>
        <v>213874691.59999999</v>
      </c>
      <c r="F250" s="13">
        <f t="shared" si="105"/>
        <v>537395650.42000008</v>
      </c>
    </row>
    <row r="251" spans="1:6" ht="79.2" x14ac:dyDescent="0.25">
      <c r="A251" s="1" t="s">
        <v>307</v>
      </c>
      <c r="B251" s="5" t="s">
        <v>318</v>
      </c>
      <c r="C251" s="13">
        <v>508997642</v>
      </c>
      <c r="D251" s="13">
        <v>525012676.42000002</v>
      </c>
      <c r="E251" s="13">
        <v>213874691.59999999</v>
      </c>
      <c r="F251" s="19">
        <v>535395650.42000002</v>
      </c>
    </row>
    <row r="252" spans="1:6" ht="26.4" x14ac:dyDescent="0.25">
      <c r="A252" s="1" t="s">
        <v>189</v>
      </c>
      <c r="B252" s="5" t="s">
        <v>319</v>
      </c>
      <c r="C252" s="13">
        <v>0</v>
      </c>
      <c r="D252" s="13">
        <v>2000000</v>
      </c>
      <c r="E252" s="13">
        <v>0</v>
      </c>
      <c r="F252" s="19">
        <v>2000000</v>
      </c>
    </row>
    <row r="253" spans="1:6" x14ac:dyDescent="0.25">
      <c r="A253" s="1" t="s">
        <v>320</v>
      </c>
      <c r="B253" s="5" t="s">
        <v>321</v>
      </c>
      <c r="C253" s="13">
        <f>C254+C257+C260+C264</f>
        <v>1129146000.6199999</v>
      </c>
      <c r="D253" s="13">
        <f t="shared" ref="D253:F253" si="106">D254+D257+D260+D264</f>
        <v>1224215887.8</v>
      </c>
      <c r="E253" s="13">
        <f t="shared" si="106"/>
        <v>474815755.04000002</v>
      </c>
      <c r="F253" s="13">
        <f t="shared" si="106"/>
        <v>1282271745.8300002</v>
      </c>
    </row>
    <row r="254" spans="1:6" ht="39.6" x14ac:dyDescent="0.25">
      <c r="A254" s="1" t="s">
        <v>33</v>
      </c>
      <c r="B254" s="5" t="s">
        <v>322</v>
      </c>
      <c r="C254" s="13">
        <f>C255</f>
        <v>10600000</v>
      </c>
      <c r="D254" s="13">
        <f t="shared" ref="D254:E255" si="107">D255</f>
        <v>10600000</v>
      </c>
      <c r="E254" s="13">
        <f t="shared" si="107"/>
        <v>0</v>
      </c>
      <c r="F254" s="13">
        <f>F255</f>
        <v>10600000</v>
      </c>
    </row>
    <row r="255" spans="1:6" ht="39.6" x14ac:dyDescent="0.25">
      <c r="A255" s="1" t="s">
        <v>35</v>
      </c>
      <c r="B255" s="5" t="s">
        <v>323</v>
      </c>
      <c r="C255" s="13">
        <f>C256</f>
        <v>10600000</v>
      </c>
      <c r="D255" s="13">
        <f t="shared" si="107"/>
        <v>10600000</v>
      </c>
      <c r="E255" s="13">
        <f t="shared" si="107"/>
        <v>0</v>
      </c>
      <c r="F255" s="13">
        <f t="shared" ref="F255" si="108">F256</f>
        <v>10600000</v>
      </c>
    </row>
    <row r="256" spans="1:6" x14ac:dyDescent="0.25">
      <c r="A256" s="1" t="s">
        <v>37</v>
      </c>
      <c r="B256" s="5" t="s">
        <v>324</v>
      </c>
      <c r="C256" s="13">
        <v>10600000</v>
      </c>
      <c r="D256" s="13">
        <v>10600000</v>
      </c>
      <c r="E256" s="13">
        <v>0</v>
      </c>
      <c r="F256" s="19">
        <v>10600000</v>
      </c>
    </row>
    <row r="257" spans="1:6" ht="39.6" x14ac:dyDescent="0.25">
      <c r="A257" s="1" t="s">
        <v>172</v>
      </c>
      <c r="B257" s="5" t="s">
        <v>325</v>
      </c>
      <c r="C257" s="13">
        <f>C258</f>
        <v>129831169.62</v>
      </c>
      <c r="D257" s="13">
        <f t="shared" ref="D257:F258" si="109">D258</f>
        <v>196759569.62</v>
      </c>
      <c r="E257" s="13">
        <f t="shared" si="109"/>
        <v>21713758.199999999</v>
      </c>
      <c r="F257" s="13">
        <f t="shared" si="109"/>
        <v>195259569.62</v>
      </c>
    </row>
    <row r="258" spans="1:6" x14ac:dyDescent="0.25">
      <c r="A258" s="1" t="s">
        <v>174</v>
      </c>
      <c r="B258" s="5" t="s">
        <v>326</v>
      </c>
      <c r="C258" s="13">
        <f>C259</f>
        <v>129831169.62</v>
      </c>
      <c r="D258" s="13">
        <f t="shared" si="109"/>
        <v>196759569.62</v>
      </c>
      <c r="E258" s="13">
        <f t="shared" si="109"/>
        <v>21713758.199999999</v>
      </c>
      <c r="F258" s="13">
        <f t="shared" si="109"/>
        <v>195259569.62</v>
      </c>
    </row>
    <row r="259" spans="1:6" ht="52.8" x14ac:dyDescent="0.25">
      <c r="A259" s="1" t="s">
        <v>176</v>
      </c>
      <c r="B259" s="5" t="s">
        <v>327</v>
      </c>
      <c r="C259" s="13">
        <v>129831169.62</v>
      </c>
      <c r="D259" s="13">
        <v>196759569.62</v>
      </c>
      <c r="E259" s="13">
        <v>21713758.199999999</v>
      </c>
      <c r="F259" s="19">
        <f>196759569.62-1500000</f>
        <v>195259569.62</v>
      </c>
    </row>
    <row r="260" spans="1:6" ht="39.6" x14ac:dyDescent="0.25">
      <c r="A260" s="1" t="s">
        <v>104</v>
      </c>
      <c r="B260" s="5" t="s">
        <v>328</v>
      </c>
      <c r="C260" s="13">
        <f>C261</f>
        <v>988714831</v>
      </c>
      <c r="D260" s="13">
        <f t="shared" ref="D260:E260" si="110">D261</f>
        <v>1015006192</v>
      </c>
      <c r="E260" s="13">
        <f t="shared" si="110"/>
        <v>451251870.66000003</v>
      </c>
      <c r="F260" s="13">
        <f>F261</f>
        <v>1074562050.03</v>
      </c>
    </row>
    <row r="261" spans="1:6" x14ac:dyDescent="0.25">
      <c r="A261" s="1" t="s">
        <v>187</v>
      </c>
      <c r="B261" s="5" t="s">
        <v>329</v>
      </c>
      <c r="C261" s="13">
        <f>C262+C263</f>
        <v>988714831</v>
      </c>
      <c r="D261" s="13">
        <f t="shared" ref="D261:F261" si="111">D262+D263</f>
        <v>1015006192</v>
      </c>
      <c r="E261" s="13">
        <f t="shared" si="111"/>
        <v>451251870.66000003</v>
      </c>
      <c r="F261" s="13">
        <f t="shared" si="111"/>
        <v>1074562050.03</v>
      </c>
    </row>
    <row r="262" spans="1:6" ht="79.2" x14ac:dyDescent="0.25">
      <c r="A262" s="1" t="s">
        <v>307</v>
      </c>
      <c r="B262" s="5" t="s">
        <v>330</v>
      </c>
      <c r="C262" s="13">
        <v>988614831</v>
      </c>
      <c r="D262" s="13">
        <v>1012628192</v>
      </c>
      <c r="E262" s="13">
        <v>450923870.66000003</v>
      </c>
      <c r="F262" s="19">
        <v>1072184050.03</v>
      </c>
    </row>
    <row r="263" spans="1:6" ht="26.4" x14ac:dyDescent="0.25">
      <c r="A263" s="1" t="s">
        <v>189</v>
      </c>
      <c r="B263" s="5" t="s">
        <v>331</v>
      </c>
      <c r="C263" s="13">
        <v>100000</v>
      </c>
      <c r="D263" s="13">
        <v>2378000</v>
      </c>
      <c r="E263" s="13">
        <v>328000</v>
      </c>
      <c r="F263" s="19">
        <v>2378000</v>
      </c>
    </row>
    <row r="264" spans="1:6" x14ac:dyDescent="0.25">
      <c r="A264" s="1" t="s">
        <v>39</v>
      </c>
      <c r="B264" s="5" t="s">
        <v>332</v>
      </c>
      <c r="C264" s="13">
        <f>C265</f>
        <v>0</v>
      </c>
      <c r="D264" s="13">
        <f t="shared" ref="D264:F265" si="112">D265</f>
        <v>1850126.18</v>
      </c>
      <c r="E264" s="13">
        <f t="shared" si="112"/>
        <v>1850126.18</v>
      </c>
      <c r="F264" s="13">
        <f t="shared" si="112"/>
        <v>1850126.18</v>
      </c>
    </row>
    <row r="265" spans="1:6" x14ac:dyDescent="0.25">
      <c r="A265" s="1" t="s">
        <v>115</v>
      </c>
      <c r="B265" s="5" t="s">
        <v>333</v>
      </c>
      <c r="C265" s="13">
        <f>C266</f>
        <v>0</v>
      </c>
      <c r="D265" s="13">
        <f t="shared" si="112"/>
        <v>1850126.18</v>
      </c>
      <c r="E265" s="13">
        <f t="shared" si="112"/>
        <v>1850126.18</v>
      </c>
      <c r="F265" s="13">
        <f t="shared" si="112"/>
        <v>1850126.18</v>
      </c>
    </row>
    <row r="266" spans="1:6" ht="52.8" x14ac:dyDescent="0.25">
      <c r="A266" s="1" t="s">
        <v>117</v>
      </c>
      <c r="B266" s="5" t="s">
        <v>334</v>
      </c>
      <c r="C266" s="13">
        <v>0</v>
      </c>
      <c r="D266" s="13">
        <v>1850126.18</v>
      </c>
      <c r="E266" s="13">
        <v>1850126.18</v>
      </c>
      <c r="F266" s="19">
        <v>1850126.18</v>
      </c>
    </row>
    <row r="267" spans="1:6" x14ac:dyDescent="0.25">
      <c r="A267" s="1" t="s">
        <v>335</v>
      </c>
      <c r="B267" s="5" t="s">
        <v>336</v>
      </c>
      <c r="C267" s="13">
        <f>C268</f>
        <v>204483241</v>
      </c>
      <c r="D267" s="13">
        <f t="shared" ref="D267:F267" si="113">D268</f>
        <v>208165810</v>
      </c>
      <c r="E267" s="13">
        <f t="shared" si="113"/>
        <v>81219897.550000012</v>
      </c>
      <c r="F267" s="13">
        <f t="shared" si="113"/>
        <v>208258810</v>
      </c>
    </row>
    <row r="268" spans="1:6" ht="39.6" x14ac:dyDescent="0.25">
      <c r="A268" s="1" t="s">
        <v>104</v>
      </c>
      <c r="B268" s="5" t="s">
        <v>337</v>
      </c>
      <c r="C268" s="13">
        <f>C269+C272</f>
        <v>204483241</v>
      </c>
      <c r="D268" s="13">
        <f t="shared" ref="D268:F268" si="114">D269+D272</f>
        <v>208165810</v>
      </c>
      <c r="E268" s="13">
        <f t="shared" si="114"/>
        <v>81219897.550000012</v>
      </c>
      <c r="F268" s="13">
        <f t="shared" si="114"/>
        <v>208258810</v>
      </c>
    </row>
    <row r="269" spans="1:6" x14ac:dyDescent="0.25">
      <c r="A269" s="1" t="s">
        <v>187</v>
      </c>
      <c r="B269" s="5" t="s">
        <v>338</v>
      </c>
      <c r="C269" s="13">
        <f>C270+C271</f>
        <v>163670830</v>
      </c>
      <c r="D269" s="13">
        <f t="shared" ref="D269:F269" si="115">D270+D271</f>
        <v>169574830</v>
      </c>
      <c r="E269" s="13">
        <f t="shared" si="115"/>
        <v>65836294.580000006</v>
      </c>
      <c r="F269" s="13">
        <f t="shared" si="115"/>
        <v>169667830</v>
      </c>
    </row>
    <row r="270" spans="1:6" ht="79.2" x14ac:dyDescent="0.25">
      <c r="A270" s="1" t="s">
        <v>307</v>
      </c>
      <c r="B270" s="5" t="s">
        <v>339</v>
      </c>
      <c r="C270" s="13">
        <v>163670830</v>
      </c>
      <c r="D270" s="13">
        <v>167882830</v>
      </c>
      <c r="E270" s="13">
        <v>65622924.840000004</v>
      </c>
      <c r="F270" s="19">
        <v>167975830</v>
      </c>
    </row>
    <row r="271" spans="1:6" ht="26.4" x14ac:dyDescent="0.25">
      <c r="A271" s="1" t="s">
        <v>189</v>
      </c>
      <c r="B271" s="5" t="s">
        <v>340</v>
      </c>
      <c r="C271" s="13">
        <v>0</v>
      </c>
      <c r="D271" s="13">
        <v>1692000</v>
      </c>
      <c r="E271" s="13">
        <v>213369.74</v>
      </c>
      <c r="F271" s="19">
        <v>1692000</v>
      </c>
    </row>
    <row r="272" spans="1:6" x14ac:dyDescent="0.25">
      <c r="A272" s="1" t="s">
        <v>341</v>
      </c>
      <c r="B272" s="5" t="s">
        <v>342</v>
      </c>
      <c r="C272" s="13">
        <f>C273+C274</f>
        <v>40812411</v>
      </c>
      <c r="D272" s="13">
        <f t="shared" ref="D272:F272" si="116">D273+D274</f>
        <v>38590980</v>
      </c>
      <c r="E272" s="13">
        <f t="shared" si="116"/>
        <v>15383602.970000001</v>
      </c>
      <c r="F272" s="13">
        <f t="shared" si="116"/>
        <v>38590980</v>
      </c>
    </row>
    <row r="273" spans="1:6" ht="79.2" x14ac:dyDescent="0.25">
      <c r="A273" s="1" t="s">
        <v>343</v>
      </c>
      <c r="B273" s="5" t="s">
        <v>344</v>
      </c>
      <c r="C273" s="13">
        <v>20033492</v>
      </c>
      <c r="D273" s="13">
        <v>18774280</v>
      </c>
      <c r="E273" s="13">
        <v>6611100</v>
      </c>
      <c r="F273" s="19">
        <v>18774280</v>
      </c>
    </row>
    <row r="274" spans="1:6" ht="26.4" x14ac:dyDescent="0.25">
      <c r="A274" s="1" t="s">
        <v>345</v>
      </c>
      <c r="B274" s="5" t="s">
        <v>346</v>
      </c>
      <c r="C274" s="13">
        <v>20778919</v>
      </c>
      <c r="D274" s="13">
        <v>19816700</v>
      </c>
      <c r="E274" s="13">
        <v>8772502.9700000007</v>
      </c>
      <c r="F274" s="19">
        <v>19816700</v>
      </c>
    </row>
    <row r="275" spans="1:6" ht="39.6" x14ac:dyDescent="0.25">
      <c r="A275" s="1" t="s">
        <v>347</v>
      </c>
      <c r="B275" s="5" t="s">
        <v>348</v>
      </c>
      <c r="C275" s="13">
        <f>C276+C279</f>
        <v>4732756</v>
      </c>
      <c r="D275" s="13">
        <f t="shared" ref="D275:F275" si="117">D276+D279</f>
        <v>3832033.4</v>
      </c>
      <c r="E275" s="13">
        <f t="shared" si="117"/>
        <v>2418188.4</v>
      </c>
      <c r="F275" s="13">
        <f t="shared" si="117"/>
        <v>3832033.4</v>
      </c>
    </row>
    <row r="276" spans="1:6" ht="39.6" x14ac:dyDescent="0.25">
      <c r="A276" s="1" t="s">
        <v>33</v>
      </c>
      <c r="B276" s="5" t="s">
        <v>349</v>
      </c>
      <c r="C276" s="13">
        <f>C277</f>
        <v>999000</v>
      </c>
      <c r="D276" s="13">
        <f t="shared" ref="D276:F277" si="118">D277</f>
        <v>1795908</v>
      </c>
      <c r="E276" s="13">
        <f t="shared" si="118"/>
        <v>916309</v>
      </c>
      <c r="F276" s="13">
        <f t="shared" si="118"/>
        <v>1795908</v>
      </c>
    </row>
    <row r="277" spans="1:6" ht="39.6" x14ac:dyDescent="0.25">
      <c r="A277" s="1" t="s">
        <v>35</v>
      </c>
      <c r="B277" s="5" t="s">
        <v>350</v>
      </c>
      <c r="C277" s="13">
        <f>C278</f>
        <v>999000</v>
      </c>
      <c r="D277" s="13">
        <f t="shared" si="118"/>
        <v>1795908</v>
      </c>
      <c r="E277" s="13">
        <f t="shared" si="118"/>
        <v>916309</v>
      </c>
      <c r="F277" s="13">
        <f t="shared" si="118"/>
        <v>1795908</v>
      </c>
    </row>
    <row r="278" spans="1:6" x14ac:dyDescent="0.25">
      <c r="A278" s="1" t="s">
        <v>37</v>
      </c>
      <c r="B278" s="5" t="s">
        <v>351</v>
      </c>
      <c r="C278" s="13">
        <v>999000</v>
      </c>
      <c r="D278" s="13">
        <v>1795908</v>
      </c>
      <c r="E278" s="13">
        <v>916309</v>
      </c>
      <c r="F278" s="19">
        <v>1795908</v>
      </c>
    </row>
    <row r="279" spans="1:6" ht="39.6" x14ac:dyDescent="0.25">
      <c r="A279" s="1" t="s">
        <v>104</v>
      </c>
      <c r="B279" s="5" t="s">
        <v>352</v>
      </c>
      <c r="C279" s="13">
        <f>C280+C282</f>
        <v>3733756</v>
      </c>
      <c r="D279" s="13">
        <f t="shared" ref="D279:F279" si="119">D280+D282</f>
        <v>2036125.4</v>
      </c>
      <c r="E279" s="13">
        <f t="shared" si="119"/>
        <v>1501879.4</v>
      </c>
      <c r="F279" s="13">
        <f t="shared" si="119"/>
        <v>2036125.4</v>
      </c>
    </row>
    <row r="280" spans="1:6" x14ac:dyDescent="0.25">
      <c r="A280" s="1" t="s">
        <v>187</v>
      </c>
      <c r="B280" s="5" t="s">
        <v>353</v>
      </c>
      <c r="C280" s="13">
        <v>3433756</v>
      </c>
      <c r="D280" s="13">
        <v>1714925.4</v>
      </c>
      <c r="E280" s="13">
        <v>1280679.3999999999</v>
      </c>
      <c r="F280" s="19">
        <v>1714925.4</v>
      </c>
    </row>
    <row r="281" spans="1:6" ht="79.2" x14ac:dyDescent="0.25">
      <c r="A281" s="1" t="s">
        <v>307</v>
      </c>
      <c r="B281" s="5" t="s">
        <v>354</v>
      </c>
      <c r="C281" s="13">
        <v>3733756</v>
      </c>
      <c r="D281" s="13">
        <v>1714925.4</v>
      </c>
      <c r="E281" s="13">
        <v>1280679.3999999999</v>
      </c>
      <c r="F281" s="19">
        <v>1714925.4</v>
      </c>
    </row>
    <row r="282" spans="1:6" x14ac:dyDescent="0.25">
      <c r="A282" s="1" t="s">
        <v>341</v>
      </c>
      <c r="B282" s="5" t="s">
        <v>355</v>
      </c>
      <c r="C282" s="13">
        <f>C283</f>
        <v>300000</v>
      </c>
      <c r="D282" s="13">
        <f t="shared" ref="D282:F282" si="120">D283</f>
        <v>321200</v>
      </c>
      <c r="E282" s="13">
        <f t="shared" si="120"/>
        <v>221200</v>
      </c>
      <c r="F282" s="13">
        <f t="shared" si="120"/>
        <v>321200</v>
      </c>
    </row>
    <row r="283" spans="1:6" ht="79.2" x14ac:dyDescent="0.25">
      <c r="A283" s="1" t="s">
        <v>343</v>
      </c>
      <c r="B283" s="5" t="s">
        <v>356</v>
      </c>
      <c r="C283" s="13">
        <v>300000</v>
      </c>
      <c r="D283" s="13">
        <v>321200</v>
      </c>
      <c r="E283" s="13">
        <v>221200</v>
      </c>
      <c r="F283" s="19">
        <v>321200</v>
      </c>
    </row>
    <row r="284" spans="1:6" x14ac:dyDescent="0.25">
      <c r="A284" s="1" t="s">
        <v>357</v>
      </c>
      <c r="B284" s="5" t="s">
        <v>358</v>
      </c>
      <c r="C284" s="13">
        <f>C285+C288+C290</f>
        <v>28542720</v>
      </c>
      <c r="D284" s="13">
        <f>D285+D288+D290</f>
        <v>28301060</v>
      </c>
      <c r="E284" s="13">
        <f>E285+E288+E290</f>
        <v>10933225.439999999</v>
      </c>
      <c r="F284" s="13">
        <f>F285+F288+F290</f>
        <v>28301060</v>
      </c>
    </row>
    <row r="285" spans="1:6" ht="39.6" x14ac:dyDescent="0.25">
      <c r="A285" s="1" t="s">
        <v>33</v>
      </c>
      <c r="B285" s="5" t="s">
        <v>359</v>
      </c>
      <c r="C285" s="13">
        <f>C286</f>
        <v>8216320</v>
      </c>
      <c r="D285" s="13">
        <f t="shared" ref="D285:F286" si="121">D286</f>
        <v>9082213.4399999995</v>
      </c>
      <c r="E285" s="13">
        <f t="shared" si="121"/>
        <v>3387176.8</v>
      </c>
      <c r="F285" s="13">
        <f t="shared" si="121"/>
        <v>9082213.4399999995</v>
      </c>
    </row>
    <row r="286" spans="1:6" ht="39.6" x14ac:dyDescent="0.25">
      <c r="A286" s="1" t="s">
        <v>35</v>
      </c>
      <c r="B286" s="5" t="s">
        <v>360</v>
      </c>
      <c r="C286" s="13">
        <f>C287</f>
        <v>8216320</v>
      </c>
      <c r="D286" s="13">
        <f t="shared" si="121"/>
        <v>9082213.4399999995</v>
      </c>
      <c r="E286" s="13">
        <f t="shared" si="121"/>
        <v>3387176.8</v>
      </c>
      <c r="F286" s="13">
        <f t="shared" si="121"/>
        <v>9082213.4399999995</v>
      </c>
    </row>
    <row r="287" spans="1:6" x14ac:dyDescent="0.25">
      <c r="A287" s="1" t="s">
        <v>37</v>
      </c>
      <c r="B287" s="5" t="s">
        <v>361</v>
      </c>
      <c r="C287" s="13">
        <v>8216320</v>
      </c>
      <c r="D287" s="13">
        <v>9082213.4399999995</v>
      </c>
      <c r="E287" s="13">
        <v>3387176.8</v>
      </c>
      <c r="F287" s="19">
        <v>9082213.4399999995</v>
      </c>
    </row>
    <row r="288" spans="1:6" ht="26.4" x14ac:dyDescent="0.25">
      <c r="A288" s="1" t="s">
        <v>96</v>
      </c>
      <c r="B288" s="5" t="s">
        <v>362</v>
      </c>
      <c r="C288" s="13">
        <f>C289</f>
        <v>150000</v>
      </c>
      <c r="D288" s="13">
        <f t="shared" ref="D288:F288" si="122">D289</f>
        <v>150000</v>
      </c>
      <c r="E288" s="13">
        <f t="shared" si="122"/>
        <v>0</v>
      </c>
      <c r="F288" s="13">
        <f t="shared" si="122"/>
        <v>150000</v>
      </c>
    </row>
    <row r="289" spans="1:6" x14ac:dyDescent="0.25">
      <c r="A289" s="1" t="s">
        <v>363</v>
      </c>
      <c r="B289" s="5" t="s">
        <v>364</v>
      </c>
      <c r="C289" s="13">
        <v>150000</v>
      </c>
      <c r="D289" s="13">
        <v>150000</v>
      </c>
      <c r="E289" s="13">
        <v>0</v>
      </c>
      <c r="F289" s="19">
        <v>150000</v>
      </c>
    </row>
    <row r="290" spans="1:6" ht="39.6" x14ac:dyDescent="0.25">
      <c r="A290" s="1" t="s">
        <v>104</v>
      </c>
      <c r="B290" s="5" t="s">
        <v>365</v>
      </c>
      <c r="C290" s="13">
        <f>C291+C294</f>
        <v>20176400</v>
      </c>
      <c r="D290" s="13">
        <f t="shared" ref="D290:F290" si="123">D291+D294</f>
        <v>19068846.559999999</v>
      </c>
      <c r="E290" s="13">
        <f t="shared" si="123"/>
        <v>7546048.6399999997</v>
      </c>
      <c r="F290" s="13">
        <f t="shared" si="123"/>
        <v>19068846.559999999</v>
      </c>
    </row>
    <row r="291" spans="1:6" x14ac:dyDescent="0.25">
      <c r="A291" s="1" t="s">
        <v>187</v>
      </c>
      <c r="B291" s="5" t="s">
        <v>366</v>
      </c>
      <c r="C291" s="13">
        <f>C292+C293</f>
        <v>17865109</v>
      </c>
      <c r="D291" s="13">
        <f t="shared" ref="D291:F291" si="124">D292+D293</f>
        <v>18768846.559999999</v>
      </c>
      <c r="E291" s="13">
        <f t="shared" si="124"/>
        <v>7396048.6399999997</v>
      </c>
      <c r="F291" s="13">
        <f t="shared" si="124"/>
        <v>18768846.559999999</v>
      </c>
    </row>
    <row r="292" spans="1:6" ht="79.2" x14ac:dyDescent="0.25">
      <c r="A292" s="1" t="s">
        <v>307</v>
      </c>
      <c r="B292" s="5" t="s">
        <v>367</v>
      </c>
      <c r="C292" s="13">
        <v>17815109</v>
      </c>
      <c r="D292" s="13">
        <v>18718846.559999999</v>
      </c>
      <c r="E292" s="13">
        <v>7396048.6399999997</v>
      </c>
      <c r="F292" s="19">
        <v>18718846.559999999</v>
      </c>
    </row>
    <row r="293" spans="1:6" ht="26.4" x14ac:dyDescent="0.25">
      <c r="A293" s="1" t="s">
        <v>189</v>
      </c>
      <c r="B293" s="5" t="s">
        <v>368</v>
      </c>
      <c r="C293" s="13">
        <v>50000</v>
      </c>
      <c r="D293" s="13">
        <v>50000</v>
      </c>
      <c r="E293" s="13">
        <v>0</v>
      </c>
      <c r="F293" s="19">
        <v>50000</v>
      </c>
    </row>
    <row r="294" spans="1:6" ht="52.8" x14ac:dyDescent="0.25">
      <c r="A294" s="1" t="s">
        <v>106</v>
      </c>
      <c r="B294" s="5" t="s">
        <v>369</v>
      </c>
      <c r="C294" s="13">
        <f>C295</f>
        <v>2311291</v>
      </c>
      <c r="D294" s="13">
        <f t="shared" ref="D294:F294" si="125">D295</f>
        <v>300000</v>
      </c>
      <c r="E294" s="13">
        <f t="shared" si="125"/>
        <v>150000</v>
      </c>
      <c r="F294" s="13">
        <f t="shared" si="125"/>
        <v>300000</v>
      </c>
    </row>
    <row r="295" spans="1:6" ht="105.6" x14ac:dyDescent="0.25">
      <c r="A295" s="1" t="s">
        <v>108</v>
      </c>
      <c r="B295" s="5" t="s">
        <v>370</v>
      </c>
      <c r="C295" s="13">
        <v>2311291</v>
      </c>
      <c r="D295" s="13">
        <v>300000</v>
      </c>
      <c r="E295" s="13">
        <v>150000</v>
      </c>
      <c r="F295" s="19">
        <v>300000</v>
      </c>
    </row>
    <row r="296" spans="1:6" x14ac:dyDescent="0.25">
      <c r="A296" s="1" t="s">
        <v>371</v>
      </c>
      <c r="B296" s="5" t="s">
        <v>372</v>
      </c>
      <c r="C296" s="13">
        <f>C297+C306+C310+C314+C322</f>
        <v>93281300</v>
      </c>
      <c r="D296" s="13">
        <f t="shared" ref="D296:F296" si="126">D297+D306+D310+D314+D322</f>
        <v>92550419.460000008</v>
      </c>
      <c r="E296" s="13">
        <f t="shared" si="126"/>
        <v>45106978.149999999</v>
      </c>
      <c r="F296" s="13">
        <f t="shared" si="126"/>
        <v>98496611.640000001</v>
      </c>
    </row>
    <row r="297" spans="1:6" ht="92.4" x14ac:dyDescent="0.25">
      <c r="A297" s="1" t="s">
        <v>10</v>
      </c>
      <c r="B297" s="5" t="s">
        <v>373</v>
      </c>
      <c r="C297" s="13">
        <f>C298+C302</f>
        <v>73363530</v>
      </c>
      <c r="D297" s="13">
        <f t="shared" ref="D297:F297" si="127">D298+D302</f>
        <v>72672149.460000008</v>
      </c>
      <c r="E297" s="13">
        <f t="shared" si="127"/>
        <v>38615011.82</v>
      </c>
      <c r="F297" s="13">
        <f t="shared" si="127"/>
        <v>78618341.640000001</v>
      </c>
    </row>
    <row r="298" spans="1:6" ht="26.4" x14ac:dyDescent="0.25">
      <c r="A298" s="1" t="s">
        <v>77</v>
      </c>
      <c r="B298" s="5" t="s">
        <v>374</v>
      </c>
      <c r="C298" s="13">
        <f>C299+C300+C301</f>
        <v>31705580</v>
      </c>
      <c r="D298" s="13">
        <f t="shared" ref="D298:F298" si="128">D299+D300+D301</f>
        <v>31575700</v>
      </c>
      <c r="E298" s="13">
        <f t="shared" si="128"/>
        <v>17447641.59</v>
      </c>
      <c r="F298" s="13">
        <f t="shared" si="128"/>
        <v>36326632</v>
      </c>
    </row>
    <row r="299" spans="1:6" x14ac:dyDescent="0.25">
      <c r="A299" s="1" t="s">
        <v>79</v>
      </c>
      <c r="B299" s="5" t="s">
        <v>375</v>
      </c>
      <c r="C299" s="13">
        <v>23735553.859999999</v>
      </c>
      <c r="D299" s="13">
        <v>23651803.859999999</v>
      </c>
      <c r="E299" s="13">
        <v>13704066.26</v>
      </c>
      <c r="F299" s="19">
        <v>27300753.859999999</v>
      </c>
    </row>
    <row r="300" spans="1:6" ht="26.4" x14ac:dyDescent="0.25">
      <c r="A300" s="1" t="s">
        <v>81</v>
      </c>
      <c r="B300" s="5" t="s">
        <v>376</v>
      </c>
      <c r="C300" s="13">
        <v>853900</v>
      </c>
      <c r="D300" s="13">
        <v>853900</v>
      </c>
      <c r="E300" s="13">
        <v>170595.8</v>
      </c>
      <c r="F300" s="19">
        <v>853900</v>
      </c>
    </row>
    <row r="301" spans="1:6" ht="52.8" x14ac:dyDescent="0.25">
      <c r="A301" s="1" t="s">
        <v>83</v>
      </c>
      <c r="B301" s="5" t="s">
        <v>377</v>
      </c>
      <c r="C301" s="13">
        <v>7116126.1399999997</v>
      </c>
      <c r="D301" s="13">
        <v>7069996.1399999997</v>
      </c>
      <c r="E301" s="13">
        <v>3572979.53</v>
      </c>
      <c r="F301" s="19">
        <v>8171978.1399999997</v>
      </c>
    </row>
    <row r="302" spans="1:6" ht="39.6" x14ac:dyDescent="0.25">
      <c r="A302" s="1" t="s">
        <v>12</v>
      </c>
      <c r="B302" s="5" t="s">
        <v>378</v>
      </c>
      <c r="C302" s="13">
        <f>C303+C304+C305</f>
        <v>41657950</v>
      </c>
      <c r="D302" s="13">
        <f t="shared" ref="D302:F302" si="129">D303+D304+D305</f>
        <v>41096449.460000001</v>
      </c>
      <c r="E302" s="13">
        <f t="shared" si="129"/>
        <v>21167370.23</v>
      </c>
      <c r="F302" s="13">
        <f t="shared" si="129"/>
        <v>42291709.640000001</v>
      </c>
    </row>
    <row r="303" spans="1:6" ht="26.4" x14ac:dyDescent="0.25">
      <c r="A303" s="1" t="s">
        <v>14</v>
      </c>
      <c r="B303" s="5" t="s">
        <v>379</v>
      </c>
      <c r="C303" s="13">
        <v>29477803.469999999</v>
      </c>
      <c r="D303" s="13">
        <v>29046548.789999999</v>
      </c>
      <c r="E303" s="13">
        <v>15780954.85</v>
      </c>
      <c r="F303" s="19">
        <v>29964568.309999999</v>
      </c>
    </row>
    <row r="304" spans="1:6" ht="52.8" x14ac:dyDescent="0.25">
      <c r="A304" s="1" t="s">
        <v>16</v>
      </c>
      <c r="B304" s="5" t="s">
        <v>380</v>
      </c>
      <c r="C304" s="13">
        <v>2750150</v>
      </c>
      <c r="D304" s="13">
        <v>2750150</v>
      </c>
      <c r="E304" s="13">
        <v>952645.13</v>
      </c>
      <c r="F304" s="19">
        <v>2750150</v>
      </c>
    </row>
    <row r="305" spans="1:6" ht="66" x14ac:dyDescent="0.25">
      <c r="A305" s="1" t="s">
        <v>17</v>
      </c>
      <c r="B305" s="5" t="s">
        <v>381</v>
      </c>
      <c r="C305" s="13">
        <v>9429996.5299999993</v>
      </c>
      <c r="D305" s="13">
        <v>9299750.6699999999</v>
      </c>
      <c r="E305" s="13">
        <v>4433770.25</v>
      </c>
      <c r="F305" s="19">
        <v>9576991.3300000001</v>
      </c>
    </row>
    <row r="306" spans="1:6" ht="39.6" x14ac:dyDescent="0.25">
      <c r="A306" s="1" t="s">
        <v>33</v>
      </c>
      <c r="B306" s="5" t="s">
        <v>382</v>
      </c>
      <c r="C306" s="13">
        <f>C307</f>
        <v>12491470</v>
      </c>
      <c r="D306" s="13">
        <f t="shared" ref="D306:F306" si="130">D307</f>
        <v>12278970</v>
      </c>
      <c r="E306" s="13">
        <f t="shared" si="130"/>
        <v>3674910.46</v>
      </c>
      <c r="F306" s="13">
        <f t="shared" si="130"/>
        <v>12278970</v>
      </c>
    </row>
    <row r="307" spans="1:6" ht="39.6" x14ac:dyDescent="0.25">
      <c r="A307" s="1" t="s">
        <v>35</v>
      </c>
      <c r="B307" s="5" t="s">
        <v>383</v>
      </c>
      <c r="C307" s="13">
        <f>C308+C309</f>
        <v>12491470</v>
      </c>
      <c r="D307" s="13">
        <f t="shared" ref="D307:F307" si="131">D308+D309</f>
        <v>12278970</v>
      </c>
      <c r="E307" s="13">
        <f t="shared" si="131"/>
        <v>3674910.46</v>
      </c>
      <c r="F307" s="13">
        <f t="shared" si="131"/>
        <v>12278970</v>
      </c>
    </row>
    <row r="308" spans="1:6" ht="39.6" x14ac:dyDescent="0.25">
      <c r="A308" s="1" t="s">
        <v>91</v>
      </c>
      <c r="B308" s="5" t="s">
        <v>384</v>
      </c>
      <c r="C308" s="13">
        <v>2590900</v>
      </c>
      <c r="D308" s="13">
        <v>2590900</v>
      </c>
      <c r="E308" s="13">
        <v>990207.73</v>
      </c>
      <c r="F308" s="19">
        <v>2590900</v>
      </c>
    </row>
    <row r="309" spans="1:6" x14ac:dyDescent="0.25">
      <c r="A309" s="1" t="s">
        <v>37</v>
      </c>
      <c r="B309" s="5" t="s">
        <v>385</v>
      </c>
      <c r="C309" s="13">
        <v>9900570</v>
      </c>
      <c r="D309" s="13">
        <v>9688070</v>
      </c>
      <c r="E309" s="13">
        <v>2684702.73</v>
      </c>
      <c r="F309" s="19">
        <v>9688070</v>
      </c>
    </row>
    <row r="310" spans="1:6" ht="26.4" x14ac:dyDescent="0.25">
      <c r="A310" s="1" t="s">
        <v>96</v>
      </c>
      <c r="B310" s="5" t="s">
        <v>386</v>
      </c>
      <c r="C310" s="13">
        <f>C311+C313</f>
        <v>436000</v>
      </c>
      <c r="D310" s="13">
        <f t="shared" ref="D310:F310" si="132">D311+D313</f>
        <v>436000</v>
      </c>
      <c r="E310" s="13">
        <f t="shared" si="132"/>
        <v>64000</v>
      </c>
      <c r="F310" s="13">
        <f t="shared" si="132"/>
        <v>436000</v>
      </c>
    </row>
    <row r="311" spans="1:6" ht="39.6" x14ac:dyDescent="0.25">
      <c r="A311" s="1" t="s">
        <v>98</v>
      </c>
      <c r="B311" s="5" t="s">
        <v>387</v>
      </c>
      <c r="C311" s="13">
        <f>C312</f>
        <v>20000</v>
      </c>
      <c r="D311" s="13">
        <f t="shared" ref="D311:F311" si="133">D312</f>
        <v>20000</v>
      </c>
      <c r="E311" s="13">
        <f t="shared" si="133"/>
        <v>0</v>
      </c>
      <c r="F311" s="13">
        <f t="shared" si="133"/>
        <v>20000</v>
      </c>
    </row>
    <row r="312" spans="1:6" ht="39.6" x14ac:dyDescent="0.25">
      <c r="A312" s="1" t="s">
        <v>100</v>
      </c>
      <c r="B312" s="5" t="s">
        <v>388</v>
      </c>
      <c r="C312" s="13">
        <v>20000</v>
      </c>
      <c r="D312" s="13">
        <v>20000</v>
      </c>
      <c r="E312" s="13">
        <v>0</v>
      </c>
      <c r="F312" s="19">
        <v>20000</v>
      </c>
    </row>
    <row r="313" spans="1:6" x14ac:dyDescent="0.25">
      <c r="A313" s="1" t="s">
        <v>363</v>
      </c>
      <c r="B313" s="5" t="s">
        <v>389</v>
      </c>
      <c r="C313" s="13">
        <v>416000</v>
      </c>
      <c r="D313" s="13">
        <v>416000</v>
      </c>
      <c r="E313" s="13">
        <v>64000</v>
      </c>
      <c r="F313" s="19">
        <v>416000</v>
      </c>
    </row>
    <row r="314" spans="1:6" ht="39.6" x14ac:dyDescent="0.25">
      <c r="A314" s="1" t="s">
        <v>104</v>
      </c>
      <c r="B314" s="5" t="s">
        <v>390</v>
      </c>
      <c r="C314" s="13">
        <f>C315+C318+C320</f>
        <v>6988300</v>
      </c>
      <c r="D314" s="13">
        <f t="shared" ref="D314:F314" si="134">D315+D318+D320</f>
        <v>7161300</v>
      </c>
      <c r="E314" s="13">
        <f t="shared" si="134"/>
        <v>2752945.87</v>
      </c>
      <c r="F314" s="13">
        <f t="shared" si="134"/>
        <v>7161300</v>
      </c>
    </row>
    <row r="315" spans="1:6" x14ac:dyDescent="0.25">
      <c r="A315" s="1" t="s">
        <v>187</v>
      </c>
      <c r="B315" s="5" t="s">
        <v>391</v>
      </c>
      <c r="C315" s="13">
        <f>C316+C317</f>
        <v>6734300</v>
      </c>
      <c r="D315" s="13">
        <f t="shared" ref="D315:F315" si="135">D316+D317</f>
        <v>6907300</v>
      </c>
      <c r="E315" s="13">
        <f t="shared" si="135"/>
        <v>2652945.87</v>
      </c>
      <c r="F315" s="13">
        <f t="shared" si="135"/>
        <v>6907300</v>
      </c>
    </row>
    <row r="316" spans="1:6" ht="79.2" x14ac:dyDescent="0.25">
      <c r="A316" s="1" t="s">
        <v>307</v>
      </c>
      <c r="B316" s="5" t="s">
        <v>392</v>
      </c>
      <c r="C316" s="13">
        <v>6424300</v>
      </c>
      <c r="D316" s="13">
        <v>6597300</v>
      </c>
      <c r="E316" s="13">
        <v>2392545.87</v>
      </c>
      <c r="F316" s="19">
        <v>6597300</v>
      </c>
    </row>
    <row r="317" spans="1:6" ht="26.4" x14ac:dyDescent="0.25">
      <c r="A317" s="1" t="s">
        <v>189</v>
      </c>
      <c r="B317" s="5" t="s">
        <v>393</v>
      </c>
      <c r="C317" s="13">
        <v>310000</v>
      </c>
      <c r="D317" s="13">
        <v>310000</v>
      </c>
      <c r="E317" s="13">
        <v>260400</v>
      </c>
      <c r="F317" s="19">
        <v>310000</v>
      </c>
    </row>
    <row r="318" spans="1:6" x14ac:dyDescent="0.25">
      <c r="A318" s="1" t="s">
        <v>341</v>
      </c>
      <c r="B318" s="5" t="s">
        <v>394</v>
      </c>
      <c r="C318" s="13">
        <f>C319</f>
        <v>204000</v>
      </c>
      <c r="D318" s="13">
        <f t="shared" ref="D318:F318" si="136">D319</f>
        <v>204000</v>
      </c>
      <c r="E318" s="13">
        <f t="shared" si="136"/>
        <v>50000</v>
      </c>
      <c r="F318" s="13">
        <f t="shared" si="136"/>
        <v>204000</v>
      </c>
    </row>
    <row r="319" spans="1:6" ht="79.2" x14ac:dyDescent="0.25">
      <c r="A319" s="1" t="s">
        <v>343</v>
      </c>
      <c r="B319" s="5" t="s">
        <v>395</v>
      </c>
      <c r="C319" s="13">
        <v>204000</v>
      </c>
      <c r="D319" s="13">
        <v>204000</v>
      </c>
      <c r="E319" s="13">
        <v>50000</v>
      </c>
      <c r="F319" s="19">
        <v>204000</v>
      </c>
    </row>
    <row r="320" spans="1:6" ht="52.8" x14ac:dyDescent="0.25">
      <c r="A320" s="1" t="s">
        <v>106</v>
      </c>
      <c r="B320" s="5" t="s">
        <v>396</v>
      </c>
      <c r="C320" s="13">
        <f>C321</f>
        <v>50000</v>
      </c>
      <c r="D320" s="13">
        <f t="shared" ref="D320:F320" si="137">D321</f>
        <v>50000</v>
      </c>
      <c r="E320" s="13">
        <f t="shared" si="137"/>
        <v>50000</v>
      </c>
      <c r="F320" s="13">
        <f t="shared" si="137"/>
        <v>50000</v>
      </c>
    </row>
    <row r="321" spans="1:6" ht="105.6" x14ac:dyDescent="0.25">
      <c r="A321" s="1" t="s">
        <v>108</v>
      </c>
      <c r="B321" s="5" t="s">
        <v>397</v>
      </c>
      <c r="C321" s="13">
        <v>50000</v>
      </c>
      <c r="D321" s="13">
        <v>50000</v>
      </c>
      <c r="E321" s="13">
        <v>50000</v>
      </c>
      <c r="F321" s="19">
        <v>50000</v>
      </c>
    </row>
    <row r="322" spans="1:6" x14ac:dyDescent="0.25">
      <c r="A322" s="1" t="s">
        <v>39</v>
      </c>
      <c r="B322" s="5" t="s">
        <v>398</v>
      </c>
      <c r="C322" s="13">
        <f>C323</f>
        <v>2000</v>
      </c>
      <c r="D322" s="13">
        <f t="shared" ref="D322:F322" si="138">D323</f>
        <v>2000</v>
      </c>
      <c r="E322" s="13">
        <f t="shared" si="138"/>
        <v>110</v>
      </c>
      <c r="F322" s="13">
        <f t="shared" si="138"/>
        <v>2000</v>
      </c>
    </row>
    <row r="323" spans="1:6" ht="26.4" x14ac:dyDescent="0.25">
      <c r="A323" s="1" t="s">
        <v>41</v>
      </c>
      <c r="B323" s="5" t="s">
        <v>399</v>
      </c>
      <c r="C323" s="13">
        <f>C324+C325</f>
        <v>2000</v>
      </c>
      <c r="D323" s="13">
        <f t="shared" ref="D323:F323" si="139">D324+D325</f>
        <v>2000</v>
      </c>
      <c r="E323" s="13">
        <f t="shared" si="139"/>
        <v>110</v>
      </c>
      <c r="F323" s="13">
        <f t="shared" si="139"/>
        <v>2000</v>
      </c>
    </row>
    <row r="324" spans="1:6" ht="26.4" x14ac:dyDescent="0.25">
      <c r="A324" s="1" t="s">
        <v>43</v>
      </c>
      <c r="B324" s="5" t="s">
        <v>400</v>
      </c>
      <c r="C324" s="13">
        <v>0</v>
      </c>
      <c r="D324" s="13">
        <v>110</v>
      </c>
      <c r="E324" s="13">
        <v>110</v>
      </c>
      <c r="F324" s="19">
        <v>110</v>
      </c>
    </row>
    <row r="325" spans="1:6" x14ac:dyDescent="0.25">
      <c r="A325" s="1" t="s">
        <v>45</v>
      </c>
      <c r="B325" s="5" t="s">
        <v>401</v>
      </c>
      <c r="C325" s="13">
        <v>2000</v>
      </c>
      <c r="D325" s="13">
        <v>1890</v>
      </c>
      <c r="E325" s="13">
        <v>0</v>
      </c>
      <c r="F325" s="19">
        <v>1890</v>
      </c>
    </row>
    <row r="326" spans="1:6" x14ac:dyDescent="0.25">
      <c r="A326" s="11" t="s">
        <v>402</v>
      </c>
      <c r="B326" s="12" t="s">
        <v>403</v>
      </c>
      <c r="C326" s="14">
        <f>C327+C345</f>
        <v>563355158.50999999</v>
      </c>
      <c r="D326" s="14">
        <f t="shared" ref="D326:F326" si="140">D327+D345</f>
        <v>573952710.52999997</v>
      </c>
      <c r="E326" s="14">
        <f t="shared" si="140"/>
        <v>155972095.93000001</v>
      </c>
      <c r="F326" s="14">
        <f t="shared" si="140"/>
        <v>314497360.81</v>
      </c>
    </row>
    <row r="327" spans="1:6" x14ac:dyDescent="0.25">
      <c r="A327" s="1" t="s">
        <v>404</v>
      </c>
      <c r="B327" s="5" t="s">
        <v>405</v>
      </c>
      <c r="C327" s="13">
        <f>C328+C331+C334+C336+C342</f>
        <v>453767233.94999999</v>
      </c>
      <c r="D327" s="13">
        <f t="shared" ref="D327:F327" si="141">D328+D331+D334+D336</f>
        <v>458025369.94999999</v>
      </c>
      <c r="E327" s="13">
        <f t="shared" si="141"/>
        <v>106729007.77000001</v>
      </c>
      <c r="F327" s="13">
        <f t="shared" si="141"/>
        <v>197236603.69</v>
      </c>
    </row>
    <row r="328" spans="1:6" ht="39.6" x14ac:dyDescent="0.25">
      <c r="A328" s="1" t="s">
        <v>33</v>
      </c>
      <c r="B328" s="5" t="s">
        <v>406</v>
      </c>
      <c r="C328" s="13">
        <f>C329</f>
        <v>1700000</v>
      </c>
      <c r="D328" s="13">
        <f t="shared" ref="D328:F329" si="142">D329</f>
        <v>1700000</v>
      </c>
      <c r="E328" s="13">
        <f t="shared" si="142"/>
        <v>917500</v>
      </c>
      <c r="F328" s="13">
        <f t="shared" si="142"/>
        <v>1700000</v>
      </c>
    </row>
    <row r="329" spans="1:6" ht="39.6" x14ac:dyDescent="0.25">
      <c r="A329" s="1" t="s">
        <v>35</v>
      </c>
      <c r="B329" s="5" t="s">
        <v>407</v>
      </c>
      <c r="C329" s="13">
        <f>C330</f>
        <v>1700000</v>
      </c>
      <c r="D329" s="13">
        <f t="shared" si="142"/>
        <v>1700000</v>
      </c>
      <c r="E329" s="13">
        <f t="shared" si="142"/>
        <v>917500</v>
      </c>
      <c r="F329" s="13">
        <f t="shared" si="142"/>
        <v>1700000</v>
      </c>
    </row>
    <row r="330" spans="1:6" x14ac:dyDescent="0.25">
      <c r="A330" s="1" t="s">
        <v>37</v>
      </c>
      <c r="B330" s="5" t="s">
        <v>408</v>
      </c>
      <c r="C330" s="13">
        <v>1700000</v>
      </c>
      <c r="D330" s="13">
        <v>1700000</v>
      </c>
      <c r="E330" s="13">
        <v>917500</v>
      </c>
      <c r="F330" s="19">
        <v>1700000</v>
      </c>
    </row>
    <row r="331" spans="1:6" ht="39.6" x14ac:dyDescent="0.25">
      <c r="A331" s="1" t="s">
        <v>172</v>
      </c>
      <c r="B331" s="5" t="s">
        <v>409</v>
      </c>
      <c r="C331" s="13">
        <f>C332</f>
        <v>265664046.94999999</v>
      </c>
      <c r="D331" s="13">
        <f t="shared" ref="D331:F332" si="143">D332</f>
        <v>265664046.94999999</v>
      </c>
      <c r="E331" s="13">
        <f t="shared" si="143"/>
        <v>0</v>
      </c>
      <c r="F331" s="13">
        <f t="shared" si="143"/>
        <v>3196000</v>
      </c>
    </row>
    <row r="332" spans="1:6" x14ac:dyDescent="0.25">
      <c r="A332" s="1" t="s">
        <v>174</v>
      </c>
      <c r="B332" s="5" t="s">
        <v>410</v>
      </c>
      <c r="C332" s="13">
        <f>C333</f>
        <v>265664046.94999999</v>
      </c>
      <c r="D332" s="13">
        <f t="shared" si="143"/>
        <v>265664046.94999999</v>
      </c>
      <c r="E332" s="13">
        <f t="shared" si="143"/>
        <v>0</v>
      </c>
      <c r="F332" s="13">
        <f t="shared" si="143"/>
        <v>3196000</v>
      </c>
    </row>
    <row r="333" spans="1:6" ht="52.8" x14ac:dyDescent="0.25">
      <c r="A333" s="1" t="s">
        <v>176</v>
      </c>
      <c r="B333" s="5" t="s">
        <v>411</v>
      </c>
      <c r="C333" s="13">
        <v>265664046.94999999</v>
      </c>
      <c r="D333" s="13">
        <v>265664046.94999999</v>
      </c>
      <c r="E333" s="13">
        <v>0</v>
      </c>
      <c r="F333" s="19">
        <f>265664046.95-262468046.95</f>
        <v>3196000</v>
      </c>
    </row>
    <row r="334" spans="1:6" x14ac:dyDescent="0.25">
      <c r="A334" s="1" t="s">
        <v>127</v>
      </c>
      <c r="B334" s="5" t="s">
        <v>412</v>
      </c>
      <c r="C334" s="13">
        <f>C335</f>
        <v>7726400</v>
      </c>
      <c r="D334" s="13">
        <f t="shared" ref="D334:F334" si="144">D335</f>
        <v>7726400</v>
      </c>
      <c r="E334" s="13">
        <f t="shared" si="144"/>
        <v>2581173.54</v>
      </c>
      <c r="F334" s="13">
        <f t="shared" si="144"/>
        <v>8121492.6699999999</v>
      </c>
    </row>
    <row r="335" spans="1:6" x14ac:dyDescent="0.25">
      <c r="A335" s="1" t="s">
        <v>3</v>
      </c>
      <c r="B335" s="5" t="s">
        <v>413</v>
      </c>
      <c r="C335" s="13">
        <v>7726400</v>
      </c>
      <c r="D335" s="13">
        <v>7726400</v>
      </c>
      <c r="E335" s="13">
        <v>2581173.54</v>
      </c>
      <c r="F335" s="19">
        <v>8121492.6699999999</v>
      </c>
    </row>
    <row r="336" spans="1:6" ht="39.6" x14ac:dyDescent="0.25">
      <c r="A336" s="1" t="s">
        <v>104</v>
      </c>
      <c r="B336" s="5" t="s">
        <v>414</v>
      </c>
      <c r="C336" s="13">
        <f>C337+C340</f>
        <v>177456787</v>
      </c>
      <c r="D336" s="13">
        <f t="shared" ref="D336:F336" si="145">D337+D340</f>
        <v>182934923</v>
      </c>
      <c r="E336" s="13">
        <f t="shared" si="145"/>
        <v>103230334.23</v>
      </c>
      <c r="F336" s="13">
        <f t="shared" si="145"/>
        <v>184219111.02000001</v>
      </c>
    </row>
    <row r="337" spans="1:6" x14ac:dyDescent="0.25">
      <c r="A337" s="1" t="s">
        <v>187</v>
      </c>
      <c r="B337" s="5" t="s">
        <v>415</v>
      </c>
      <c r="C337" s="13">
        <f>C338+C339</f>
        <v>177456787</v>
      </c>
      <c r="D337" s="13">
        <f t="shared" ref="D337:F337" si="146">D338+D339</f>
        <v>181714923</v>
      </c>
      <c r="E337" s="13">
        <f t="shared" si="146"/>
        <v>103230334.23</v>
      </c>
      <c r="F337" s="13">
        <f t="shared" si="146"/>
        <v>182969111.02000001</v>
      </c>
    </row>
    <row r="338" spans="1:6" ht="79.2" x14ac:dyDescent="0.25">
      <c r="A338" s="1" t="s">
        <v>307</v>
      </c>
      <c r="B338" s="5" t="s">
        <v>416</v>
      </c>
      <c r="C338" s="13">
        <v>177456787</v>
      </c>
      <c r="D338" s="13">
        <v>181214923</v>
      </c>
      <c r="E338" s="13">
        <v>103230334.23</v>
      </c>
      <c r="F338" s="19">
        <v>182269111.02000001</v>
      </c>
    </row>
    <row r="339" spans="1:6" ht="26.4" x14ac:dyDescent="0.25">
      <c r="A339" s="1" t="s">
        <v>189</v>
      </c>
      <c r="B339" s="5" t="s">
        <v>417</v>
      </c>
      <c r="C339" s="13">
        <v>0</v>
      </c>
      <c r="D339" s="13">
        <v>500000</v>
      </c>
      <c r="E339" s="13">
        <v>0</v>
      </c>
      <c r="F339" s="19">
        <v>700000</v>
      </c>
    </row>
    <row r="340" spans="1:6" ht="52.8" x14ac:dyDescent="0.25">
      <c r="A340" s="1" t="s">
        <v>106</v>
      </c>
      <c r="B340" s="5" t="s">
        <v>418</v>
      </c>
      <c r="C340" s="13">
        <f>C341</f>
        <v>0</v>
      </c>
      <c r="D340" s="13">
        <f t="shared" ref="D340" si="147">D341</f>
        <v>1220000</v>
      </c>
      <c r="E340" s="13">
        <f t="shared" ref="E340" si="148">E341</f>
        <v>0</v>
      </c>
      <c r="F340" s="13">
        <f t="shared" ref="F340" si="149">F341</f>
        <v>1250000</v>
      </c>
    </row>
    <row r="341" spans="1:6" ht="105.6" x14ac:dyDescent="0.25">
      <c r="A341" s="21" t="s">
        <v>108</v>
      </c>
      <c r="B341" s="22" t="s">
        <v>419</v>
      </c>
      <c r="C341" s="23">
        <v>0</v>
      </c>
      <c r="D341" s="23">
        <v>1220000</v>
      </c>
      <c r="E341" s="23">
        <v>0</v>
      </c>
      <c r="F341" s="30">
        <v>1250000</v>
      </c>
    </row>
    <row r="342" spans="1:6" x14ac:dyDescent="0.25">
      <c r="A342" s="26" t="s">
        <v>39</v>
      </c>
      <c r="B342" s="27" t="s">
        <v>550</v>
      </c>
      <c r="C342" s="25">
        <f>C343</f>
        <v>1220000</v>
      </c>
      <c r="D342" s="25">
        <v>0</v>
      </c>
      <c r="E342" s="25">
        <v>0</v>
      </c>
      <c r="F342" s="25">
        <v>0</v>
      </c>
    </row>
    <row r="343" spans="1:6" ht="69" customHeight="1" x14ac:dyDescent="0.25">
      <c r="A343" s="24" t="s">
        <v>111</v>
      </c>
      <c r="B343" s="20" t="s">
        <v>551</v>
      </c>
      <c r="C343" s="25">
        <f>C344</f>
        <v>1220000</v>
      </c>
      <c r="D343" s="25">
        <f t="shared" ref="D343:F343" si="150">D344</f>
        <v>0</v>
      </c>
      <c r="E343" s="25">
        <f t="shared" si="150"/>
        <v>0</v>
      </c>
      <c r="F343" s="25">
        <f t="shared" si="150"/>
        <v>0</v>
      </c>
    </row>
    <row r="344" spans="1:6" ht="130.94999999999999" customHeight="1" x14ac:dyDescent="0.25">
      <c r="A344" s="24" t="s">
        <v>241</v>
      </c>
      <c r="B344" s="20" t="s">
        <v>552</v>
      </c>
      <c r="C344" s="25">
        <v>1220000</v>
      </c>
      <c r="D344" s="25">
        <v>0</v>
      </c>
      <c r="E344" s="25">
        <v>0</v>
      </c>
      <c r="F344" s="25">
        <v>0</v>
      </c>
    </row>
    <row r="345" spans="1:6" ht="26.4" x14ac:dyDescent="0.25">
      <c r="A345" s="2" t="s">
        <v>420</v>
      </c>
      <c r="B345" s="4" t="s">
        <v>421</v>
      </c>
      <c r="C345" s="17">
        <f>C346+C355+C359</f>
        <v>109587924.56</v>
      </c>
      <c r="D345" s="17">
        <f t="shared" ref="D345:F345" si="151">D346+D355+D359</f>
        <v>115927340.58</v>
      </c>
      <c r="E345" s="17">
        <f t="shared" si="151"/>
        <v>49243088.159999996</v>
      </c>
      <c r="F345" s="17">
        <f t="shared" si="151"/>
        <v>117260757.12</v>
      </c>
    </row>
    <row r="346" spans="1:6" ht="92.4" x14ac:dyDescent="0.25">
      <c r="A346" s="1" t="s">
        <v>10</v>
      </c>
      <c r="B346" s="5" t="s">
        <v>422</v>
      </c>
      <c r="C346" s="13">
        <f>C347+C351</f>
        <v>79782045</v>
      </c>
      <c r="D346" s="13">
        <f t="shared" ref="D346:F346" si="152">D347+D351</f>
        <v>85844119</v>
      </c>
      <c r="E346" s="13">
        <f t="shared" si="152"/>
        <v>41219208.569999993</v>
      </c>
      <c r="F346" s="13">
        <f t="shared" si="152"/>
        <v>88590446.530000001</v>
      </c>
    </row>
    <row r="347" spans="1:6" ht="26.4" x14ac:dyDescent="0.25">
      <c r="A347" s="1" t="s">
        <v>77</v>
      </c>
      <c r="B347" s="5" t="s">
        <v>423</v>
      </c>
      <c r="C347" s="13">
        <f>C348+C349+C350</f>
        <v>59289395</v>
      </c>
      <c r="D347" s="13">
        <f t="shared" ref="D347:F347" si="153">D348+D349+D350</f>
        <v>65351469</v>
      </c>
      <c r="E347" s="13">
        <f t="shared" si="153"/>
        <v>31300584.369999997</v>
      </c>
      <c r="F347" s="13">
        <f t="shared" si="153"/>
        <v>67212338.269999996</v>
      </c>
    </row>
    <row r="348" spans="1:6" x14ac:dyDescent="0.25">
      <c r="A348" s="1" t="s">
        <v>79</v>
      </c>
      <c r="B348" s="5" t="s">
        <v>424</v>
      </c>
      <c r="C348" s="13">
        <v>44607536.75</v>
      </c>
      <c r="D348" s="13">
        <v>49114949.75</v>
      </c>
      <c r="E348" s="13">
        <v>24059947.699999999</v>
      </c>
      <c r="F348" s="19">
        <v>50271112.049999997</v>
      </c>
    </row>
    <row r="349" spans="1:6" ht="26.4" x14ac:dyDescent="0.25">
      <c r="A349" s="1" t="s">
        <v>81</v>
      </c>
      <c r="B349" s="5" t="s">
        <v>425</v>
      </c>
      <c r="C349" s="13">
        <v>1235000</v>
      </c>
      <c r="D349" s="13">
        <v>1428535</v>
      </c>
      <c r="E349" s="13">
        <v>349200.52</v>
      </c>
      <c r="F349" s="19">
        <v>1729313.17</v>
      </c>
    </row>
    <row r="350" spans="1:6" ht="52.8" x14ac:dyDescent="0.25">
      <c r="A350" s="1" t="s">
        <v>83</v>
      </c>
      <c r="B350" s="5" t="s">
        <v>426</v>
      </c>
      <c r="C350" s="13">
        <v>13446858.25</v>
      </c>
      <c r="D350" s="13">
        <v>14807984.25</v>
      </c>
      <c r="E350" s="13">
        <v>6891436.1500000004</v>
      </c>
      <c r="F350" s="19">
        <v>15211913.050000001</v>
      </c>
    </row>
    <row r="351" spans="1:6" ht="39.6" x14ac:dyDescent="0.25">
      <c r="A351" s="1" t="s">
        <v>12</v>
      </c>
      <c r="B351" s="5" t="s">
        <v>427</v>
      </c>
      <c r="C351" s="13">
        <f>C352+C353+C354</f>
        <v>20492650</v>
      </c>
      <c r="D351" s="13">
        <f t="shared" ref="D351:F351" si="154">D352+D353+D354</f>
        <v>20492650</v>
      </c>
      <c r="E351" s="13">
        <f t="shared" si="154"/>
        <v>9918624.1999999993</v>
      </c>
      <c r="F351" s="13">
        <f t="shared" si="154"/>
        <v>21378108.259999998</v>
      </c>
    </row>
    <row r="352" spans="1:6" ht="26.4" x14ac:dyDescent="0.25">
      <c r="A352" s="1" t="s">
        <v>14</v>
      </c>
      <c r="B352" s="5" t="s">
        <v>428</v>
      </c>
      <c r="C352" s="13">
        <v>15718913.4</v>
      </c>
      <c r="D352" s="13">
        <v>15718913.4</v>
      </c>
      <c r="E352" s="13">
        <v>7310855.4299999997</v>
      </c>
      <c r="F352" s="19">
        <v>16312876.359999999</v>
      </c>
    </row>
    <row r="353" spans="1:6" ht="52.8" x14ac:dyDescent="0.25">
      <c r="A353" s="1" t="s">
        <v>16</v>
      </c>
      <c r="B353" s="5" t="s">
        <v>429</v>
      </c>
      <c r="C353" s="13">
        <v>720000</v>
      </c>
      <c r="D353" s="13">
        <v>720000</v>
      </c>
      <c r="E353" s="13">
        <v>591053.11</v>
      </c>
      <c r="F353" s="19">
        <v>880000</v>
      </c>
    </row>
    <row r="354" spans="1:6" ht="66" x14ac:dyDescent="0.25">
      <c r="A354" s="1" t="s">
        <v>17</v>
      </c>
      <c r="B354" s="5" t="s">
        <v>430</v>
      </c>
      <c r="C354" s="13">
        <v>4053736.6</v>
      </c>
      <c r="D354" s="13">
        <v>4053736.6</v>
      </c>
      <c r="E354" s="13">
        <v>2016715.66</v>
      </c>
      <c r="F354" s="19">
        <v>4185231.9</v>
      </c>
    </row>
    <row r="355" spans="1:6" ht="39.6" x14ac:dyDescent="0.25">
      <c r="A355" s="1" t="s">
        <v>33</v>
      </c>
      <c r="B355" s="5" t="s">
        <v>431</v>
      </c>
      <c r="C355" s="13">
        <f>C356</f>
        <v>29799079.559999999</v>
      </c>
      <c r="D355" s="13">
        <f t="shared" ref="D355:F355" si="155">D356</f>
        <v>30076421.580000002</v>
      </c>
      <c r="E355" s="13">
        <f t="shared" si="155"/>
        <v>8023784.5899999999</v>
      </c>
      <c r="F355" s="13">
        <f t="shared" si="155"/>
        <v>28663510.59</v>
      </c>
    </row>
    <row r="356" spans="1:6" ht="39.6" x14ac:dyDescent="0.25">
      <c r="A356" s="1" t="s">
        <v>35</v>
      </c>
      <c r="B356" s="5" t="s">
        <v>432</v>
      </c>
      <c r="C356" s="13">
        <f>C357+C358</f>
        <v>29799079.559999999</v>
      </c>
      <c r="D356" s="13">
        <f t="shared" ref="D356:F356" si="156">D357+D358</f>
        <v>30076421.580000002</v>
      </c>
      <c r="E356" s="13">
        <f t="shared" si="156"/>
        <v>8023784.5899999999</v>
      </c>
      <c r="F356" s="13">
        <f t="shared" si="156"/>
        <v>28663510.59</v>
      </c>
    </row>
    <row r="357" spans="1:6" ht="39.6" x14ac:dyDescent="0.25">
      <c r="A357" s="1" t="s">
        <v>91</v>
      </c>
      <c r="B357" s="5" t="s">
        <v>433</v>
      </c>
      <c r="C357" s="13">
        <v>1446698.4</v>
      </c>
      <c r="D357" s="13">
        <v>1450232.37</v>
      </c>
      <c r="E357" s="13">
        <v>439905.25</v>
      </c>
      <c r="F357" s="19">
        <v>1450232.37</v>
      </c>
    </row>
    <row r="358" spans="1:6" x14ac:dyDescent="0.25">
      <c r="A358" s="1" t="s">
        <v>37</v>
      </c>
      <c r="B358" s="5" t="s">
        <v>434</v>
      </c>
      <c r="C358" s="13">
        <v>28352381.16</v>
      </c>
      <c r="D358" s="13">
        <v>28626189.210000001</v>
      </c>
      <c r="E358" s="13">
        <v>7583879.3399999999</v>
      </c>
      <c r="F358" s="19">
        <v>27213278.219999999</v>
      </c>
    </row>
    <row r="359" spans="1:6" x14ac:dyDescent="0.25">
      <c r="A359" s="1" t="s">
        <v>39</v>
      </c>
      <c r="B359" s="5" t="s">
        <v>435</v>
      </c>
      <c r="C359" s="13">
        <f>C360</f>
        <v>6800</v>
      </c>
      <c r="D359" s="13">
        <f t="shared" ref="D359:F360" si="157">D360</f>
        <v>6800</v>
      </c>
      <c r="E359" s="13">
        <f t="shared" si="157"/>
        <v>95</v>
      </c>
      <c r="F359" s="13">
        <f t="shared" si="157"/>
        <v>6800</v>
      </c>
    </row>
    <row r="360" spans="1:6" ht="26.4" x14ac:dyDescent="0.25">
      <c r="A360" s="1" t="s">
        <v>41</v>
      </c>
      <c r="B360" s="5" t="s">
        <v>436</v>
      </c>
      <c r="C360" s="13">
        <f>C361</f>
        <v>6800</v>
      </c>
      <c r="D360" s="13">
        <f t="shared" si="157"/>
        <v>6800</v>
      </c>
      <c r="E360" s="13">
        <f t="shared" si="157"/>
        <v>95</v>
      </c>
      <c r="F360" s="13">
        <f t="shared" si="157"/>
        <v>6800</v>
      </c>
    </row>
    <row r="361" spans="1:6" ht="26.4" x14ac:dyDescent="0.25">
      <c r="A361" s="1" t="s">
        <v>43</v>
      </c>
      <c r="B361" s="5" t="s">
        <v>437</v>
      </c>
      <c r="C361" s="13">
        <v>6800</v>
      </c>
      <c r="D361" s="13">
        <v>6800</v>
      </c>
      <c r="E361" s="13">
        <v>95</v>
      </c>
      <c r="F361" s="19">
        <v>6800</v>
      </c>
    </row>
    <row r="362" spans="1:6" x14ac:dyDescent="0.25">
      <c r="A362" s="11" t="s">
        <v>438</v>
      </c>
      <c r="B362" s="12" t="s">
        <v>439</v>
      </c>
      <c r="C362" s="14">
        <f>C363</f>
        <v>8300400</v>
      </c>
      <c r="D362" s="14">
        <f t="shared" ref="D362:F362" si="158">D363</f>
        <v>8300400</v>
      </c>
      <c r="E362" s="14">
        <f t="shared" si="158"/>
        <v>0</v>
      </c>
      <c r="F362" s="14">
        <f t="shared" si="158"/>
        <v>8300400</v>
      </c>
    </row>
    <row r="363" spans="1:6" ht="26.4" x14ac:dyDescent="0.25">
      <c r="A363" s="1" t="s">
        <v>440</v>
      </c>
      <c r="B363" s="5" t="s">
        <v>441</v>
      </c>
      <c r="C363" s="13">
        <f>C364+C367</f>
        <v>8300400</v>
      </c>
      <c r="D363" s="13">
        <f t="shared" ref="D363:F363" si="159">D364+D367</f>
        <v>8300400</v>
      </c>
      <c r="E363" s="13">
        <f t="shared" si="159"/>
        <v>0</v>
      </c>
      <c r="F363" s="13">
        <f t="shared" si="159"/>
        <v>8300400</v>
      </c>
    </row>
    <row r="364" spans="1:6" ht="92.4" x14ac:dyDescent="0.25">
      <c r="A364" s="1" t="s">
        <v>10</v>
      </c>
      <c r="B364" s="5" t="s">
        <v>442</v>
      </c>
      <c r="C364" s="13">
        <f>C365</f>
        <v>21300</v>
      </c>
      <c r="D364" s="13">
        <f t="shared" ref="D364:F365" si="160">D365</f>
        <v>21300</v>
      </c>
      <c r="E364" s="13">
        <f t="shared" si="160"/>
        <v>0</v>
      </c>
      <c r="F364" s="13">
        <f t="shared" si="160"/>
        <v>21300</v>
      </c>
    </row>
    <row r="365" spans="1:6" ht="39.6" x14ac:dyDescent="0.25">
      <c r="A365" s="1" t="s">
        <v>12</v>
      </c>
      <c r="B365" s="5" t="s">
        <v>443</v>
      </c>
      <c r="C365" s="13">
        <f>C366</f>
        <v>21300</v>
      </c>
      <c r="D365" s="13">
        <f t="shared" si="160"/>
        <v>21300</v>
      </c>
      <c r="E365" s="13">
        <f t="shared" si="160"/>
        <v>0</v>
      </c>
      <c r="F365" s="13">
        <f t="shared" si="160"/>
        <v>21300</v>
      </c>
    </row>
    <row r="366" spans="1:6" ht="26.4" x14ac:dyDescent="0.25">
      <c r="A366" s="1" t="s">
        <v>14</v>
      </c>
      <c r="B366" s="5" t="s">
        <v>444</v>
      </c>
      <c r="C366" s="13">
        <v>21300</v>
      </c>
      <c r="D366" s="13">
        <v>21300</v>
      </c>
      <c r="E366" s="13">
        <v>0</v>
      </c>
      <c r="F366" s="19">
        <v>21300</v>
      </c>
    </row>
    <row r="367" spans="1:6" ht="39.6" x14ac:dyDescent="0.25">
      <c r="A367" s="1" t="s">
        <v>33</v>
      </c>
      <c r="B367" s="5" t="s">
        <v>445</v>
      </c>
      <c r="C367" s="13">
        <f>C368</f>
        <v>8279100</v>
      </c>
      <c r="D367" s="13">
        <f t="shared" ref="D367:F368" si="161">D368</f>
        <v>8279100</v>
      </c>
      <c r="E367" s="13">
        <f t="shared" si="161"/>
        <v>0</v>
      </c>
      <c r="F367" s="13">
        <f t="shared" si="161"/>
        <v>8279100</v>
      </c>
    </row>
    <row r="368" spans="1:6" ht="39.6" x14ac:dyDescent="0.25">
      <c r="A368" s="1" t="s">
        <v>35</v>
      </c>
      <c r="B368" s="5" t="s">
        <v>446</v>
      </c>
      <c r="C368" s="13">
        <f>C369</f>
        <v>8279100</v>
      </c>
      <c r="D368" s="13">
        <f t="shared" si="161"/>
        <v>8279100</v>
      </c>
      <c r="E368" s="13">
        <f t="shared" si="161"/>
        <v>0</v>
      </c>
      <c r="F368" s="13">
        <f t="shared" si="161"/>
        <v>8279100</v>
      </c>
    </row>
    <row r="369" spans="1:6" x14ac:dyDescent="0.25">
      <c r="A369" s="1" t="s">
        <v>37</v>
      </c>
      <c r="B369" s="5" t="s">
        <v>447</v>
      </c>
      <c r="C369" s="13">
        <v>8279100</v>
      </c>
      <c r="D369" s="13">
        <v>8279100</v>
      </c>
      <c r="E369" s="13">
        <v>0</v>
      </c>
      <c r="F369" s="19">
        <v>8279100</v>
      </c>
    </row>
    <row r="370" spans="1:6" x14ac:dyDescent="0.25">
      <c r="A370" s="11" t="s">
        <v>448</v>
      </c>
      <c r="B370" s="12" t="s">
        <v>449</v>
      </c>
      <c r="C370" s="14">
        <f>C371+C375+C379+C388</f>
        <v>223499570.30000001</v>
      </c>
      <c r="D370" s="14">
        <f t="shared" ref="D370:E370" si="162">D371+D375+D379+D388</f>
        <v>227085448.24000001</v>
      </c>
      <c r="E370" s="14">
        <f t="shared" si="162"/>
        <v>100806621.61</v>
      </c>
      <c r="F370" s="14">
        <f>F371+F375+F379+F388</f>
        <v>229394481.28999999</v>
      </c>
    </row>
    <row r="371" spans="1:6" x14ac:dyDescent="0.25">
      <c r="A371" s="1" t="s">
        <v>450</v>
      </c>
      <c r="B371" s="5" t="s">
        <v>451</v>
      </c>
      <c r="C371" s="13">
        <f>C372</f>
        <v>15914740.300000001</v>
      </c>
      <c r="D371" s="13">
        <f t="shared" ref="D371:F373" si="163">D372</f>
        <v>16683120.84</v>
      </c>
      <c r="E371" s="13">
        <f t="shared" si="163"/>
        <v>4272736.18</v>
      </c>
      <c r="F371" s="13">
        <f t="shared" si="163"/>
        <v>17439854.109999999</v>
      </c>
    </row>
    <row r="372" spans="1:6" ht="26.4" x14ac:dyDescent="0.25">
      <c r="A372" s="1" t="s">
        <v>96</v>
      </c>
      <c r="B372" s="5" t="s">
        <v>452</v>
      </c>
      <c r="C372" s="13">
        <f>C373</f>
        <v>15914740.300000001</v>
      </c>
      <c r="D372" s="13">
        <f t="shared" si="163"/>
        <v>16683120.84</v>
      </c>
      <c r="E372" s="13">
        <f t="shared" si="163"/>
        <v>4272736.18</v>
      </c>
      <c r="F372" s="13">
        <f t="shared" si="163"/>
        <v>17439854.109999999</v>
      </c>
    </row>
    <row r="373" spans="1:6" ht="26.4" x14ac:dyDescent="0.25">
      <c r="A373" s="1" t="s">
        <v>453</v>
      </c>
      <c r="B373" s="5" t="s">
        <v>454</v>
      </c>
      <c r="C373" s="13">
        <f>C374</f>
        <v>15914740.300000001</v>
      </c>
      <c r="D373" s="13">
        <f t="shared" si="163"/>
        <v>16683120.84</v>
      </c>
      <c r="E373" s="13">
        <f t="shared" si="163"/>
        <v>4272736.18</v>
      </c>
      <c r="F373" s="13">
        <f t="shared" si="163"/>
        <v>17439854.109999999</v>
      </c>
    </row>
    <row r="374" spans="1:6" ht="26.4" x14ac:dyDescent="0.25">
      <c r="A374" s="1" t="s">
        <v>455</v>
      </c>
      <c r="B374" s="5" t="s">
        <v>456</v>
      </c>
      <c r="C374" s="13">
        <v>15914740.300000001</v>
      </c>
      <c r="D374" s="13">
        <v>16683120.84</v>
      </c>
      <c r="E374" s="13">
        <v>4272736.18</v>
      </c>
      <c r="F374" s="19">
        <v>17439854.109999999</v>
      </c>
    </row>
    <row r="375" spans="1:6" x14ac:dyDescent="0.25">
      <c r="A375" s="1" t="s">
        <v>457</v>
      </c>
      <c r="B375" s="5" t="s">
        <v>458</v>
      </c>
      <c r="C375" s="13">
        <f>C376</f>
        <v>110667730</v>
      </c>
      <c r="D375" s="13">
        <f t="shared" ref="D375:F377" si="164">D376</f>
        <v>112926327.40000001</v>
      </c>
      <c r="E375" s="13">
        <f t="shared" si="164"/>
        <v>69418662.010000005</v>
      </c>
      <c r="F375" s="13">
        <f t="shared" si="164"/>
        <v>113543187.77</v>
      </c>
    </row>
    <row r="376" spans="1:6" ht="26.4" x14ac:dyDescent="0.25">
      <c r="A376" s="1" t="s">
        <v>96</v>
      </c>
      <c r="B376" s="5" t="s">
        <v>459</v>
      </c>
      <c r="C376" s="13">
        <f>C377</f>
        <v>110667730</v>
      </c>
      <c r="D376" s="13">
        <f t="shared" si="164"/>
        <v>112926327.40000001</v>
      </c>
      <c r="E376" s="13">
        <f t="shared" si="164"/>
        <v>69418662.010000005</v>
      </c>
      <c r="F376" s="13">
        <f t="shared" si="164"/>
        <v>113543187.77</v>
      </c>
    </row>
    <row r="377" spans="1:6" ht="39.6" x14ac:dyDescent="0.25">
      <c r="A377" s="1" t="s">
        <v>98</v>
      </c>
      <c r="B377" s="5" t="s">
        <v>460</v>
      </c>
      <c r="C377" s="13">
        <f>C378</f>
        <v>110667730</v>
      </c>
      <c r="D377" s="13">
        <f t="shared" si="164"/>
        <v>112926327.40000001</v>
      </c>
      <c r="E377" s="13">
        <f t="shared" si="164"/>
        <v>69418662.010000005</v>
      </c>
      <c r="F377" s="13">
        <f t="shared" si="164"/>
        <v>113543187.77</v>
      </c>
    </row>
    <row r="378" spans="1:6" ht="26.4" x14ac:dyDescent="0.25">
      <c r="A378" s="1" t="s">
        <v>461</v>
      </c>
      <c r="B378" s="5" t="s">
        <v>462</v>
      </c>
      <c r="C378" s="13">
        <v>110667730</v>
      </c>
      <c r="D378" s="13">
        <v>112926327.40000001</v>
      </c>
      <c r="E378" s="13">
        <v>69418662.010000005</v>
      </c>
      <c r="F378" s="19">
        <v>113543187.77</v>
      </c>
    </row>
    <row r="379" spans="1:6" x14ac:dyDescent="0.25">
      <c r="A379" s="1" t="s">
        <v>463</v>
      </c>
      <c r="B379" s="5" t="s">
        <v>464</v>
      </c>
      <c r="C379" s="13">
        <f>C380+C385</f>
        <v>82088700</v>
      </c>
      <c r="D379" s="13">
        <f t="shared" ref="D379:F379" si="165">D380+D385</f>
        <v>82088700</v>
      </c>
      <c r="E379" s="13">
        <f t="shared" si="165"/>
        <v>19845334.75</v>
      </c>
      <c r="F379" s="13">
        <f t="shared" si="165"/>
        <v>83010819.200000003</v>
      </c>
    </row>
    <row r="380" spans="1:6" ht="26.4" x14ac:dyDescent="0.25">
      <c r="A380" s="1" t="s">
        <v>96</v>
      </c>
      <c r="B380" s="5" t="s">
        <v>465</v>
      </c>
      <c r="C380" s="13">
        <f>C381+C383</f>
        <v>63841600</v>
      </c>
      <c r="D380" s="13">
        <f t="shared" ref="D380:F380" si="166">D381+D383</f>
        <v>63841600</v>
      </c>
      <c r="E380" s="13">
        <f t="shared" si="166"/>
        <v>19845334.75</v>
      </c>
      <c r="F380" s="13">
        <f t="shared" si="166"/>
        <v>65354319.200000003</v>
      </c>
    </row>
    <row r="381" spans="1:6" ht="26.4" x14ac:dyDescent="0.25">
      <c r="A381" s="1" t="s">
        <v>453</v>
      </c>
      <c r="B381" s="5" t="s">
        <v>466</v>
      </c>
      <c r="C381" s="13">
        <f>C382</f>
        <v>27927000</v>
      </c>
      <c r="D381" s="13">
        <f t="shared" ref="D381:F381" si="167">D382</f>
        <v>27927000</v>
      </c>
      <c r="E381" s="13">
        <f t="shared" si="167"/>
        <v>9148837.5500000007</v>
      </c>
      <c r="F381" s="13">
        <f t="shared" si="167"/>
        <v>28439119.199999999</v>
      </c>
    </row>
    <row r="382" spans="1:6" ht="39.6" x14ac:dyDescent="0.25">
      <c r="A382" s="1" t="s">
        <v>467</v>
      </c>
      <c r="B382" s="5" t="s">
        <v>468</v>
      </c>
      <c r="C382" s="13">
        <v>27927000</v>
      </c>
      <c r="D382" s="13">
        <v>27927000</v>
      </c>
      <c r="E382" s="13">
        <v>9148837.5500000007</v>
      </c>
      <c r="F382" s="19">
        <v>28439119.199999999</v>
      </c>
    </row>
    <row r="383" spans="1:6" ht="39.6" x14ac:dyDescent="0.25">
      <c r="A383" s="1" t="s">
        <v>98</v>
      </c>
      <c r="B383" s="5" t="s">
        <v>469</v>
      </c>
      <c r="C383" s="13">
        <f>C384</f>
        <v>35914600</v>
      </c>
      <c r="D383" s="13">
        <f t="shared" ref="D383:F383" si="168">D384</f>
        <v>35914600</v>
      </c>
      <c r="E383" s="13">
        <f t="shared" si="168"/>
        <v>10696497.199999999</v>
      </c>
      <c r="F383" s="13">
        <f t="shared" si="168"/>
        <v>36915200</v>
      </c>
    </row>
    <row r="384" spans="1:6" ht="39.6" x14ac:dyDescent="0.25">
      <c r="A384" s="1" t="s">
        <v>470</v>
      </c>
      <c r="B384" s="5" t="s">
        <v>471</v>
      </c>
      <c r="C384" s="13">
        <v>35914600</v>
      </c>
      <c r="D384" s="13">
        <v>35914600</v>
      </c>
      <c r="E384" s="13">
        <v>10696497.199999999</v>
      </c>
      <c r="F384" s="19">
        <v>36915200</v>
      </c>
    </row>
    <row r="385" spans="1:6" ht="39.6" x14ac:dyDescent="0.25">
      <c r="A385" s="1" t="s">
        <v>172</v>
      </c>
      <c r="B385" s="5" t="s">
        <v>472</v>
      </c>
      <c r="C385" s="13">
        <f>C386</f>
        <v>18247100</v>
      </c>
      <c r="D385" s="13">
        <f t="shared" ref="D385:F386" si="169">D386</f>
        <v>18247100</v>
      </c>
      <c r="E385" s="13">
        <f t="shared" si="169"/>
        <v>0</v>
      </c>
      <c r="F385" s="13">
        <f t="shared" si="169"/>
        <v>17656500</v>
      </c>
    </row>
    <row r="386" spans="1:6" x14ac:dyDescent="0.25">
      <c r="A386" s="1" t="s">
        <v>174</v>
      </c>
      <c r="B386" s="5" t="s">
        <v>473</v>
      </c>
      <c r="C386" s="13">
        <f>C387</f>
        <v>18247100</v>
      </c>
      <c r="D386" s="13">
        <f t="shared" si="169"/>
        <v>18247100</v>
      </c>
      <c r="E386" s="13">
        <f t="shared" si="169"/>
        <v>0</v>
      </c>
      <c r="F386" s="13">
        <f t="shared" si="169"/>
        <v>17656500</v>
      </c>
    </row>
    <row r="387" spans="1:6" ht="52.8" x14ac:dyDescent="0.25">
      <c r="A387" s="1" t="s">
        <v>258</v>
      </c>
      <c r="B387" s="5" t="s">
        <v>474</v>
      </c>
      <c r="C387" s="13">
        <v>18247100</v>
      </c>
      <c r="D387" s="13">
        <v>18247100</v>
      </c>
      <c r="E387" s="13">
        <v>0</v>
      </c>
      <c r="F387" s="19">
        <v>17656500</v>
      </c>
    </row>
    <row r="388" spans="1:6" ht="26.4" x14ac:dyDescent="0.25">
      <c r="A388" s="1" t="s">
        <v>475</v>
      </c>
      <c r="B388" s="5" t="s">
        <v>476</v>
      </c>
      <c r="C388" s="13">
        <f>C389+C394</f>
        <v>14828400</v>
      </c>
      <c r="D388" s="13">
        <f t="shared" ref="D388:F388" si="170">D389+D394</f>
        <v>15387300</v>
      </c>
      <c r="E388" s="13">
        <f t="shared" si="170"/>
        <v>7269888.6699999999</v>
      </c>
      <c r="F388" s="13">
        <f t="shared" si="170"/>
        <v>15400620.210000001</v>
      </c>
    </row>
    <row r="389" spans="1:6" ht="92.4" x14ac:dyDescent="0.25">
      <c r="A389" s="1" t="s">
        <v>10</v>
      </c>
      <c r="B389" s="5" t="s">
        <v>477</v>
      </c>
      <c r="C389" s="13">
        <f>C390</f>
        <v>13215996.859999999</v>
      </c>
      <c r="D389" s="13">
        <f t="shared" ref="D389:F389" si="171">D390</f>
        <v>13774896.859999999</v>
      </c>
      <c r="E389" s="13">
        <f t="shared" si="171"/>
        <v>6876614.0199999996</v>
      </c>
      <c r="F389" s="13">
        <f t="shared" si="171"/>
        <v>13790626.09</v>
      </c>
    </row>
    <row r="390" spans="1:6" ht="39.6" x14ac:dyDescent="0.25">
      <c r="A390" s="1" t="s">
        <v>12</v>
      </c>
      <c r="B390" s="5" t="s">
        <v>478</v>
      </c>
      <c r="C390" s="13">
        <f>C391+C392+C393</f>
        <v>13215996.859999999</v>
      </c>
      <c r="D390" s="13">
        <f t="shared" ref="D390:F390" si="172">D391+D392+D393</f>
        <v>13774896.859999999</v>
      </c>
      <c r="E390" s="13">
        <f t="shared" si="172"/>
        <v>6876614.0199999996</v>
      </c>
      <c r="F390" s="13">
        <f t="shared" si="172"/>
        <v>13790626.09</v>
      </c>
    </row>
    <row r="391" spans="1:6" ht="26.4" x14ac:dyDescent="0.25">
      <c r="A391" s="1" t="s">
        <v>14</v>
      </c>
      <c r="B391" s="5" t="s">
        <v>479</v>
      </c>
      <c r="C391" s="13">
        <v>10060223.6</v>
      </c>
      <c r="D391" s="13">
        <v>10524523.6</v>
      </c>
      <c r="E391" s="13">
        <v>5305237.0199999996</v>
      </c>
      <c r="F391" s="19">
        <v>10542050.98</v>
      </c>
    </row>
    <row r="392" spans="1:6" ht="52.8" x14ac:dyDescent="0.25">
      <c r="A392" s="1" t="s">
        <v>16</v>
      </c>
      <c r="B392" s="5" t="s">
        <v>480</v>
      </c>
      <c r="C392" s="13">
        <v>377675</v>
      </c>
      <c r="D392" s="13">
        <v>377675</v>
      </c>
      <c r="E392" s="13">
        <v>17625</v>
      </c>
      <c r="F392" s="19">
        <v>377675</v>
      </c>
    </row>
    <row r="393" spans="1:6" ht="66" x14ac:dyDescent="0.25">
      <c r="A393" s="1" t="s">
        <v>17</v>
      </c>
      <c r="B393" s="5" t="s">
        <v>481</v>
      </c>
      <c r="C393" s="13">
        <v>2778098.26</v>
      </c>
      <c r="D393" s="13">
        <v>2872698.26</v>
      </c>
      <c r="E393" s="13">
        <v>1553752</v>
      </c>
      <c r="F393" s="19">
        <v>2870900.11</v>
      </c>
    </row>
    <row r="394" spans="1:6" ht="39.6" x14ac:dyDescent="0.25">
      <c r="A394" s="1" t="s">
        <v>33</v>
      </c>
      <c r="B394" s="5" t="s">
        <v>482</v>
      </c>
      <c r="C394" s="13">
        <f>C395</f>
        <v>1612403.14</v>
      </c>
      <c r="D394" s="13">
        <f t="shared" ref="D394:F394" si="173">D395</f>
        <v>1612403.14</v>
      </c>
      <c r="E394" s="13">
        <f t="shared" si="173"/>
        <v>393274.65</v>
      </c>
      <c r="F394" s="13">
        <f t="shared" si="173"/>
        <v>1609994.12</v>
      </c>
    </row>
    <row r="395" spans="1:6" ht="39.6" x14ac:dyDescent="0.25">
      <c r="A395" s="1" t="s">
        <v>35</v>
      </c>
      <c r="B395" s="5" t="s">
        <v>483</v>
      </c>
      <c r="C395" s="13">
        <f>C396+C397</f>
        <v>1612403.14</v>
      </c>
      <c r="D395" s="13">
        <f t="shared" ref="D395:F395" si="174">D396+D397</f>
        <v>1612403.14</v>
      </c>
      <c r="E395" s="13">
        <f t="shared" si="174"/>
        <v>393274.65</v>
      </c>
      <c r="F395" s="13">
        <f t="shared" si="174"/>
        <v>1609994.12</v>
      </c>
    </row>
    <row r="396" spans="1:6" ht="39.6" x14ac:dyDescent="0.25">
      <c r="A396" s="1" t="s">
        <v>91</v>
      </c>
      <c r="B396" s="5" t="s">
        <v>484</v>
      </c>
      <c r="C396" s="13">
        <v>211448</v>
      </c>
      <c r="D396" s="13">
        <v>211448</v>
      </c>
      <c r="E396" s="13">
        <v>57842.91</v>
      </c>
      <c r="F396" s="19">
        <v>211448</v>
      </c>
    </row>
    <row r="397" spans="1:6" x14ac:dyDescent="0.25">
      <c r="A397" s="1" t="s">
        <v>37</v>
      </c>
      <c r="B397" s="5" t="s">
        <v>485</v>
      </c>
      <c r="C397" s="13">
        <v>1400955.14</v>
      </c>
      <c r="D397" s="13">
        <v>1400955.14</v>
      </c>
      <c r="E397" s="13">
        <v>335431.74</v>
      </c>
      <c r="F397" s="19">
        <v>1398546.12</v>
      </c>
    </row>
    <row r="398" spans="1:6" x14ac:dyDescent="0.25">
      <c r="A398" s="11" t="s">
        <v>486</v>
      </c>
      <c r="B398" s="12" t="s">
        <v>487</v>
      </c>
      <c r="C398" s="14">
        <f>C399+C411</f>
        <v>170500264</v>
      </c>
      <c r="D398" s="14">
        <f t="shared" ref="D398:F398" si="175">D399+D411</f>
        <v>174529844</v>
      </c>
      <c r="E398" s="14">
        <f t="shared" si="175"/>
        <v>65630723.310000002</v>
      </c>
      <c r="F398" s="14">
        <f t="shared" si="175"/>
        <v>116848240.03</v>
      </c>
    </row>
    <row r="399" spans="1:6" x14ac:dyDescent="0.25">
      <c r="A399" s="1" t="s">
        <v>488</v>
      </c>
      <c r="B399" s="5" t="s">
        <v>489</v>
      </c>
      <c r="C399" s="13">
        <f>C400+C405+C408</f>
        <v>109101564</v>
      </c>
      <c r="D399" s="13">
        <f t="shared" ref="D399:F399" si="176">D400+D405+D408</f>
        <v>113131144</v>
      </c>
      <c r="E399" s="13">
        <f t="shared" si="176"/>
        <v>65630723.310000002</v>
      </c>
      <c r="F399" s="13">
        <f t="shared" si="176"/>
        <v>115698540.03</v>
      </c>
    </row>
    <row r="400" spans="1:6" ht="92.4" x14ac:dyDescent="0.25">
      <c r="A400" s="1" t="s">
        <v>10</v>
      </c>
      <c r="B400" s="5" t="s">
        <v>490</v>
      </c>
      <c r="C400" s="13">
        <f>C401</f>
        <v>12981665</v>
      </c>
      <c r="D400" s="13">
        <f t="shared" ref="D400:F400" si="177">D401</f>
        <v>14672515</v>
      </c>
      <c r="E400" s="13">
        <f t="shared" si="177"/>
        <v>5655205.3799999999</v>
      </c>
      <c r="F400" s="13">
        <f t="shared" si="177"/>
        <v>15984374.93</v>
      </c>
    </row>
    <row r="401" spans="1:6" ht="26.4" x14ac:dyDescent="0.25">
      <c r="A401" s="1" t="s">
        <v>77</v>
      </c>
      <c r="B401" s="5" t="s">
        <v>491</v>
      </c>
      <c r="C401" s="13">
        <f>C402+C403+C404</f>
        <v>12981665</v>
      </c>
      <c r="D401" s="13">
        <f t="shared" ref="D401:F401" si="178">D402+D403+D404</f>
        <v>14672515</v>
      </c>
      <c r="E401" s="13">
        <f t="shared" si="178"/>
        <v>5655205.3799999999</v>
      </c>
      <c r="F401" s="13">
        <f t="shared" si="178"/>
        <v>15984374.93</v>
      </c>
    </row>
    <row r="402" spans="1:6" x14ac:dyDescent="0.25">
      <c r="A402" s="1" t="s">
        <v>79</v>
      </c>
      <c r="B402" s="5" t="s">
        <v>492</v>
      </c>
      <c r="C402" s="13">
        <v>9638025</v>
      </c>
      <c r="D402" s="13">
        <v>10926213</v>
      </c>
      <c r="E402" s="13">
        <v>4467759.6399999997</v>
      </c>
      <c r="F402" s="19">
        <v>12087176.130000001</v>
      </c>
    </row>
    <row r="403" spans="1:6" ht="26.4" x14ac:dyDescent="0.25">
      <c r="A403" s="1" t="s">
        <v>81</v>
      </c>
      <c r="B403" s="5" t="s">
        <v>493</v>
      </c>
      <c r="C403" s="13">
        <v>433000</v>
      </c>
      <c r="D403" s="13">
        <v>447000</v>
      </c>
      <c r="E403" s="13">
        <v>36789</v>
      </c>
      <c r="F403" s="19">
        <v>447000</v>
      </c>
    </row>
    <row r="404" spans="1:6" ht="52.8" x14ac:dyDescent="0.25">
      <c r="A404" s="1" t="s">
        <v>83</v>
      </c>
      <c r="B404" s="5" t="s">
        <v>494</v>
      </c>
      <c r="C404" s="13">
        <v>2910640</v>
      </c>
      <c r="D404" s="13">
        <v>3299302</v>
      </c>
      <c r="E404" s="13">
        <v>1150656.74</v>
      </c>
      <c r="F404" s="19">
        <v>3450198.8</v>
      </c>
    </row>
    <row r="405" spans="1:6" ht="39.6" x14ac:dyDescent="0.25">
      <c r="A405" s="1" t="s">
        <v>33</v>
      </c>
      <c r="B405" s="5" t="s">
        <v>495</v>
      </c>
      <c r="C405" s="13">
        <f>C406</f>
        <v>160750</v>
      </c>
      <c r="D405" s="13">
        <f t="shared" ref="D405:F406" si="179">D406</f>
        <v>167400</v>
      </c>
      <c r="E405" s="13">
        <f t="shared" si="179"/>
        <v>0</v>
      </c>
      <c r="F405" s="13">
        <f t="shared" si="179"/>
        <v>167400</v>
      </c>
    </row>
    <row r="406" spans="1:6" ht="39.6" x14ac:dyDescent="0.25">
      <c r="A406" s="1" t="s">
        <v>35</v>
      </c>
      <c r="B406" s="5" t="s">
        <v>496</v>
      </c>
      <c r="C406" s="13">
        <f>C407</f>
        <v>160750</v>
      </c>
      <c r="D406" s="13">
        <f t="shared" si="179"/>
        <v>167400</v>
      </c>
      <c r="E406" s="13">
        <f t="shared" si="179"/>
        <v>0</v>
      </c>
      <c r="F406" s="13">
        <f t="shared" si="179"/>
        <v>167400</v>
      </c>
    </row>
    <row r="407" spans="1:6" x14ac:dyDescent="0.25">
      <c r="A407" s="1" t="s">
        <v>37</v>
      </c>
      <c r="B407" s="5" t="s">
        <v>497</v>
      </c>
      <c r="C407" s="13">
        <v>160750</v>
      </c>
      <c r="D407" s="13">
        <v>167400</v>
      </c>
      <c r="E407" s="13">
        <v>0</v>
      </c>
      <c r="F407" s="19">
        <v>167400</v>
      </c>
    </row>
    <row r="408" spans="1:6" ht="39.6" x14ac:dyDescent="0.25">
      <c r="A408" s="1" t="s">
        <v>104</v>
      </c>
      <c r="B408" s="5" t="s">
        <v>498</v>
      </c>
      <c r="C408" s="13">
        <f>C409</f>
        <v>95959149</v>
      </c>
      <c r="D408" s="13">
        <f t="shared" ref="D408:F409" si="180">D409</f>
        <v>98291229</v>
      </c>
      <c r="E408" s="13">
        <f t="shared" si="180"/>
        <v>59975517.93</v>
      </c>
      <c r="F408" s="13">
        <f t="shared" si="180"/>
        <v>99546765.099999994</v>
      </c>
    </row>
    <row r="409" spans="1:6" x14ac:dyDescent="0.25">
      <c r="A409" s="1" t="s">
        <v>187</v>
      </c>
      <c r="B409" s="5" t="s">
        <v>499</v>
      </c>
      <c r="C409" s="13">
        <f>C410</f>
        <v>95959149</v>
      </c>
      <c r="D409" s="13">
        <f t="shared" si="180"/>
        <v>98291229</v>
      </c>
      <c r="E409" s="13">
        <f t="shared" si="180"/>
        <v>59975517.93</v>
      </c>
      <c r="F409" s="13">
        <f t="shared" si="180"/>
        <v>99546765.099999994</v>
      </c>
    </row>
    <row r="410" spans="1:6" ht="79.2" x14ac:dyDescent="0.25">
      <c r="A410" s="1" t="s">
        <v>307</v>
      </c>
      <c r="B410" s="5" t="s">
        <v>500</v>
      </c>
      <c r="C410" s="13">
        <v>95959149</v>
      </c>
      <c r="D410" s="13">
        <v>98291229</v>
      </c>
      <c r="E410" s="13">
        <v>59975517.93</v>
      </c>
      <c r="F410" s="19">
        <v>99546765.099999994</v>
      </c>
    </row>
    <row r="411" spans="1:6" x14ac:dyDescent="0.25">
      <c r="A411" s="1" t="s">
        <v>501</v>
      </c>
      <c r="B411" s="5" t="s">
        <v>502</v>
      </c>
      <c r="C411" s="13">
        <f>C412+C415</f>
        <v>61398700</v>
      </c>
      <c r="D411" s="13">
        <f t="shared" ref="D411:F411" si="181">D412+D415</f>
        <v>61398700</v>
      </c>
      <c r="E411" s="13">
        <f t="shared" si="181"/>
        <v>0</v>
      </c>
      <c r="F411" s="13">
        <f t="shared" si="181"/>
        <v>1149700</v>
      </c>
    </row>
    <row r="412" spans="1:6" ht="39.6" x14ac:dyDescent="0.25">
      <c r="A412" s="1" t="s">
        <v>172</v>
      </c>
      <c r="B412" s="5" t="s">
        <v>503</v>
      </c>
      <c r="C412" s="13">
        <f>C413</f>
        <v>60249000</v>
      </c>
      <c r="D412" s="13">
        <f t="shared" ref="D412:F413" si="182">D413</f>
        <v>60249000</v>
      </c>
      <c r="E412" s="13">
        <f t="shared" si="182"/>
        <v>0</v>
      </c>
      <c r="F412" s="13">
        <f t="shared" si="182"/>
        <v>0</v>
      </c>
    </row>
    <row r="413" spans="1:6" x14ac:dyDescent="0.25">
      <c r="A413" s="1" t="s">
        <v>174</v>
      </c>
      <c r="B413" s="5" t="s">
        <v>504</v>
      </c>
      <c r="C413" s="13">
        <f>C414</f>
        <v>60249000</v>
      </c>
      <c r="D413" s="13">
        <f t="shared" si="182"/>
        <v>60249000</v>
      </c>
      <c r="E413" s="13">
        <f t="shared" si="182"/>
        <v>0</v>
      </c>
      <c r="F413" s="13">
        <f t="shared" si="182"/>
        <v>0</v>
      </c>
    </row>
    <row r="414" spans="1:6" ht="52.8" x14ac:dyDescent="0.25">
      <c r="A414" s="1" t="s">
        <v>176</v>
      </c>
      <c r="B414" s="5" t="s">
        <v>505</v>
      </c>
      <c r="C414" s="13">
        <v>60249000</v>
      </c>
      <c r="D414" s="13">
        <v>60249000</v>
      </c>
      <c r="E414" s="13">
        <v>0</v>
      </c>
      <c r="F414" s="19">
        <f>60249000-60249000</f>
        <v>0</v>
      </c>
    </row>
    <row r="415" spans="1:6" ht="39.6" x14ac:dyDescent="0.25">
      <c r="A415" s="1" t="s">
        <v>104</v>
      </c>
      <c r="B415" s="5" t="s">
        <v>506</v>
      </c>
      <c r="C415" s="13">
        <f>C416</f>
        <v>1149700</v>
      </c>
      <c r="D415" s="13">
        <f t="shared" ref="D415:F416" si="183">D416</f>
        <v>1149700</v>
      </c>
      <c r="E415" s="13">
        <f t="shared" si="183"/>
        <v>0</v>
      </c>
      <c r="F415" s="13">
        <f t="shared" si="183"/>
        <v>1149700</v>
      </c>
    </row>
    <row r="416" spans="1:6" ht="52.8" x14ac:dyDescent="0.25">
      <c r="A416" s="1" t="s">
        <v>106</v>
      </c>
      <c r="B416" s="5" t="s">
        <v>507</v>
      </c>
      <c r="C416" s="13">
        <f>C417</f>
        <v>1149700</v>
      </c>
      <c r="D416" s="13">
        <f t="shared" si="183"/>
        <v>1149700</v>
      </c>
      <c r="E416" s="13">
        <f t="shared" si="183"/>
        <v>0</v>
      </c>
      <c r="F416" s="13">
        <f t="shared" si="183"/>
        <v>1149700</v>
      </c>
    </row>
    <row r="417" spans="1:6" ht="105.6" x14ac:dyDescent="0.25">
      <c r="A417" s="1" t="s">
        <v>108</v>
      </c>
      <c r="B417" s="5" t="s">
        <v>508</v>
      </c>
      <c r="C417" s="13">
        <v>1149700</v>
      </c>
      <c r="D417" s="13">
        <v>1149700</v>
      </c>
      <c r="E417" s="13">
        <v>0</v>
      </c>
      <c r="F417" s="19">
        <v>1149700</v>
      </c>
    </row>
    <row r="418" spans="1:6" x14ac:dyDescent="0.25">
      <c r="A418" s="11" t="s">
        <v>509</v>
      </c>
      <c r="B418" s="12" t="s">
        <v>510</v>
      </c>
      <c r="C418" s="14">
        <f>C419</f>
        <v>11075900</v>
      </c>
      <c r="D418" s="14">
        <v>11151200</v>
      </c>
      <c r="E418" s="14">
        <v>4487620.45</v>
      </c>
      <c r="F418" s="16">
        <v>11151200</v>
      </c>
    </row>
    <row r="419" spans="1:6" x14ac:dyDescent="0.25">
      <c r="A419" s="1" t="s">
        <v>511</v>
      </c>
      <c r="B419" s="5" t="s">
        <v>512</v>
      </c>
      <c r="C419" s="13">
        <f>C420</f>
        <v>11075900</v>
      </c>
      <c r="D419" s="13">
        <f t="shared" ref="D419:F421" si="184">D420</f>
        <v>11151200</v>
      </c>
      <c r="E419" s="13">
        <f t="shared" si="184"/>
        <v>4487620.45</v>
      </c>
      <c r="F419" s="13">
        <f t="shared" si="184"/>
        <v>11151200</v>
      </c>
    </row>
    <row r="420" spans="1:6" ht="39.6" x14ac:dyDescent="0.25">
      <c r="A420" s="1" t="s">
        <v>104</v>
      </c>
      <c r="B420" s="5" t="s">
        <v>513</v>
      </c>
      <c r="C420" s="13">
        <f>C421</f>
        <v>11075900</v>
      </c>
      <c r="D420" s="13">
        <f t="shared" si="184"/>
        <v>11151200</v>
      </c>
      <c r="E420" s="13">
        <f t="shared" si="184"/>
        <v>4487620.45</v>
      </c>
      <c r="F420" s="13">
        <f t="shared" si="184"/>
        <v>11151200</v>
      </c>
    </row>
    <row r="421" spans="1:6" x14ac:dyDescent="0.25">
      <c r="A421" s="1" t="s">
        <v>187</v>
      </c>
      <c r="B421" s="5" t="s">
        <v>514</v>
      </c>
      <c r="C421" s="13">
        <f>C422</f>
        <v>11075900</v>
      </c>
      <c r="D421" s="13">
        <f t="shared" si="184"/>
        <v>11151200</v>
      </c>
      <c r="E421" s="13">
        <f t="shared" si="184"/>
        <v>4487620.45</v>
      </c>
      <c r="F421" s="13">
        <f t="shared" si="184"/>
        <v>11151200</v>
      </c>
    </row>
    <row r="422" spans="1:6" ht="79.2" x14ac:dyDescent="0.25">
      <c r="A422" s="1" t="s">
        <v>307</v>
      </c>
      <c r="B422" s="5" t="s">
        <v>515</v>
      </c>
      <c r="C422" s="13">
        <v>11075900</v>
      </c>
      <c r="D422" s="13">
        <v>11151200</v>
      </c>
      <c r="E422" s="13">
        <v>4487620.45</v>
      </c>
      <c r="F422" s="19">
        <v>11151200</v>
      </c>
    </row>
    <row r="423" spans="1:6" ht="26.4" x14ac:dyDescent="0.25">
      <c r="A423" s="11" t="s">
        <v>516</v>
      </c>
      <c r="B423" s="12" t="s">
        <v>517</v>
      </c>
      <c r="C423" s="14">
        <v>3000000</v>
      </c>
      <c r="D423" s="14">
        <v>3000000</v>
      </c>
      <c r="E423" s="14">
        <v>0</v>
      </c>
      <c r="F423" s="16">
        <v>0</v>
      </c>
    </row>
    <row r="424" spans="1:6" ht="26.4" x14ac:dyDescent="0.25">
      <c r="A424" s="1" t="s">
        <v>518</v>
      </c>
      <c r="B424" s="5" t="s">
        <v>519</v>
      </c>
      <c r="C424" s="13">
        <v>3000000</v>
      </c>
      <c r="D424" s="13">
        <v>3000000</v>
      </c>
      <c r="E424" s="13">
        <v>0</v>
      </c>
      <c r="F424" s="19">
        <v>0</v>
      </c>
    </row>
    <row r="425" spans="1:6" ht="26.4" x14ac:dyDescent="0.25">
      <c r="A425" s="1" t="s">
        <v>520</v>
      </c>
      <c r="B425" s="5" t="s">
        <v>521</v>
      </c>
      <c r="C425" s="13">
        <v>3000000</v>
      </c>
      <c r="D425" s="13">
        <v>3000000</v>
      </c>
      <c r="E425" s="13">
        <v>0</v>
      </c>
      <c r="F425" s="19">
        <v>0</v>
      </c>
    </row>
    <row r="426" spans="1:6" x14ac:dyDescent="0.25">
      <c r="A426" s="1" t="s">
        <v>522</v>
      </c>
      <c r="B426" s="5" t="s">
        <v>523</v>
      </c>
      <c r="C426" s="13">
        <v>3000000</v>
      </c>
      <c r="D426" s="13">
        <v>3000000</v>
      </c>
      <c r="E426" s="13">
        <v>0</v>
      </c>
      <c r="F426" s="19">
        <v>0</v>
      </c>
    </row>
    <row r="427" spans="1:6" ht="39.6" x14ac:dyDescent="0.25">
      <c r="A427" s="11" t="s">
        <v>524</v>
      </c>
      <c r="B427" s="12" t="s">
        <v>525</v>
      </c>
      <c r="C427" s="14">
        <f>C428+C432+C436</f>
        <v>445363383.98000002</v>
      </c>
      <c r="D427" s="14">
        <v>419977311.17000002</v>
      </c>
      <c r="E427" s="14">
        <v>189083355.97999999</v>
      </c>
      <c r="F427" s="16">
        <v>419977311.17000002</v>
      </c>
    </row>
    <row r="428" spans="1:6" ht="52.8" x14ac:dyDescent="0.25">
      <c r="A428" s="1" t="s">
        <v>526</v>
      </c>
      <c r="B428" s="5" t="s">
        <v>527</v>
      </c>
      <c r="C428" s="13">
        <f>C429</f>
        <v>260252200</v>
      </c>
      <c r="D428" s="13">
        <f t="shared" ref="D428:F430" si="185">D429</f>
        <v>260252200</v>
      </c>
      <c r="E428" s="13">
        <f t="shared" si="185"/>
        <v>132701000</v>
      </c>
      <c r="F428" s="13">
        <f t="shared" si="185"/>
        <v>260252200</v>
      </c>
    </row>
    <row r="429" spans="1:6" x14ac:dyDescent="0.25">
      <c r="A429" s="1" t="s">
        <v>127</v>
      </c>
      <c r="B429" s="5" t="s">
        <v>528</v>
      </c>
      <c r="C429" s="13">
        <f>C430</f>
        <v>260252200</v>
      </c>
      <c r="D429" s="13">
        <f t="shared" si="185"/>
        <v>260252200</v>
      </c>
      <c r="E429" s="13">
        <f t="shared" si="185"/>
        <v>132701000</v>
      </c>
      <c r="F429" s="13">
        <f t="shared" si="185"/>
        <v>260252200</v>
      </c>
    </row>
    <row r="430" spans="1:6" x14ac:dyDescent="0.25">
      <c r="A430" s="1" t="s">
        <v>529</v>
      </c>
      <c r="B430" s="5" t="s">
        <v>530</v>
      </c>
      <c r="C430" s="13">
        <f>C431</f>
        <v>260252200</v>
      </c>
      <c r="D430" s="13">
        <f t="shared" si="185"/>
        <v>260252200</v>
      </c>
      <c r="E430" s="13">
        <f t="shared" si="185"/>
        <v>132701000</v>
      </c>
      <c r="F430" s="13">
        <f t="shared" si="185"/>
        <v>260252200</v>
      </c>
    </row>
    <row r="431" spans="1:6" ht="26.4" x14ac:dyDescent="0.25">
      <c r="A431" s="1" t="s">
        <v>531</v>
      </c>
      <c r="B431" s="5" t="s">
        <v>532</v>
      </c>
      <c r="C431" s="13">
        <v>260252200</v>
      </c>
      <c r="D431" s="13">
        <v>260252200</v>
      </c>
      <c r="E431" s="13">
        <v>132701000</v>
      </c>
      <c r="F431" s="19">
        <v>260252200</v>
      </c>
    </row>
    <row r="432" spans="1:6" x14ac:dyDescent="0.25">
      <c r="A432" s="1" t="s">
        <v>533</v>
      </c>
      <c r="B432" s="5" t="s">
        <v>534</v>
      </c>
      <c r="C432" s="13">
        <f>C433</f>
        <v>131052000</v>
      </c>
      <c r="D432" s="13">
        <f t="shared" ref="D432:F434" si="186">D433</f>
        <v>131052000</v>
      </c>
      <c r="E432" s="13">
        <f t="shared" si="186"/>
        <v>45298182</v>
      </c>
      <c r="F432" s="13">
        <f t="shared" si="186"/>
        <v>131052000</v>
      </c>
    </row>
    <row r="433" spans="1:6" x14ac:dyDescent="0.25">
      <c r="A433" s="1" t="s">
        <v>127</v>
      </c>
      <c r="B433" s="5" t="s">
        <v>535</v>
      </c>
      <c r="C433" s="13">
        <f>C434</f>
        <v>131052000</v>
      </c>
      <c r="D433" s="13">
        <f t="shared" si="186"/>
        <v>131052000</v>
      </c>
      <c r="E433" s="13">
        <f t="shared" si="186"/>
        <v>45298182</v>
      </c>
      <c r="F433" s="13">
        <f t="shared" si="186"/>
        <v>131052000</v>
      </c>
    </row>
    <row r="434" spans="1:6" x14ac:dyDescent="0.25">
      <c r="A434" s="1" t="s">
        <v>529</v>
      </c>
      <c r="B434" s="5" t="s">
        <v>536</v>
      </c>
      <c r="C434" s="13">
        <f>C435</f>
        <v>131052000</v>
      </c>
      <c r="D434" s="13">
        <f t="shared" si="186"/>
        <v>131052000</v>
      </c>
      <c r="E434" s="13">
        <f t="shared" si="186"/>
        <v>45298182</v>
      </c>
      <c r="F434" s="13">
        <f t="shared" si="186"/>
        <v>131052000</v>
      </c>
    </row>
    <row r="435" spans="1:6" x14ac:dyDescent="0.25">
      <c r="A435" s="1" t="s">
        <v>533</v>
      </c>
      <c r="B435" s="5" t="s">
        <v>537</v>
      </c>
      <c r="C435" s="13">
        <v>131052000</v>
      </c>
      <c r="D435" s="13">
        <v>131052000</v>
      </c>
      <c r="E435" s="13">
        <v>45298182</v>
      </c>
      <c r="F435" s="19">
        <v>131052000</v>
      </c>
    </row>
    <row r="436" spans="1:6" ht="26.4" x14ac:dyDescent="0.25">
      <c r="A436" s="1" t="s">
        <v>538</v>
      </c>
      <c r="B436" s="5" t="s">
        <v>539</v>
      </c>
      <c r="C436" s="13">
        <f>C437</f>
        <v>54059183.979999997</v>
      </c>
      <c r="D436" s="13">
        <f t="shared" ref="D436:F437" si="187">D437</f>
        <v>28673111.170000002</v>
      </c>
      <c r="E436" s="13">
        <f t="shared" si="187"/>
        <v>11084173.98</v>
      </c>
      <c r="F436" s="13">
        <f t="shared" si="187"/>
        <v>28673111.170000002</v>
      </c>
    </row>
    <row r="437" spans="1:6" x14ac:dyDescent="0.25">
      <c r="A437" s="1" t="s">
        <v>127</v>
      </c>
      <c r="B437" s="5" t="s">
        <v>540</v>
      </c>
      <c r="C437" s="13">
        <f>C438</f>
        <v>54059183.979999997</v>
      </c>
      <c r="D437" s="13">
        <f t="shared" si="187"/>
        <v>28673111.170000002</v>
      </c>
      <c r="E437" s="13">
        <f t="shared" si="187"/>
        <v>11084173.98</v>
      </c>
      <c r="F437" s="13">
        <f t="shared" si="187"/>
        <v>28673111.170000002</v>
      </c>
    </row>
    <row r="438" spans="1:6" x14ac:dyDescent="0.25">
      <c r="A438" s="1" t="s">
        <v>3</v>
      </c>
      <c r="B438" s="5" t="s">
        <v>541</v>
      </c>
      <c r="C438" s="13">
        <v>54059183.979999997</v>
      </c>
      <c r="D438" s="13">
        <v>28673111.170000002</v>
      </c>
      <c r="E438" s="13">
        <v>11084173.98</v>
      </c>
      <c r="F438" s="19">
        <v>28673111.170000002</v>
      </c>
    </row>
    <row r="439" spans="1:6" ht="26.4" x14ac:dyDescent="0.25">
      <c r="A439" s="2" t="s">
        <v>542</v>
      </c>
      <c r="B439" s="6"/>
      <c r="C439" s="17"/>
      <c r="D439" s="17"/>
      <c r="E439" s="18"/>
      <c r="F439" s="31">
        <f>4405577000-F7</f>
        <v>-885669246.19999981</v>
      </c>
    </row>
  </sheetData>
  <mergeCells count="7">
    <mergeCell ref="A2:F2"/>
    <mergeCell ref="C4:C5"/>
    <mergeCell ref="D4:D5"/>
    <mergeCell ref="E4:E5"/>
    <mergeCell ref="F4:F5"/>
    <mergeCell ref="A4:A5"/>
    <mergeCell ref="B4:B5"/>
  </mergeCells>
  <pageMargins left="0.78740157480314965" right="0.19685039370078741" top="0.19685039370078741" bottom="0.47244094488188981" header="0.19685039370078741" footer="0.19685039370078741"/>
  <pageSetup paperSize="8" orientation="landscape" r:id="rId1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Крамич Наталья Валерьевна</dc:creator>
  <cp:lastModifiedBy>Звада Дарья Александровна</cp:lastModifiedBy>
  <cp:lastPrinted>2018-06-18T03:39:47Z</cp:lastPrinted>
  <dcterms:created xsi:type="dcterms:W3CDTF">2018-06-08T10:29:32Z</dcterms:created>
  <dcterms:modified xsi:type="dcterms:W3CDTF">2018-10-04T05:40:05Z</dcterms:modified>
</cp:coreProperties>
</file>