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40" windowWidth="18060" windowHeight="6930"/>
  </bookViews>
  <sheets>
    <sheet name="111" sheetId="1" r:id="rId1"/>
  </sheets>
  <calcPr calcId="144525"/>
  <customWorkbookViews>
    <customWorkbookView name="Крамич Наталья Валерьевна - Личное представление" guid="{02286EFB-E44F-4780-A218-9CCC87B17B42}" mergeInterval="0" personalView="1" maximized="1" windowWidth="1252" windowHeight="495" activeSheetId="1"/>
    <customWorkbookView name="Дикарева Ольга Павловна - Личное представление" guid="{2C4FFC7C-D4E5-4BF9-B563-8741078D55F8}" mergeInterval="0" personalView="1" maximized="1" windowWidth="1596" windowHeight="635" activeSheetId="1"/>
  </customWorkbookViews>
</workbook>
</file>

<file path=xl/calcChain.xml><?xml version="1.0" encoding="utf-8"?>
<calcChain xmlns="http://schemas.openxmlformats.org/spreadsheetml/2006/main">
  <c r="F56" i="1" l="1"/>
  <c r="F434" i="1"/>
  <c r="F346" i="1"/>
  <c r="F225" i="1"/>
  <c r="F231" i="1"/>
  <c r="F232" i="1"/>
  <c r="F233" i="1"/>
  <c r="F386" i="1" l="1"/>
  <c r="F387" i="1"/>
  <c r="F369" i="1"/>
  <c r="F347" i="1"/>
  <c r="F312" i="1"/>
  <c r="F304" i="1"/>
  <c r="F309" i="1"/>
  <c r="F292" i="1"/>
  <c r="F293" i="1"/>
  <c r="F272" i="1"/>
  <c r="F273" i="1"/>
  <c r="F265" i="1"/>
  <c r="F237" i="1"/>
  <c r="F152" i="1"/>
  <c r="F154" i="1"/>
  <c r="F155" i="1"/>
  <c r="F140" i="1"/>
  <c r="F117" i="1"/>
  <c r="F97" i="1"/>
  <c r="F57" i="1"/>
  <c r="F58" i="1"/>
  <c r="F63" i="1"/>
  <c r="F47" i="1"/>
  <c r="F38" i="1"/>
  <c r="F39" i="1"/>
  <c r="F29" i="1"/>
  <c r="F30" i="1"/>
  <c r="F32" i="1"/>
  <c r="F33" i="1"/>
  <c r="F14" i="1"/>
  <c r="F15" i="1"/>
  <c r="F20" i="1"/>
  <c r="F21" i="1"/>
  <c r="D347" i="1" l="1"/>
  <c r="E380" i="1"/>
  <c r="E411" i="1"/>
  <c r="D411" i="1"/>
  <c r="E138" i="1"/>
  <c r="D138" i="1"/>
  <c r="E94" i="1"/>
  <c r="D94" i="1"/>
  <c r="E444" i="1"/>
  <c r="D444" i="1"/>
  <c r="F445" i="1"/>
  <c r="E445" i="1"/>
  <c r="D445" i="1"/>
  <c r="F446" i="1"/>
  <c r="E446" i="1"/>
  <c r="D446" i="1"/>
  <c r="F447" i="1"/>
  <c r="E447" i="1"/>
  <c r="D447" i="1"/>
  <c r="E449" i="1"/>
  <c r="D449" i="1"/>
  <c r="E450" i="1"/>
  <c r="D450" i="1"/>
  <c r="F451" i="1"/>
  <c r="F450" i="1" s="1"/>
  <c r="F449" i="1" s="1"/>
  <c r="E451" i="1"/>
  <c r="D451" i="1"/>
  <c r="E453" i="1"/>
  <c r="D453" i="1"/>
  <c r="F454" i="1"/>
  <c r="F453" i="1" s="1"/>
  <c r="E454" i="1"/>
  <c r="D454" i="1"/>
  <c r="E440" i="1"/>
  <c r="F442" i="1"/>
  <c r="F441" i="1" s="1"/>
  <c r="F440" i="1" s="1"/>
  <c r="E441" i="1"/>
  <c r="E442" i="1"/>
  <c r="D440" i="1"/>
  <c r="D441" i="1"/>
  <c r="D442" i="1"/>
  <c r="E435" i="1"/>
  <c r="E436" i="1"/>
  <c r="D435" i="1"/>
  <c r="D436" i="1"/>
  <c r="F437" i="1"/>
  <c r="F436" i="1" s="1"/>
  <c r="F435" i="1" s="1"/>
  <c r="E437" i="1"/>
  <c r="F438" i="1"/>
  <c r="E438" i="1"/>
  <c r="D437" i="1"/>
  <c r="D438" i="1"/>
  <c r="E428" i="1"/>
  <c r="D428" i="1"/>
  <c r="F429" i="1"/>
  <c r="E429" i="1"/>
  <c r="D429" i="1"/>
  <c r="F430" i="1"/>
  <c r="E430" i="1"/>
  <c r="D430" i="1"/>
  <c r="E432" i="1"/>
  <c r="F433" i="1"/>
  <c r="F432" i="1" s="1"/>
  <c r="F428" i="1" s="1"/>
  <c r="E433" i="1"/>
  <c r="D432" i="1"/>
  <c r="D433" i="1"/>
  <c r="E412" i="1"/>
  <c r="D412" i="1"/>
  <c r="E422" i="1"/>
  <c r="D422" i="1"/>
  <c r="F423" i="1"/>
  <c r="F422" i="1" s="1"/>
  <c r="E423" i="1"/>
  <c r="D423" i="1"/>
  <c r="F426" i="1"/>
  <c r="E426" i="1"/>
  <c r="D426" i="1"/>
  <c r="F419" i="1"/>
  <c r="E419" i="1"/>
  <c r="F420" i="1"/>
  <c r="E420" i="1"/>
  <c r="D419" i="1"/>
  <c r="D420" i="1"/>
  <c r="E413" i="1"/>
  <c r="D413" i="1"/>
  <c r="F414" i="1"/>
  <c r="F413" i="1" s="1"/>
  <c r="E414" i="1"/>
  <c r="D414" i="1"/>
  <c r="E401" i="1"/>
  <c r="D401" i="1"/>
  <c r="E407" i="1"/>
  <c r="D407" i="1"/>
  <c r="F408" i="1"/>
  <c r="F407" i="1" s="1"/>
  <c r="E408" i="1"/>
  <c r="D408" i="1"/>
  <c r="F402" i="1"/>
  <c r="E402" i="1"/>
  <c r="D402" i="1"/>
  <c r="F403" i="1"/>
  <c r="E403" i="1"/>
  <c r="D403" i="1"/>
  <c r="E389" i="1"/>
  <c r="D389" i="1"/>
  <c r="F398" i="1"/>
  <c r="E398" i="1"/>
  <c r="F399" i="1"/>
  <c r="E399" i="1"/>
  <c r="D398" i="1"/>
  <c r="D399" i="1"/>
  <c r="F393" i="1"/>
  <c r="E393" i="1"/>
  <c r="D393" i="1"/>
  <c r="F396" i="1"/>
  <c r="E396" i="1"/>
  <c r="D396" i="1"/>
  <c r="F394" i="1"/>
  <c r="E394" i="1"/>
  <c r="D394" i="1"/>
  <c r="F385" i="1"/>
  <c r="E385" i="1"/>
  <c r="D385" i="1"/>
  <c r="E386" i="1"/>
  <c r="E387" i="1"/>
  <c r="D386" i="1"/>
  <c r="D387" i="1"/>
  <c r="F381" i="1"/>
  <c r="E381" i="1"/>
  <c r="D381" i="1"/>
  <c r="D380" i="1" s="1"/>
  <c r="F382" i="1"/>
  <c r="E382" i="1"/>
  <c r="D382" i="1"/>
  <c r="F383" i="1"/>
  <c r="E383" i="1"/>
  <c r="D383" i="1"/>
  <c r="E372" i="1"/>
  <c r="D372" i="1"/>
  <c r="E373" i="1"/>
  <c r="D373" i="1"/>
  <c r="F378" i="1"/>
  <c r="F377" i="1" s="1"/>
  <c r="E377" i="1"/>
  <c r="E378" i="1"/>
  <c r="D377" i="1"/>
  <c r="D378" i="1"/>
  <c r="E374" i="1"/>
  <c r="F375" i="1"/>
  <c r="F374" i="1" s="1"/>
  <c r="E375" i="1"/>
  <c r="D374" i="1"/>
  <c r="D375" i="1"/>
  <c r="E355" i="1"/>
  <c r="D355" i="1"/>
  <c r="F356" i="1"/>
  <c r="E356" i="1"/>
  <c r="D356" i="1"/>
  <c r="F368" i="1"/>
  <c r="E369" i="1"/>
  <c r="E368" i="1" s="1"/>
  <c r="E354" i="1" s="1"/>
  <c r="D369" i="1"/>
  <c r="D368" i="1" s="1"/>
  <c r="D354" i="1" s="1"/>
  <c r="D342" i="1" s="1"/>
  <c r="E364" i="1"/>
  <c r="D364" i="1"/>
  <c r="F365" i="1"/>
  <c r="F364" i="1" s="1"/>
  <c r="E365" i="1"/>
  <c r="D365" i="1"/>
  <c r="F360" i="1"/>
  <c r="E360" i="1"/>
  <c r="D360" i="1"/>
  <c r="D343" i="1"/>
  <c r="F351" i="1"/>
  <c r="E351" i="1"/>
  <c r="D351" i="1"/>
  <c r="E347" i="1"/>
  <c r="E343" i="1" s="1"/>
  <c r="F348" i="1"/>
  <c r="E348" i="1"/>
  <c r="D348" i="1"/>
  <c r="F344" i="1"/>
  <c r="E344" i="1"/>
  <c r="D344" i="1"/>
  <c r="F345" i="1"/>
  <c r="E345" i="1"/>
  <c r="D345" i="1"/>
  <c r="E312" i="1"/>
  <c r="E311" i="1" s="1"/>
  <c r="D312" i="1"/>
  <c r="D311" i="1"/>
  <c r="E338" i="1"/>
  <c r="F339" i="1"/>
  <c r="F338" i="1" s="1"/>
  <c r="E339" i="1"/>
  <c r="D338" i="1"/>
  <c r="D339" i="1"/>
  <c r="E325" i="1"/>
  <c r="D325" i="1"/>
  <c r="F335" i="1"/>
  <c r="E335" i="1"/>
  <c r="D335" i="1"/>
  <c r="F444" i="1" l="1"/>
  <c r="F412" i="1"/>
  <c r="F411" i="1" s="1"/>
  <c r="F401" i="1"/>
  <c r="F389" i="1"/>
  <c r="F373" i="1"/>
  <c r="F372" i="1" s="1"/>
  <c r="E342" i="1"/>
  <c r="F355" i="1"/>
  <c r="F354" i="1" s="1"/>
  <c r="F343" i="1"/>
  <c r="E331" i="1"/>
  <c r="D331" i="1"/>
  <c r="F332" i="1"/>
  <c r="F331" i="1" s="1"/>
  <c r="E332" i="1"/>
  <c r="D332" i="1"/>
  <c r="F326" i="1"/>
  <c r="E326" i="1"/>
  <c r="D326" i="1"/>
  <c r="F328" i="1"/>
  <c r="F325" i="1" s="1"/>
  <c r="E328" i="1"/>
  <c r="D328" i="1"/>
  <c r="E321" i="1"/>
  <c r="D321" i="1"/>
  <c r="F322" i="1"/>
  <c r="F321" i="1" s="1"/>
  <c r="E322" i="1"/>
  <c r="D322" i="1"/>
  <c r="F317" i="1"/>
  <c r="E317" i="1"/>
  <c r="D317" i="1"/>
  <c r="F313" i="1"/>
  <c r="E313" i="1"/>
  <c r="D313" i="1"/>
  <c r="E295" i="1"/>
  <c r="E258" i="1" s="1"/>
  <c r="F302" i="1"/>
  <c r="E302" i="1"/>
  <c r="D302" i="1"/>
  <c r="D295" i="1" s="1"/>
  <c r="F299" i="1"/>
  <c r="E299" i="1"/>
  <c r="D299" i="1"/>
  <c r="F300" i="1"/>
  <c r="E300" i="1"/>
  <c r="D300" i="1"/>
  <c r="E304" i="1"/>
  <c r="D304" i="1"/>
  <c r="F305" i="1"/>
  <c r="E305" i="1"/>
  <c r="D305" i="1"/>
  <c r="E296" i="1"/>
  <c r="D296" i="1"/>
  <c r="F297" i="1"/>
  <c r="F296" i="1" s="1"/>
  <c r="E297" i="1"/>
  <c r="D297" i="1"/>
  <c r="E288" i="1"/>
  <c r="D288" i="1"/>
  <c r="F289" i="1"/>
  <c r="F288" i="1" s="1"/>
  <c r="E289" i="1"/>
  <c r="D289" i="1"/>
  <c r="F290" i="1"/>
  <c r="E290" i="1"/>
  <c r="D290" i="1"/>
  <c r="E292" i="1"/>
  <c r="E293" i="1"/>
  <c r="D292" i="1"/>
  <c r="D293" i="1"/>
  <c r="E281" i="1"/>
  <c r="D281" i="1"/>
  <c r="E282" i="1"/>
  <c r="D282" i="1"/>
  <c r="F283" i="1"/>
  <c r="F282" i="1" s="1"/>
  <c r="F281" i="1" s="1"/>
  <c r="E283" i="1"/>
  <c r="F285" i="1"/>
  <c r="E285" i="1"/>
  <c r="D285" i="1"/>
  <c r="D283" i="1"/>
  <c r="E268" i="1"/>
  <c r="D268" i="1"/>
  <c r="E269" i="1"/>
  <c r="F270" i="1"/>
  <c r="F269" i="1" s="1"/>
  <c r="E270" i="1"/>
  <c r="D270" i="1"/>
  <c r="D269" i="1" s="1"/>
  <c r="E275" i="1"/>
  <c r="D275" i="1"/>
  <c r="F276" i="1"/>
  <c r="F275" i="1" s="1"/>
  <c r="E276" i="1"/>
  <c r="D276" i="1"/>
  <c r="E272" i="1"/>
  <c r="E273" i="1"/>
  <c r="D272" i="1"/>
  <c r="D273" i="1"/>
  <c r="E259" i="1"/>
  <c r="F264" i="1"/>
  <c r="E264" i="1"/>
  <c r="D264" i="1"/>
  <c r="E265" i="1"/>
  <c r="D265" i="1"/>
  <c r="E260" i="1"/>
  <c r="D260" i="1"/>
  <c r="D259" i="1" s="1"/>
  <c r="D258" i="1" s="1"/>
  <c r="F261" i="1"/>
  <c r="F260" i="1" s="1"/>
  <c r="E261" i="1"/>
  <c r="D261" i="1"/>
  <c r="E242" i="1"/>
  <c r="D242" i="1"/>
  <c r="D243" i="1"/>
  <c r="F255" i="1"/>
  <c r="F256" i="1"/>
  <c r="E256" i="1"/>
  <c r="E255" i="1" s="1"/>
  <c r="E243" i="1" s="1"/>
  <c r="D255" i="1"/>
  <c r="D256" i="1"/>
  <c r="F253" i="1"/>
  <c r="E253" i="1"/>
  <c r="D253" i="1"/>
  <c r="F250" i="1"/>
  <c r="E250" i="1"/>
  <c r="F251" i="1"/>
  <c r="E251" i="1"/>
  <c r="D250" i="1"/>
  <c r="D251" i="1"/>
  <c r="F247" i="1"/>
  <c r="E247" i="1"/>
  <c r="F248" i="1"/>
  <c r="E248" i="1"/>
  <c r="D247" i="1"/>
  <c r="D248" i="1"/>
  <c r="F244" i="1"/>
  <c r="E244" i="1"/>
  <c r="F245" i="1"/>
  <c r="E245" i="1"/>
  <c r="D244" i="1"/>
  <c r="D245" i="1"/>
  <c r="E235" i="1"/>
  <c r="D235" i="1"/>
  <c r="F239" i="1"/>
  <c r="F235" i="1" s="1"/>
  <c r="E239" i="1"/>
  <c r="F240" i="1"/>
  <c r="E240" i="1"/>
  <c r="D239" i="1"/>
  <c r="D240" i="1"/>
  <c r="F236" i="1"/>
  <c r="E236" i="1"/>
  <c r="D236" i="1"/>
  <c r="E237" i="1"/>
  <c r="D237" i="1"/>
  <c r="F220" i="1"/>
  <c r="F219" i="1" s="1"/>
  <c r="E220" i="1"/>
  <c r="D220" i="1"/>
  <c r="F229" i="1"/>
  <c r="F228" i="1" s="1"/>
  <c r="E226" i="1"/>
  <c r="D226" i="1"/>
  <c r="D229" i="1"/>
  <c r="D228" i="1" s="1"/>
  <c r="E229" i="1"/>
  <c r="E228" i="1" s="1"/>
  <c r="F224" i="1"/>
  <c r="F223" i="1" s="1"/>
  <c r="E224" i="1"/>
  <c r="E223" i="1"/>
  <c r="D224" i="1"/>
  <c r="D223" i="1" s="1"/>
  <c r="E219" i="1"/>
  <c r="D219" i="1"/>
  <c r="F215" i="1"/>
  <c r="E215" i="1"/>
  <c r="D215" i="1"/>
  <c r="D202" i="1" s="1"/>
  <c r="F216" i="1"/>
  <c r="E216" i="1"/>
  <c r="D216" i="1"/>
  <c r="F210" i="1"/>
  <c r="E210" i="1"/>
  <c r="F208" i="1"/>
  <c r="F207" i="1" s="1"/>
  <c r="E208" i="1"/>
  <c r="E207" i="1" s="1"/>
  <c r="F204" i="1"/>
  <c r="F203" i="1" s="1"/>
  <c r="E204" i="1"/>
  <c r="E203" i="1" s="1"/>
  <c r="D203" i="1"/>
  <c r="D204" i="1"/>
  <c r="D207" i="1"/>
  <c r="D208" i="1"/>
  <c r="D210" i="1"/>
  <c r="F213" i="1"/>
  <c r="F212" i="1" s="1"/>
  <c r="E212" i="1"/>
  <c r="E213" i="1"/>
  <c r="D212" i="1"/>
  <c r="F380" i="1" l="1"/>
  <c r="F342" i="1"/>
  <c r="F311" i="1"/>
  <c r="D218" i="1"/>
  <c r="D201" i="1" s="1"/>
  <c r="D7" i="1" s="1"/>
  <c r="E218" i="1"/>
  <c r="F295" i="1"/>
  <c r="F268" i="1"/>
  <c r="F259" i="1"/>
  <c r="F243" i="1"/>
  <c r="F242" i="1" s="1"/>
  <c r="F218" i="1"/>
  <c r="F201" i="1" s="1"/>
  <c r="E202" i="1"/>
  <c r="F202" i="1"/>
  <c r="E194" i="1"/>
  <c r="F189" i="1"/>
  <c r="E189" i="1"/>
  <c r="E180" i="1"/>
  <c r="D194" i="1"/>
  <c r="D180" i="1"/>
  <c r="D179" i="1"/>
  <c r="F197" i="1"/>
  <c r="F194" i="1" s="1"/>
  <c r="E197" i="1"/>
  <c r="D197" i="1"/>
  <c r="F195" i="1"/>
  <c r="E195" i="1"/>
  <c r="D195" i="1"/>
  <c r="D189" i="1"/>
  <c r="F190" i="1"/>
  <c r="E190" i="1"/>
  <c r="D190" i="1"/>
  <c r="F185" i="1"/>
  <c r="E185" i="1"/>
  <c r="D185" i="1"/>
  <c r="F181" i="1"/>
  <c r="E181" i="1"/>
  <c r="D181" i="1"/>
  <c r="D171" i="1"/>
  <c r="F177" i="1"/>
  <c r="E177" i="1"/>
  <c r="D177" i="1"/>
  <c r="D172" i="1"/>
  <c r="F173" i="1"/>
  <c r="F172" i="1" s="1"/>
  <c r="F171" i="1" s="1"/>
  <c r="E173" i="1"/>
  <c r="E172" i="1" s="1"/>
  <c r="D173" i="1"/>
  <c r="E161" i="1"/>
  <c r="D161" i="1"/>
  <c r="F162" i="1"/>
  <c r="E162" i="1"/>
  <c r="D162" i="1"/>
  <c r="F163" i="1"/>
  <c r="E163" i="1"/>
  <c r="D163" i="1"/>
  <c r="E166" i="1"/>
  <c r="D166" i="1"/>
  <c r="F167" i="1"/>
  <c r="F166" i="1" s="1"/>
  <c r="E167" i="1"/>
  <c r="D167" i="1"/>
  <c r="F169" i="1"/>
  <c r="E169" i="1"/>
  <c r="D169" i="1"/>
  <c r="E157" i="1"/>
  <c r="D157" i="1"/>
  <c r="E158" i="1"/>
  <c r="F159" i="1"/>
  <c r="F158" i="1" s="1"/>
  <c r="F157" i="1" s="1"/>
  <c r="E159" i="1"/>
  <c r="D158" i="1"/>
  <c r="D159" i="1"/>
  <c r="E155" i="1"/>
  <c r="E154" i="1" s="1"/>
  <c r="D155" i="1"/>
  <c r="D154" i="1" s="1"/>
  <c r="E152" i="1"/>
  <c r="D152" i="1"/>
  <c r="E149" i="1"/>
  <c r="F150" i="1"/>
  <c r="F149" i="1" s="1"/>
  <c r="E150" i="1"/>
  <c r="D149" i="1"/>
  <c r="D150" i="1"/>
  <c r="F147" i="1"/>
  <c r="F146" i="1" s="1"/>
  <c r="E146" i="1"/>
  <c r="E145" i="1" s="1"/>
  <c r="D146" i="1"/>
  <c r="D145" i="1" s="1"/>
  <c r="E147" i="1"/>
  <c r="D147" i="1"/>
  <c r="E142" i="1"/>
  <c r="E139" i="1" s="1"/>
  <c r="F143" i="1"/>
  <c r="F142" i="1" s="1"/>
  <c r="F139" i="1" s="1"/>
  <c r="E143" i="1"/>
  <c r="D142" i="1"/>
  <c r="D139" i="1" s="1"/>
  <c r="D143" i="1"/>
  <c r="E140" i="1"/>
  <c r="D140" i="1"/>
  <c r="F136" i="1"/>
  <c r="E136" i="1"/>
  <c r="D136" i="1"/>
  <c r="F134" i="1"/>
  <c r="F133" i="1" s="1"/>
  <c r="E134" i="1"/>
  <c r="E133" i="1" s="1"/>
  <c r="D134" i="1"/>
  <c r="D133" i="1" s="1"/>
  <c r="F131" i="1"/>
  <c r="E131" i="1"/>
  <c r="D131" i="1"/>
  <c r="E128" i="1"/>
  <c r="F129" i="1"/>
  <c r="F128" i="1" s="1"/>
  <c r="E129" i="1"/>
  <c r="D129" i="1"/>
  <c r="D128" i="1" s="1"/>
  <c r="D127" i="1" s="1"/>
  <c r="E122" i="1"/>
  <c r="D122" i="1"/>
  <c r="F123" i="1"/>
  <c r="F122" i="1" s="1"/>
  <c r="E123" i="1"/>
  <c r="D123" i="1"/>
  <c r="E117" i="1"/>
  <c r="D117" i="1"/>
  <c r="E113" i="1"/>
  <c r="D113" i="1"/>
  <c r="F114" i="1"/>
  <c r="F113" i="1" s="1"/>
  <c r="E114" i="1"/>
  <c r="D114" i="1"/>
  <c r="D108" i="1"/>
  <c r="F109" i="1"/>
  <c r="F108" i="1" s="1"/>
  <c r="E109" i="1"/>
  <c r="E108" i="1" s="1"/>
  <c r="E107" i="1" s="1"/>
  <c r="D109" i="1"/>
  <c r="F105" i="1"/>
  <c r="E105" i="1"/>
  <c r="D105" i="1"/>
  <c r="F101" i="1"/>
  <c r="D101" i="1"/>
  <c r="F102" i="1"/>
  <c r="E102" i="1"/>
  <c r="E101" i="1" s="1"/>
  <c r="D102" i="1"/>
  <c r="F96" i="1"/>
  <c r="E96" i="1"/>
  <c r="E95" i="1" s="1"/>
  <c r="D96" i="1"/>
  <c r="D95" i="1" s="1"/>
  <c r="E97" i="1"/>
  <c r="D97" i="1"/>
  <c r="F92" i="1"/>
  <c r="F91" i="1" s="1"/>
  <c r="F90" i="1" s="1"/>
  <c r="E92" i="1"/>
  <c r="E91" i="1" s="1"/>
  <c r="E90" i="1" s="1"/>
  <c r="D92" i="1"/>
  <c r="D91" i="1" s="1"/>
  <c r="D90" i="1" s="1"/>
  <c r="E76" i="1"/>
  <c r="E77" i="1"/>
  <c r="D77" i="1"/>
  <c r="D76" i="1" s="1"/>
  <c r="D57" i="1" s="1"/>
  <c r="F37" i="1"/>
  <c r="D83" i="1"/>
  <c r="F86" i="1"/>
  <c r="E86" i="1"/>
  <c r="D86" i="1"/>
  <c r="F84" i="1"/>
  <c r="E84" i="1"/>
  <c r="E83" i="1" s="1"/>
  <c r="D84" i="1"/>
  <c r="F79" i="1"/>
  <c r="E79" i="1"/>
  <c r="D79" i="1"/>
  <c r="F81" i="1"/>
  <c r="E81" i="1"/>
  <c r="D81" i="1"/>
  <c r="D72" i="1"/>
  <c r="F73" i="1"/>
  <c r="F72" i="1" s="1"/>
  <c r="E73" i="1"/>
  <c r="E72" i="1" s="1"/>
  <c r="D73" i="1"/>
  <c r="F67" i="1"/>
  <c r="E67" i="1"/>
  <c r="D67" i="1"/>
  <c r="F68" i="1"/>
  <c r="E68" i="1"/>
  <c r="D68" i="1"/>
  <c r="E63" i="1"/>
  <c r="D63" i="1"/>
  <c r="F59" i="1"/>
  <c r="E59" i="1"/>
  <c r="E58" i="1" s="1"/>
  <c r="E57" i="1" s="1"/>
  <c r="D59" i="1"/>
  <c r="D58" i="1" s="1"/>
  <c r="F55" i="1"/>
  <c r="F54" i="1" s="1"/>
  <c r="E55" i="1"/>
  <c r="E54" i="1" s="1"/>
  <c r="D55" i="1"/>
  <c r="D54" i="1" s="1"/>
  <c r="F50" i="1"/>
  <c r="E50" i="1"/>
  <c r="F51" i="1"/>
  <c r="E51" i="1"/>
  <c r="D51" i="1"/>
  <c r="D50" i="1" s="1"/>
  <c r="F52" i="1"/>
  <c r="E52" i="1"/>
  <c r="D52" i="1"/>
  <c r="E47" i="1"/>
  <c r="F48" i="1"/>
  <c r="E48" i="1"/>
  <c r="D48" i="1"/>
  <c r="D47" i="1" s="1"/>
  <c r="E42" i="1"/>
  <c r="E41" i="1" s="1"/>
  <c r="D42" i="1"/>
  <c r="F43" i="1"/>
  <c r="F42" i="1" s="1"/>
  <c r="F41" i="1" s="1"/>
  <c r="E43" i="1"/>
  <c r="D43" i="1"/>
  <c r="E38" i="1"/>
  <c r="E37" i="1" s="1"/>
  <c r="D38" i="1"/>
  <c r="D37" i="1" s="1"/>
  <c r="E39" i="1"/>
  <c r="D39" i="1"/>
  <c r="E32" i="1"/>
  <c r="D32" i="1"/>
  <c r="E33" i="1"/>
  <c r="D33" i="1"/>
  <c r="E29" i="1"/>
  <c r="E23" i="1" s="1"/>
  <c r="D29" i="1"/>
  <c r="E30" i="1"/>
  <c r="D30" i="1"/>
  <c r="E24" i="1"/>
  <c r="D24" i="1"/>
  <c r="D23" i="1" s="1"/>
  <c r="F25" i="1"/>
  <c r="F24" i="1" s="1"/>
  <c r="F23" i="1" s="1"/>
  <c r="E25" i="1"/>
  <c r="D25" i="1"/>
  <c r="E20" i="1"/>
  <c r="D20" i="1"/>
  <c r="E21" i="1"/>
  <c r="D21" i="1"/>
  <c r="F16" i="1"/>
  <c r="E16" i="1"/>
  <c r="E15" i="1" s="1"/>
  <c r="E14" i="1" s="1"/>
  <c r="D16" i="1"/>
  <c r="D15" i="1" s="1"/>
  <c r="D14" i="1" s="1"/>
  <c r="F11" i="1"/>
  <c r="F10" i="1" s="1"/>
  <c r="F9" i="1" s="1"/>
  <c r="E11" i="1"/>
  <c r="E10" i="1" s="1"/>
  <c r="E9" i="1" s="1"/>
  <c r="D13" i="1"/>
  <c r="D11" i="1" s="1"/>
  <c r="D10" i="1" s="1"/>
  <c r="D9" i="1" s="1"/>
  <c r="E201" i="1" l="1"/>
  <c r="E7" i="1" s="1"/>
  <c r="F258" i="1"/>
  <c r="F180" i="1"/>
  <c r="F179" i="1" s="1"/>
  <c r="F161" i="1"/>
  <c r="F145" i="1"/>
  <c r="F107" i="1"/>
  <c r="F95" i="1"/>
  <c r="F83" i="1"/>
  <c r="E179" i="1"/>
  <c r="E171" i="1"/>
  <c r="D41" i="1"/>
  <c r="D8" i="1" s="1"/>
  <c r="F127" i="1"/>
  <c r="E127" i="1"/>
  <c r="D107" i="1"/>
  <c r="F8" i="1"/>
  <c r="E8" i="1"/>
  <c r="C454" i="1"/>
  <c r="C453" i="1" s="1"/>
  <c r="C450" i="1"/>
  <c r="C449" i="1" s="1"/>
  <c r="C451" i="1"/>
  <c r="C447" i="1"/>
  <c r="C446" i="1" s="1"/>
  <c r="C445" i="1" s="1"/>
  <c r="C444" i="1" s="1"/>
  <c r="C442" i="1"/>
  <c r="C441" i="1" s="1"/>
  <c r="C440" i="1" s="1"/>
  <c r="C437" i="1"/>
  <c r="C436" i="1" s="1"/>
  <c r="C435" i="1" s="1"/>
  <c r="C438" i="1"/>
  <c r="C433" i="1"/>
  <c r="C432" i="1" s="1"/>
  <c r="C428" i="1" s="1"/>
  <c r="C414" i="1"/>
  <c r="C413" i="1" s="1"/>
  <c r="C422" i="1"/>
  <c r="C426" i="1"/>
  <c r="C423" i="1"/>
  <c r="C420" i="1"/>
  <c r="C419" i="1" s="1"/>
  <c r="C408" i="1"/>
  <c r="C407" i="1" s="1"/>
  <c r="C403" i="1"/>
  <c r="C402" i="1" s="1"/>
  <c r="C401" i="1" s="1"/>
  <c r="C399" i="1"/>
  <c r="C398" i="1" s="1"/>
  <c r="C396" i="1"/>
  <c r="C394" i="1"/>
  <c r="C393" i="1" s="1"/>
  <c r="C387" i="1"/>
  <c r="C386" i="1" s="1"/>
  <c r="C385" i="1" s="1"/>
  <c r="C382" i="1"/>
  <c r="C381" i="1" s="1"/>
  <c r="C383" i="1"/>
  <c r="C378" i="1"/>
  <c r="C377" i="1" s="1"/>
  <c r="C373" i="1" s="1"/>
  <c r="C372" i="1" s="1"/>
  <c r="C374" i="1"/>
  <c r="C369" i="1"/>
  <c r="C368" i="1" s="1"/>
  <c r="C365" i="1"/>
  <c r="C364" i="1" s="1"/>
  <c r="C360" i="1"/>
  <c r="C356" i="1"/>
  <c r="C348" i="1"/>
  <c r="C351" i="1"/>
  <c r="C345" i="1"/>
  <c r="C344" i="1" s="1"/>
  <c r="C339" i="1"/>
  <c r="C338" i="1" s="1"/>
  <c r="C335" i="1"/>
  <c r="C332" i="1"/>
  <c r="C331" i="1" s="1"/>
  <c r="C328" i="1"/>
  <c r="C325" i="1" s="1"/>
  <c r="C322" i="1"/>
  <c r="C321" i="1" s="1"/>
  <c r="C317" i="1"/>
  <c r="C313" i="1"/>
  <c r="C312" i="1" s="1"/>
  <c r="C305" i="1"/>
  <c r="C304" i="1"/>
  <c r="C299" i="1"/>
  <c r="C297" i="1"/>
  <c r="C296" i="1" s="1"/>
  <c r="C295" i="1" s="1"/>
  <c r="C288" i="1"/>
  <c r="C285" i="1"/>
  <c r="C282" i="1" s="1"/>
  <c r="C16" i="1"/>
  <c r="C15" i="1" s="1"/>
  <c r="C11" i="1"/>
  <c r="C10" i="1" s="1"/>
  <c r="F138" i="1" l="1"/>
  <c r="F94" i="1"/>
  <c r="C389" i="1"/>
  <c r="C380" i="1" s="1"/>
  <c r="C347" i="1"/>
  <c r="C343" i="1"/>
  <c r="C355" i="1"/>
  <c r="C354" i="1" s="1"/>
  <c r="C342" i="1" s="1"/>
  <c r="C412" i="1"/>
  <c r="C411" i="1"/>
  <c r="C311" i="1"/>
  <c r="F7" i="1" l="1"/>
  <c r="C7" i="1"/>
</calcChain>
</file>

<file path=xl/sharedStrings.xml><?xml version="1.0" encoding="utf-8"?>
<sst xmlns="http://schemas.openxmlformats.org/spreadsheetml/2006/main" count="909" uniqueCount="576">
  <si>
    <t/>
  </si>
  <si>
    <t>Наименование показателя</t>
  </si>
  <si>
    <t>1</t>
  </si>
  <si>
    <t>Х</t>
  </si>
  <si>
    <t>Иные межбюджетные трансферты</t>
  </si>
  <si>
    <t>Код расхода по бюджетной классификации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</si>
  <si>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</si>
  <si>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</si>
  <si>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</si>
  <si>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</si>
  <si>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</si>
  <si>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</si>
  <si>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</si>
  <si>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</si>
  <si>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</si>
  <si>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</si>
  <si>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</si>
  <si>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</si>
  <si>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</si>
  <si>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</si>
  <si>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</si>
  <si>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</si>
  <si>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</si>
  <si>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</si>
  <si>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</si>
  <si>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</si>
  <si>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</si>
  <si>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</si>
  <si>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</si>
  <si>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</si>
  <si>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</si>
  <si>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налога на имущество организаций и земельного налога</t>
  </si>
  <si>
    <t>000 0103 0000000000 851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</si>
  <si>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</si>
  <si>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</si>
  <si>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</si>
  <si>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</si>
  <si>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</si>
  <si>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</si>
  <si>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</si>
  <si>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</si>
  <si>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</si>
  <si>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</si>
  <si>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</si>
  <si>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</si>
  <si>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</si>
  <si>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000 0104 0000000000 244</t>
  </si>
  <si>
    <t>000 0104 0000000000 800</t>
  </si>
  <si>
    <t>000 0104 0000000000 850</t>
  </si>
  <si>
    <t>000 0104 0000000000 851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</si>
  <si>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</si>
  <si>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</si>
  <si>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</si>
  <si>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</si>
  <si>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</si>
  <si>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</si>
  <si>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</si>
  <si>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</si>
  <si>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</si>
  <si>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</si>
  <si>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</si>
  <si>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</si>
  <si>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</si>
  <si>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</si>
  <si>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</si>
  <si>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</si>
  <si>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</si>
  <si>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</si>
  <si>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</si>
  <si>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</si>
  <si>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</si>
  <si>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</si>
  <si>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</si>
  <si>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</si>
  <si>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</si>
  <si>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</si>
  <si>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</si>
  <si>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</si>
  <si>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</si>
  <si>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</si>
  <si>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</si>
  <si>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</si>
  <si>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</si>
  <si>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</si>
  <si>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</si>
  <si>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</si>
  <si>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</si>
  <si>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</si>
  <si>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</si>
  <si>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</si>
  <si>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</si>
  <si>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</si>
  <si>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</si>
  <si>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</si>
  <si>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</si>
  <si>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</si>
  <si>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</si>
  <si>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</si>
  <si>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</si>
  <si>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</si>
  <si>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</si>
  <si>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</si>
  <si>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</si>
  <si>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</si>
  <si>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</si>
  <si>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>000 0113 0000000000 360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</si>
  <si>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</si>
  <si>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</si>
  <si>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учреждений)</t>
  </si>
  <si>
    <t>000 0113 0000000000 630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</si>
  <si>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</si>
  <si>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</si>
  <si>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</si>
  <si>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000 0113 0000000000 850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</si>
  <si>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</si>
  <si>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</si>
  <si>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</si>
  <si>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</si>
  <si>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</si>
  <si>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</si>
  <si>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</si>
  <si>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Межбюджетные трансферты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</si>
  <si>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</si>
  <si>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</si>
  <si>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</si>
  <si>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</si>
  <si>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</si>
  <si>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</si>
  <si>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</si>
  <si>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</si>
  <si>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</si>
  <si>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</si>
  <si>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</si>
  <si>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</si>
  <si>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</si>
  <si>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</si>
  <si>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</si>
  <si>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</si>
  <si>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</si>
  <si>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</si>
  <si>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</si>
  <si>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</si>
  <si>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</si>
  <si>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</si>
  <si>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</si>
  <si>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</si>
  <si>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</si>
  <si>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</si>
  <si>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</si>
  <si>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</si>
  <si>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Капитальные вложения в объекты государственной (муниципальной) собственности</t>
  </si>
  <si>
    <t>000 0309 0000000000 400</t>
  </si>
  <si>
    <t xml:space="preserve">Бюджетные инвестиции </t>
  </si>
  <si>
    <t>000 0309 0000000000 410</t>
  </si>
  <si>
    <t>Бюджетные инвестиции в объекты капитального строительства государственной (муниципальной) собственности</t>
  </si>
  <si>
    <t>000 0309 0000000000 414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</si>
  <si>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</si>
  <si>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</si>
  <si>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</si>
  <si>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</si>
  <si>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</si>
  <si>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</si>
  <si>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</si>
  <si>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</si>
  <si>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</si>
  <si>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</si>
  <si>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</si>
  <si>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</si>
  <si>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000 0314 0000000000 414</t>
  </si>
  <si>
    <t>000 0314 0000000000 500</t>
  </si>
  <si>
    <t>000 0314 0000000000 540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</si>
  <si>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</si>
  <si>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</si>
  <si>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</si>
  <si>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</si>
  <si>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000 0401 0000000000 500</t>
  </si>
  <si>
    <t>000 0401 0000000000 540</t>
  </si>
  <si>
    <t>000 0401 0000000000 600</t>
  </si>
  <si>
    <t>Субсидии бюджетным учреждениям</t>
  </si>
  <si>
    <t>000 0401 0000000000 610</t>
  </si>
  <si>
    <t>Субсидии бюджетным учреждениям на иные цели</t>
  </si>
  <si>
    <t>000 0401 0000000000 612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</si>
  <si>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</si>
  <si>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</si>
  <si>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</si>
  <si>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</si>
  <si>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</si>
  <si>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000 0405 0000000000 200</t>
  </si>
  <si>
    <t>000 0405 0000000000 240</t>
  </si>
  <si>
    <t>000 0405 0000000000 244</t>
  </si>
  <si>
    <t>000 0405 0000000000 800</t>
  </si>
  <si>
    <t>000 0405 0000000000 810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</si>
  <si>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</si>
  <si>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</si>
  <si>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</si>
  <si>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</si>
  <si>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Закупка товаров, работ, услуг в целях капитального ремонта государственного (муниципального) имущества</t>
  </si>
  <si>
    <t>000 0409 0000000000 243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</si>
  <si>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</si>
  <si>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</si>
  <si>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</si>
  <si>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</si>
  <si>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</si>
  <si>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</si>
  <si>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</si>
  <si>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</si>
  <si>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</si>
  <si>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</si>
  <si>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</si>
  <si>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000 0410 0000000000 243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</si>
  <si>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</si>
  <si>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</si>
  <si>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</si>
  <si>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</si>
  <si>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000 0412 0000000000 110</t>
  </si>
  <si>
    <t>000 0412 0000000000 111</t>
  </si>
  <si>
    <t>000 0412 0000000000 112</t>
  </si>
  <si>
    <t>000 0412 0000000000 119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</si>
  <si>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</si>
  <si>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</si>
  <si>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</si>
  <si>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</si>
  <si>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</si>
  <si>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</si>
  <si>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Научно-исследовательские и опытно-конструкторские работы</t>
  </si>
  <si>
    <t>000 0412 0000000000 241</t>
  </si>
  <si>
    <t>000 0412 0000000000 242</t>
  </si>
  <si>
    <t>000 0412 0000000000 244</t>
  </si>
  <si>
    <t>000 0412 0000000000 800</t>
  </si>
  <si>
    <t>000 0412 0000000000 810</t>
  </si>
  <si>
    <t>000 0412 0000000000 850</t>
  </si>
  <si>
    <t>000 0412 0000000000 851</t>
  </si>
  <si>
    <t>000 0412 0000000000 852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</si>
  <si>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</si>
  <si>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</si>
  <si>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</si>
  <si>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</si>
  <si>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</si>
  <si>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</si>
  <si>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</si>
  <si>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</si>
  <si>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</si>
  <si>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</si>
  <si>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</si>
  <si>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</si>
  <si>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000 0501 0000000000 500</t>
  </si>
  <si>
    <t>000 0501 0000000000 540</t>
  </si>
  <si>
    <t>000 0501 0000000000 800</t>
  </si>
  <si>
    <t>000 0501 0000000000 810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</si>
  <si>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</si>
  <si>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</si>
  <si>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</si>
  <si>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</si>
  <si>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</si>
  <si>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</si>
  <si>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</si>
  <si>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</si>
  <si>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</si>
  <si>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</si>
  <si>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</si>
  <si>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</si>
  <si>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</si>
  <si>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</si>
  <si>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</si>
  <si>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</si>
  <si>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</si>
  <si>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</si>
  <si>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</si>
  <si>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</si>
  <si>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</si>
  <si>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</si>
  <si>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</si>
  <si>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</si>
  <si>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</si>
  <si>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</si>
  <si>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</si>
  <si>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</si>
  <si>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</si>
  <si>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</si>
  <si>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000 0605 0000000000 600</t>
  </si>
  <si>
    <t>000 0605 0000000000 610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</si>
  <si>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</si>
  <si>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000 0605 0000000000 611</t>
  </si>
  <si>
    <t>Образование</t>
  </si>
  <si>
    <t>000 0700 0000000000 000</t>
  </si>
  <si>
    <t>Дошкольное образование</t>
  </si>
  <si>
    <t>000 0701 0000000000 000</t>
  </si>
  <si>
    <t>000 0701 0000000000 200</t>
  </si>
  <si>
    <t>000 0701 0000000000 240</t>
  </si>
  <si>
    <t>000 0701 0000000000 243</t>
  </si>
  <si>
    <t>000 0701 0000000000 244</t>
  </si>
  <si>
    <t>000 0701 0000000000 600</t>
  </si>
  <si>
    <t>000 0701 0000000000 610</t>
  </si>
  <si>
    <t>000 0701 0000000000 611</t>
  </si>
  <si>
    <t>000 0701 0000000000 612</t>
  </si>
  <si>
    <t>Общее образование</t>
  </si>
  <si>
    <t>000 0702 0000000000 000</t>
  </si>
  <si>
    <t>000 0702 0000000000 200</t>
  </si>
  <si>
    <t>000 0702 0000000000 240</t>
  </si>
  <si>
    <t>000 0702 0000000000 244</t>
  </si>
  <si>
    <t>000 0702 0000000000 400</t>
  </si>
  <si>
    <t>000 0702 0000000000 410</t>
  </si>
  <si>
    <t>000 0702 0000000000 414</t>
  </si>
  <si>
    <t>000 0702 0000000000 600</t>
  </si>
  <si>
    <t>000 0702 0000000000 610</t>
  </si>
  <si>
    <t>000 0702 0000000000 611</t>
  </si>
  <si>
    <t>000 0702 0000000000 612</t>
  </si>
  <si>
    <t>Субсидии автономным учреждениям</t>
  </si>
  <si>
    <t>000 0702 0000000000 620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</si>
  <si>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</si>
  <si>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000 0702 0000000000 621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</si>
  <si>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</si>
  <si>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</si>
  <si>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</si>
  <si>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</si>
  <si>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</si>
  <si>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000 0705 0000000000 600</t>
  </si>
  <si>
    <t>000 0705 0000000000 620</t>
  </si>
  <si>
    <t>000 0705 0000000000 621</t>
  </si>
  <si>
    <t>Молодежная политика и оздоровление детей</t>
  </si>
  <si>
    <t>000 0707 0000000000 000</t>
  </si>
  <si>
    <t>000 0707 0000000000 100</t>
  </si>
  <si>
    <t>000 0707 0000000000 120</t>
  </si>
  <si>
    <t>000 0707 0000000000 122</t>
  </si>
  <si>
    <t>000 0707 0000000000 200</t>
  </si>
  <si>
    <t>000 0707 0000000000 240</t>
  </si>
  <si>
    <t>000 0707 0000000000 244</t>
  </si>
  <si>
    <t>000 0707 0000000000 300</t>
  </si>
  <si>
    <t>Премии и гранты</t>
  </si>
  <si>
    <t>000 0707 0000000000 350</t>
  </si>
  <si>
    <t>000 0707 0000000000 600</t>
  </si>
  <si>
    <t>000 0707 0000000000 610</t>
  </si>
  <si>
    <t>000 0707 0000000000 611</t>
  </si>
  <si>
    <t>000 0707 0000000000 612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</si>
  <si>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</si>
  <si>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</si>
  <si>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</si>
  <si>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</si>
  <si>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</si>
  <si>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</si>
  <si>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</si>
  <si>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</si>
  <si>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</si>
  <si>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</si>
  <si>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</si>
  <si>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</si>
  <si>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</si>
  <si>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</si>
  <si>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</si>
  <si>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</si>
  <si>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000 0709 0000000000 350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</si>
  <si>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</si>
  <si>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</si>
  <si>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</si>
  <si>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</si>
  <si>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</si>
  <si>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000 0709 0000000000 850</t>
  </si>
  <si>
    <t>000 0709 0000000000 851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</si>
  <si>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</si>
  <si>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</si>
  <si>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</si>
  <si>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</si>
  <si>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</si>
  <si>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</si>
  <si>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</si>
  <si>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</si>
  <si>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</si>
  <si>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</si>
  <si>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</si>
  <si>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</si>
  <si>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</si>
  <si>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</si>
  <si>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</si>
  <si>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</si>
  <si>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</si>
  <si>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</si>
  <si>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</si>
  <si>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</si>
  <si>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</si>
  <si>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</si>
  <si>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</si>
  <si>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</si>
  <si>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</si>
  <si>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</si>
  <si>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</si>
  <si>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</si>
  <si>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</si>
  <si>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000 0804 0000000000 851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</si>
  <si>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</si>
  <si>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</si>
  <si>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</si>
  <si>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</si>
  <si>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</si>
  <si>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</si>
  <si>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</si>
  <si>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</si>
  <si>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</si>
  <si>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</si>
  <si>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</si>
  <si>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</si>
  <si>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000 1003 0000000000 320</t>
  </si>
  <si>
    <t>Субсидии гражданам на приобретение жилья</t>
  </si>
  <si>
    <t>000 1003 0000000000 322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</si>
  <si>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</si>
  <si>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</si>
  <si>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</si>
  <si>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</si>
  <si>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</si>
  <si>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</si>
  <si>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</si>
  <si>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</si>
  <si>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</si>
  <si>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</si>
  <si>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</si>
  <si>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</si>
  <si>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</si>
  <si>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</si>
  <si>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</si>
  <si>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</si>
  <si>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</si>
  <si>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</si>
  <si>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</si>
  <si>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</si>
  <si>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</si>
  <si>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</si>
  <si>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</si>
  <si>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</si>
  <si>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</si>
  <si>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</si>
  <si>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</si>
  <si>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000 1101 0000000000 100</t>
  </si>
  <si>
    <t>000 1101 0000000000 110</t>
  </si>
  <si>
    <t>000 1101 0000000000 111</t>
  </si>
  <si>
    <t>000 1101 0000000000 112</t>
  </si>
  <si>
    <t>000 1101 0000000000 119</t>
  </si>
  <si>
    <t>000 1101 0000000000 200</t>
  </si>
  <si>
    <t>000 1101 0000000000 240</t>
  </si>
  <si>
    <t>000 1101 0000000000 244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</si>
  <si>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</si>
  <si>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</si>
  <si>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</si>
  <si>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</si>
  <si>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</si>
  <si>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000 1102 0000000000 200</t>
  </si>
  <si>
    <t>000 1102 0000000000 240</t>
  </si>
  <si>
    <t>000 1102 0000000000 244</t>
  </si>
  <si>
    <t>000 1102 0000000000 400</t>
  </si>
  <si>
    <t>000 1102 0000000000 410</t>
  </si>
  <si>
    <t>000 1102 0000000000 414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</si>
  <si>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</si>
  <si>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</si>
  <si>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</si>
  <si>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</si>
  <si>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</si>
  <si>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000 1202 0000000000 610</t>
  </si>
  <si>
    <t>000 1202 0000000000 611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</si>
  <si>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</si>
  <si>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</si>
  <si>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</si>
  <si>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</si>
  <si>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</si>
  <si>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</si>
  <si>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</si>
  <si>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</si>
  <si>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субъектов Российской Федерации и муниципальных образований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</si>
  <si>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</si>
  <si>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</si>
  <si>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</si>
  <si>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</si>
  <si>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</si>
  <si>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</si>
  <si>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</si>
  <si>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</si>
  <si>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Иные дотации</t>
  </si>
  <si>
    <t>000 1402 0000000000 000</t>
  </si>
  <si>
    <t>000 1402 0000000000 500</t>
  </si>
  <si>
    <t>000 1402 0000000000 510</t>
  </si>
  <si>
    <t>000 1402 0000000000 512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</si>
  <si>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</si>
  <si>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</si>
  <si>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</si>
  <si>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</si>
  <si>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(рублей)</t>
  </si>
  <si>
    <t>Дефицит (-)</t>
  </si>
  <si>
    <t>Оценка ожидаемого исполнения расходов бюджета Нефтеюганского района в 2017 году</t>
  </si>
  <si>
    <t>Ожидаемое исполнение в 2017 году  (рублей)</t>
  </si>
  <si>
    <t>Уточненные годовые назначения (реш. Думы НР № 118 от 07.06.2017)</t>
  </si>
  <si>
    <t>Исполнено по бюджетам муниципальных районов (СКИФ на 01.07.2017)</t>
  </si>
  <si>
    <t>Утверждено бюджеты муниципальных районов (СКИФ на 01.07.2017)</t>
  </si>
  <si>
    <t>Иные субсидии некоммерческим организациям (за исключением государственных (муниципальных учреждений)</t>
  </si>
  <si>
    <t>000 0113 0000000000 634</t>
  </si>
  <si>
    <t>000 0405 0000000000 814</t>
  </si>
  <si>
    <t>000 0113 0000000000 814</t>
  </si>
  <si>
    <t>Иные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</si>
  <si>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000 0501 0000000000 814</t>
  </si>
  <si>
    <t>000 0502 0000000000 814</t>
  </si>
  <si>
    <t>000 0505 0000000000 100</t>
  </si>
  <si>
    <t>000 0505 0000000000 120</t>
  </si>
  <si>
    <t>000 0505 0000000000 121</t>
  </si>
  <si>
    <t>000 0703 0000000000 000</t>
  </si>
  <si>
    <t>Дополнительное образование детей</t>
  </si>
  <si>
    <t>000 0703 0000000000 600</t>
  </si>
  <si>
    <t>000 0703 0000000000 611</t>
  </si>
  <si>
    <t>000 0703 0000000000 610</t>
  </si>
  <si>
    <t>000 0703 0000000000 620</t>
  </si>
  <si>
    <t>000 0703 0000000000 621</t>
  </si>
  <si>
    <t>000 0703 0000000000 622</t>
  </si>
  <si>
    <t>000 0707 0000000000 613</t>
  </si>
  <si>
    <t>Гранты в форме субсидии бюджетным учреждениям</t>
  </si>
  <si>
    <t>000 0709 0000000000 310</t>
  </si>
  <si>
    <t>000 0709 0000000000 312</t>
  </si>
  <si>
    <t>000 0709 0000000000 320</t>
  </si>
  <si>
    <t>000 0709 0000000000 321</t>
  </si>
  <si>
    <t>000 0709 0000000000 620</t>
  </si>
  <si>
    <t>000 0709 0000000000 621</t>
  </si>
  <si>
    <t>000 0709 0000000000 622</t>
  </si>
  <si>
    <t>000 0801 0000000000 632</t>
  </si>
  <si>
    <t>Субсидии (гранты в форме субсидий) на финансовове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(или0 целями предоставления</t>
  </si>
  <si>
    <t>000 0801 0000000000 630</t>
  </si>
  <si>
    <t>000 0801 0000000000 634</t>
  </si>
  <si>
    <t>000 0900 0000000000 000</t>
  </si>
  <si>
    <t>Здравоохранение</t>
  </si>
  <si>
    <t>000 0909 0000000000 000</t>
  </si>
  <si>
    <t>Другие вопросы в области здравоохранения</t>
  </si>
  <si>
    <t>000 0909 0000000000 100</t>
  </si>
  <si>
    <t>000 0909 0000000000 120</t>
  </si>
  <si>
    <t>000 0909 0000000000 121</t>
  </si>
  <si>
    <t>000 0909 0000000000 200</t>
  </si>
  <si>
    <t>000 0909 0000000000 240</t>
  </si>
  <si>
    <t>000 0909 0000000000 244</t>
  </si>
  <si>
    <t>000 1004 0000000000 320</t>
  </si>
  <si>
    <t>000 1004 0000000000 323</t>
  </si>
  <si>
    <t>Приобретение товаров, работ, услуг в пользу граждан в целях их социального обеспечения</t>
  </si>
  <si>
    <t>000 1101 0000000000 612</t>
  </si>
  <si>
    <t>000 1101 0000000000 630</t>
  </si>
  <si>
    <t>000 1101 0000000000 634</t>
  </si>
  <si>
    <t>Иные субсидии некоммерческим организациям ( за исключением государственных (муниципальных) учреждений)</t>
  </si>
  <si>
    <t>000 1101 0000000000 113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</si>
  <si>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</si>
  <si>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000 0113 0000000000 243</t>
  </si>
  <si>
    <t>000 0113 0000000000 620</t>
  </si>
  <si>
    <t>Субсидии автонономным учреждениям</t>
  </si>
  <si>
    <t>000 0113 0000000000 623</t>
  </si>
  <si>
    <t>000 0113 0000000000 610</t>
  </si>
  <si>
    <t>000 0113 0000000000 613</t>
  </si>
  <si>
    <t>Гранты в форме субсидии автономным учреждениям</t>
  </si>
  <si>
    <t>000 0304 0000000000 244</t>
  </si>
  <si>
    <t>000 0309 0000000000 300</t>
  </si>
  <si>
    <t>000 0309 0000000000 360</t>
  </si>
  <si>
    <t>000 0314 0000000000 300</t>
  </si>
  <si>
    <t>000 0314 0000000000 360</t>
  </si>
  <si>
    <t>000 0405 0000000000 300</t>
  </si>
  <si>
    <t>000 0405 0000000000 360</t>
  </si>
  <si>
    <t>000 0408 0000000000 000</t>
  </si>
  <si>
    <t>Транспорт</t>
  </si>
  <si>
    <t>000 0408 0000000000 200</t>
  </si>
  <si>
    <t>000 0408 0000000000 240</t>
  </si>
  <si>
    <t>000 0408 0000000000 244</t>
  </si>
  <si>
    <t>000 0410 0000000000 500</t>
  </si>
  <si>
    <t>000 0410 0000000000 540</t>
  </si>
  <si>
    <t>000 0412 0000000000 814</t>
  </si>
  <si>
    <t>000 0501 0000000000 243</t>
  </si>
  <si>
    <t>000 0501 0000000000 600</t>
  </si>
  <si>
    <t>000 0501 0000000000 630</t>
  </si>
  <si>
    <t>000 0501 0000000000 634</t>
  </si>
  <si>
    <t>000 0605 0000000000 100</t>
  </si>
  <si>
    <t>000 0605 0000000000 120</t>
  </si>
  <si>
    <t>000 0605 0000000000 121</t>
  </si>
  <si>
    <t>000 0707 0000000000 630</t>
  </si>
  <si>
    <t>000 0707 0000000000 634</t>
  </si>
  <si>
    <t>000 0804 0000000000 853</t>
  </si>
  <si>
    <t>000 0503 0000000000 000</t>
  </si>
  <si>
    <t>Благоустройство</t>
  </si>
  <si>
    <t>000 0503 0000000000 200</t>
  </si>
  <si>
    <t>000 0503 0000000000 240</t>
  </si>
  <si>
    <t>000 0503 0000000000 244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</si>
</sst>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10419]###\ ###\ ###\ ###\ ##0.00"/>
    <numFmt numFmtId="166" formatCode="#,##0.0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 applyFont="1" applyFill="1" applyBorder="1"/>
    <xf numFmtId="0" fontId="2" fillId="0" borderId="0" xfId="0" applyFont="1" applyFill="1" applyBorder="1"/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4" xfId="1" applyNumberFormat="1" applyFont="1" applyFill="1" applyBorder="1" applyAlignment="1">
      <alignment horizontal="left" wrapText="1" readingOrder="1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5" fontId="4" fillId="0" borderId="0" xfId="1" applyNumberFormat="1" applyFont="1" applyFill="1" applyBorder="1" applyAlignment="1">
      <alignment horizontal="right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165" fontId="2" fillId="0" borderId="4" xfId="1" applyNumberFormat="1" applyFont="1" applyFill="1" applyBorder="1" applyAlignment="1">
      <alignment horizontal="right" wrapText="1" readingOrder="1"/>
    </xf>
    <xf numFmtId="4" fontId="2" fillId="0" borderId="0" xfId="0" applyNumberFormat="1" applyFont="1" applyFill="1" applyBorder="1"/>
    <xf numFmtId="0" fontId="6" fillId="0" borderId="12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left" wrapText="1" readingOrder="1"/>
    </xf>
    <xf numFmtId="0" fontId="4" fillId="0" borderId="11" xfId="1" applyNumberFormat="1" applyFont="1" applyFill="1" applyBorder="1" applyAlignment="1">
      <alignment horizontal="left" wrapText="1" readingOrder="1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6" fontId="2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166" fontId="2" fillId="0" borderId="7" xfId="2" applyNumberFormat="1" applyFont="1" applyFill="1" applyBorder="1" applyAlignment="1" applyProtection="1">
      <alignment horizontal="center" vertical="center" wrapText="1" readingOrder="1"/>
      <protection hidden="1"/>
    </xf>
    <xf numFmtId="166" fontId="2" fillId="0" borderId="8" xfId="2" applyNumberFormat="1" applyFont="1" applyFill="1" applyBorder="1" applyAlignment="1" applyProtection="1">
      <alignment horizontal="center" vertical="center" wrapText="1" readingOrder="1"/>
      <protection hidden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colors>
    <mruColors>
      <color rgb="FFFFCCCC"/>
      <color rgb="FFCCECF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6"/>
  <sheetViews>
    <sheetView showGridLines="0" tabSelected="1" zoomScale="92" zoomScaleNormal="92" workbookViewId="0">
      <pane ySplit="5" topLeftCell="A423" activePane="bottomLeft" state="frozen"/>
      <selection pane="bottomLeft" sqref="A1:F456"/>
    </sheetView>
  </sheetViews>
  <sheetFormatPr defaultRowHeight="12.75" x14ac:dyDescent="0.2"/>
  <cols>
    <col min="1" max="1" width="44.140625" style="1" customWidth="1"/>
    <col min="2" max="2" width="27.7109375" style="1" customWidth="1"/>
    <col min="3" max="3" width="19.5703125" style="7" customWidth="1"/>
    <col min="4" max="4" width="16.28515625" style="1" customWidth="1"/>
    <col min="5" max="5" width="16.5703125" style="1" customWidth="1"/>
    <col min="6" max="6" width="18.42578125" style="1" customWidth="1"/>
    <col min="7" max="7" width="16.42578125" style="7" customWidth="1"/>
    <col min="8" max="8" width="17.42578125" style="1" customWidth="1"/>
    <col min="9" max="16384" width="9.140625" style="1"/>
  </cols>
  <sheetData>
    <row r="1" spans="1:8" ht="15.75" x14ac:dyDescent="0.25">
      <c r="A1" s="30" t="s">
        <v>484</v>
      </c>
      <c r="B1" s="30"/>
      <c r="C1" s="30"/>
      <c r="D1" s="30"/>
      <c r="E1" s="30"/>
      <c r="F1" s="30"/>
      <c r="G1" s="8"/>
    </row>
    <row r="2" spans="1:8" s="7" customFormat="1" ht="15.75" x14ac:dyDescent="0.25">
      <c r="A2" s="8"/>
      <c r="B2" s="8"/>
      <c r="C2" s="25"/>
      <c r="D2" s="8"/>
      <c r="E2" s="8"/>
      <c r="F2" s="8"/>
      <c r="G2" s="8"/>
    </row>
    <row r="3" spans="1:8" x14ac:dyDescent="0.2">
      <c r="A3" s="27"/>
      <c r="B3" s="27"/>
      <c r="C3" s="27"/>
      <c r="D3" s="27"/>
      <c r="E3" s="28" t="s">
        <v>482</v>
      </c>
      <c r="F3" s="29"/>
      <c r="G3" s="9"/>
    </row>
    <row r="4" spans="1:8" x14ac:dyDescent="0.2">
      <c r="A4" s="2" t="s">
        <v>0</v>
      </c>
      <c r="B4" s="13" t="s">
        <v>0</v>
      </c>
      <c r="C4" s="37" t="s">
        <v>486</v>
      </c>
      <c r="D4" s="31" t="s">
        <v>488</v>
      </c>
      <c r="E4" s="33" t="s">
        <v>487</v>
      </c>
      <c r="F4" s="35" t="s">
        <v>485</v>
      </c>
      <c r="G4" s="10"/>
    </row>
    <row r="5" spans="1:8" ht="68.25" customHeight="1" x14ac:dyDescent="0.2">
      <c r="A5" s="3" t="s">
        <v>1</v>
      </c>
      <c r="B5" s="14" t="s">
        <v>5</v>
      </c>
      <c r="C5" s="38"/>
      <c r="D5" s="32"/>
      <c r="E5" s="34"/>
      <c r="F5" s="36"/>
      <c r="G5" s="11"/>
    </row>
    <row r="6" spans="1:8" x14ac:dyDescent="0.2">
      <c r="A6" s="4" t="s">
        <v>2</v>
      </c>
      <c r="B6" s="4">
        <v>2</v>
      </c>
      <c r="C6" s="26"/>
      <c r="D6" s="3">
        <v>3</v>
      </c>
      <c r="E6" s="4">
        <v>4</v>
      </c>
      <c r="F6" s="3">
        <v>5</v>
      </c>
      <c r="G6" s="11"/>
    </row>
    <row r="7" spans="1:8" ht="18.75" customHeight="1" x14ac:dyDescent="0.2">
      <c r="A7" s="5" t="s">
        <v>6</v>
      </c>
      <c r="B7" s="15" t="s">
        <v>3</v>
      </c>
      <c r="C7" s="17">
        <f>C8+C90+C138+C201+C242+C258+C342+C372+C380+C411+C435+C440+C444+C94</f>
        <v>5145912233.6499996</v>
      </c>
      <c r="D7" s="17">
        <f t="shared" ref="D7:F7" si="0">D8+D90+D138+D201+D242+D258+D342+D372+D380+D411+D435+D440+D444+D94</f>
        <v>5167225703.6499996</v>
      </c>
      <c r="E7" s="17">
        <f t="shared" si="0"/>
        <v>2169490952.8000002</v>
      </c>
      <c r="F7" s="17">
        <f t="shared" si="0"/>
        <v>5196476768.9300003</v>
      </c>
      <c r="G7" s="12"/>
      <c r="H7" s="20"/>
    </row>
    <row r="8" spans="1:8" ht="21" customHeight="1" x14ac:dyDescent="0.2">
      <c r="A8" s="5" t="s">
        <v>7</v>
      </c>
      <c r="B8" s="15" t="s">
        <v>8</v>
      </c>
      <c r="C8" s="17">
        <v>492696943.72000003</v>
      </c>
      <c r="D8" s="17">
        <f>D9+D14+D23+D37+D41+D50+D54+D57</f>
        <v>492496943.71999997</v>
      </c>
      <c r="E8" s="17">
        <f t="shared" ref="E8:F8" si="1">E9+E14+E23+E37+E41+E50+E54+E57</f>
        <v>269245320.00999999</v>
      </c>
      <c r="F8" s="17">
        <f t="shared" si="1"/>
        <v>527351167.07999998</v>
      </c>
      <c r="G8" s="12"/>
    </row>
    <row r="9" spans="1:8" ht="38.25" x14ac:dyDescent="0.2">
      <c r="A9" s="5" t="s">
        <v>9</v>
      </c>
      <c r="B9" s="15" t="s">
        <v>10</v>
      </c>
      <c r="C9" s="17">
        <v>5271174.17</v>
      </c>
      <c r="D9" s="17">
        <f>D10</f>
        <v>5271174.17</v>
      </c>
      <c r="E9" s="17">
        <f t="shared" ref="E9:F9" si="2">E10</f>
        <v>1874617.99</v>
      </c>
      <c r="F9" s="17">
        <f t="shared" si="2"/>
        <v>5270269.22</v>
      </c>
      <c r="G9" s="12"/>
      <c r="H9" s="20"/>
    </row>
    <row r="10" spans="1:8" ht="63.75" x14ac:dyDescent="0.2">
      <c r="A10" s="5" t="s">
        <v>11</v>
      </c>
      <c r="B10" s="15" t="s">
        <v>12</v>
      </c>
      <c r="C10" s="17">
        <f>C11</f>
        <v>5271174.17</v>
      </c>
      <c r="D10" s="17">
        <f>D11</f>
        <v>5271174.17</v>
      </c>
      <c r="E10" s="17">
        <f t="shared" ref="E10:F10" si="3">E11</f>
        <v>1874617.99</v>
      </c>
      <c r="F10" s="17">
        <f t="shared" si="3"/>
        <v>5270269.22</v>
      </c>
      <c r="G10" s="12"/>
    </row>
    <row r="11" spans="1:8" ht="25.5" x14ac:dyDescent="0.2">
      <c r="A11" s="5" t="s">
        <v>13</v>
      </c>
      <c r="B11" s="15" t="s">
        <v>14</v>
      </c>
      <c r="C11" s="17">
        <f>C12+C13</f>
        <v>5271174.17</v>
      </c>
      <c r="D11" s="17">
        <f>D12+D13</f>
        <v>5271174.17</v>
      </c>
      <c r="E11" s="17">
        <f t="shared" ref="E11:F11" si="4">E12+E13</f>
        <v>1874617.99</v>
      </c>
      <c r="F11" s="17">
        <f t="shared" si="4"/>
        <v>5270269.22</v>
      </c>
      <c r="G11" s="12"/>
    </row>
    <row r="12" spans="1:8" ht="25.5" x14ac:dyDescent="0.2">
      <c r="A12" s="5" t="s">
        <v>15</v>
      </c>
      <c r="B12" s="15" t="s">
        <v>16</v>
      </c>
      <c r="C12" s="17">
        <v>4347041.88</v>
      </c>
      <c r="D12" s="17">
        <v>4347041.88</v>
      </c>
      <c r="E12" s="17">
        <v>1556921.52</v>
      </c>
      <c r="F12" s="17">
        <v>4346346.83</v>
      </c>
      <c r="G12" s="12"/>
    </row>
    <row r="13" spans="1:8" ht="51" x14ac:dyDescent="0.2">
      <c r="A13" s="5" t="s">
        <v>18</v>
      </c>
      <c r="B13" s="15" t="s">
        <v>19</v>
      </c>
      <c r="C13" s="17">
        <v>924132.29</v>
      </c>
      <c r="D13" s="17">
        <f>924132.29</f>
        <v>924132.29</v>
      </c>
      <c r="E13" s="17">
        <v>317696.46999999997</v>
      </c>
      <c r="F13" s="17">
        <v>923922.39</v>
      </c>
      <c r="G13" s="12"/>
    </row>
    <row r="14" spans="1:8" ht="51" x14ac:dyDescent="0.2">
      <c r="A14" s="5" t="s">
        <v>20</v>
      </c>
      <c r="B14" s="15" t="s">
        <v>21</v>
      </c>
      <c r="C14" s="17">
        <v>14950445.34</v>
      </c>
      <c r="D14" s="17">
        <f>D15+D20</f>
        <v>14950445.34</v>
      </c>
      <c r="E14" s="17">
        <f>E15+E20</f>
        <v>7345788.0099999998</v>
      </c>
      <c r="F14" s="17">
        <f>F15+F20</f>
        <v>11796575.16</v>
      </c>
      <c r="G14" s="12"/>
    </row>
    <row r="15" spans="1:8" ht="63.75" x14ac:dyDescent="0.2">
      <c r="A15" s="5" t="s">
        <v>11</v>
      </c>
      <c r="B15" s="15" t="s">
        <v>22</v>
      </c>
      <c r="C15" s="17">
        <f>C16</f>
        <v>14950195.34</v>
      </c>
      <c r="D15" s="17">
        <f>D16</f>
        <v>14950195.34</v>
      </c>
      <c r="E15" s="17">
        <f>E16</f>
        <v>7345759.0099999998</v>
      </c>
      <c r="F15" s="17">
        <f>F16</f>
        <v>11796522.960000001</v>
      </c>
      <c r="G15" s="12"/>
    </row>
    <row r="16" spans="1:8" ht="25.5" x14ac:dyDescent="0.2">
      <c r="A16" s="5" t="s">
        <v>13</v>
      </c>
      <c r="B16" s="15" t="s">
        <v>23</v>
      </c>
      <c r="C16" s="17">
        <f>C17+C18+C19</f>
        <v>14950195.34</v>
      </c>
      <c r="D16" s="17">
        <f>D17+D18+D19</f>
        <v>14950195.34</v>
      </c>
      <c r="E16" s="17">
        <f>E17+E18+E19</f>
        <v>7345759.0099999998</v>
      </c>
      <c r="F16" s="17">
        <f>F17+F18+F19</f>
        <v>11796522.960000001</v>
      </c>
      <c r="G16" s="12"/>
    </row>
    <row r="17" spans="1:7" ht="25.5" x14ac:dyDescent="0.2">
      <c r="A17" s="5" t="s">
        <v>15</v>
      </c>
      <c r="B17" s="15" t="s">
        <v>24</v>
      </c>
      <c r="C17" s="17">
        <v>12059777.33</v>
      </c>
      <c r="D17" s="17">
        <v>12059777.33</v>
      </c>
      <c r="E17" s="17">
        <v>5892063.4699999997</v>
      </c>
      <c r="F17" s="17">
        <v>9296793.9199999999</v>
      </c>
      <c r="G17" s="12"/>
    </row>
    <row r="18" spans="1:7" ht="38.25" x14ac:dyDescent="0.2">
      <c r="A18" s="5" t="s">
        <v>17</v>
      </c>
      <c r="B18" s="15" t="s">
        <v>25</v>
      </c>
      <c r="C18" s="17">
        <v>92200</v>
      </c>
      <c r="D18" s="17">
        <v>92200</v>
      </c>
      <c r="E18" s="17">
        <v>375</v>
      </c>
      <c r="F18" s="17">
        <v>111370</v>
      </c>
      <c r="G18" s="12"/>
    </row>
    <row r="19" spans="1:7" ht="51" x14ac:dyDescent="0.2">
      <c r="A19" s="5" t="s">
        <v>18</v>
      </c>
      <c r="B19" s="15" t="s">
        <v>26</v>
      </c>
      <c r="C19" s="17">
        <v>2798218.01</v>
      </c>
      <c r="D19" s="17">
        <v>2798218.01</v>
      </c>
      <c r="E19" s="17">
        <v>1453320.54</v>
      </c>
      <c r="F19" s="17">
        <v>2388359.04</v>
      </c>
      <c r="G19" s="12"/>
    </row>
    <row r="20" spans="1:7" ht="15.75" x14ac:dyDescent="0.2">
      <c r="A20" s="5" t="s">
        <v>27</v>
      </c>
      <c r="B20" s="15" t="s">
        <v>28</v>
      </c>
      <c r="C20" s="17">
        <v>250</v>
      </c>
      <c r="D20" s="17">
        <f t="shared" ref="D20:F21" si="5">D21</f>
        <v>250</v>
      </c>
      <c r="E20" s="17">
        <f t="shared" si="5"/>
        <v>29</v>
      </c>
      <c r="F20" s="17">
        <f t="shared" si="5"/>
        <v>52.2</v>
      </c>
      <c r="G20" s="12"/>
    </row>
    <row r="21" spans="1:7" ht="15.75" x14ac:dyDescent="0.2">
      <c r="A21" s="5" t="s">
        <v>29</v>
      </c>
      <c r="B21" s="15" t="s">
        <v>30</v>
      </c>
      <c r="C21" s="17">
        <v>250</v>
      </c>
      <c r="D21" s="17">
        <f t="shared" si="5"/>
        <v>250</v>
      </c>
      <c r="E21" s="17">
        <f t="shared" si="5"/>
        <v>29</v>
      </c>
      <c r="F21" s="17">
        <f t="shared" si="5"/>
        <v>52.2</v>
      </c>
      <c r="G21" s="12"/>
    </row>
    <row r="22" spans="1:7" ht="25.5" x14ac:dyDescent="0.2">
      <c r="A22" s="5" t="s">
        <v>31</v>
      </c>
      <c r="B22" s="15" t="s">
        <v>32</v>
      </c>
      <c r="C22" s="17">
        <v>250</v>
      </c>
      <c r="D22" s="17">
        <v>250</v>
      </c>
      <c r="E22" s="17">
        <v>29</v>
      </c>
      <c r="F22" s="17">
        <v>52.2</v>
      </c>
      <c r="G22" s="12"/>
    </row>
    <row r="23" spans="1:7" ht="51" x14ac:dyDescent="0.2">
      <c r="A23" s="5" t="s">
        <v>33</v>
      </c>
      <c r="B23" s="15" t="s">
        <v>34</v>
      </c>
      <c r="C23" s="17">
        <v>192423913.11000001</v>
      </c>
      <c r="D23" s="17">
        <f>D24+D29+D32</f>
        <v>192447713.10999998</v>
      </c>
      <c r="E23" s="17">
        <f t="shared" ref="E23:F23" si="6">E24+E29+E32</f>
        <v>113554476.55000001</v>
      </c>
      <c r="F23" s="17">
        <f t="shared" si="6"/>
        <v>201371981.94999999</v>
      </c>
      <c r="G23" s="12"/>
    </row>
    <row r="24" spans="1:7" ht="63.75" x14ac:dyDescent="0.2">
      <c r="A24" s="5" t="s">
        <v>11</v>
      </c>
      <c r="B24" s="15" t="s">
        <v>35</v>
      </c>
      <c r="C24" s="17">
        <v>191554735.05000001</v>
      </c>
      <c r="D24" s="17">
        <f>D25</f>
        <v>191554735.04999998</v>
      </c>
      <c r="E24" s="17">
        <f t="shared" ref="E24:F24" si="7">E25</f>
        <v>113192891.87</v>
      </c>
      <c r="F24" s="17">
        <f t="shared" si="7"/>
        <v>200440735.04999998</v>
      </c>
      <c r="G24" s="12"/>
    </row>
    <row r="25" spans="1:7" ht="25.5" x14ac:dyDescent="0.2">
      <c r="A25" s="5" t="s">
        <v>13</v>
      </c>
      <c r="B25" s="15" t="s">
        <v>36</v>
      </c>
      <c r="C25" s="17">
        <v>191554735.05000001</v>
      </c>
      <c r="D25" s="17">
        <f>D26+D27+D28</f>
        <v>191554735.04999998</v>
      </c>
      <c r="E25" s="17">
        <f>E26+E27+E28</f>
        <v>113192891.87</v>
      </c>
      <c r="F25" s="17">
        <f>F26+F27+F28</f>
        <v>200440735.04999998</v>
      </c>
      <c r="G25" s="12"/>
    </row>
    <row r="26" spans="1:7" ht="25.5" x14ac:dyDescent="0.2">
      <c r="A26" s="5" t="s">
        <v>15</v>
      </c>
      <c r="B26" s="15" t="s">
        <v>37</v>
      </c>
      <c r="C26" s="17">
        <v>146507830.69999999</v>
      </c>
      <c r="D26" s="17">
        <v>146507830.69999999</v>
      </c>
      <c r="E26" s="17">
        <v>89493296.930000007</v>
      </c>
      <c r="F26" s="17">
        <v>155393830.69999999</v>
      </c>
      <c r="G26" s="12"/>
    </row>
    <row r="27" spans="1:7" ht="38.25" x14ac:dyDescent="0.2">
      <c r="A27" s="5" t="s">
        <v>17</v>
      </c>
      <c r="B27" s="15" t="s">
        <v>38</v>
      </c>
      <c r="C27" s="17">
        <v>681200</v>
      </c>
      <c r="D27" s="17">
        <v>681200</v>
      </c>
      <c r="E27" s="17">
        <v>332502.90999999997</v>
      </c>
      <c r="F27" s="17">
        <v>681200</v>
      </c>
      <c r="G27" s="12"/>
    </row>
    <row r="28" spans="1:7" ht="51" x14ac:dyDescent="0.2">
      <c r="A28" s="5" t="s">
        <v>18</v>
      </c>
      <c r="B28" s="15" t="s">
        <v>39</v>
      </c>
      <c r="C28" s="17">
        <v>44365704.350000001</v>
      </c>
      <c r="D28" s="17">
        <v>44365704.350000001</v>
      </c>
      <c r="E28" s="17">
        <v>23367092.030000001</v>
      </c>
      <c r="F28" s="17">
        <v>44365704.350000001</v>
      </c>
      <c r="G28" s="12"/>
    </row>
    <row r="29" spans="1:7" ht="25.5" x14ac:dyDescent="0.2">
      <c r="A29" s="5" t="s">
        <v>40</v>
      </c>
      <c r="B29" s="15" t="s">
        <v>41</v>
      </c>
      <c r="C29" s="17">
        <v>611407.06000000006</v>
      </c>
      <c r="D29" s="17">
        <f t="shared" ref="D29:F30" si="8">D30</f>
        <v>625207.06000000006</v>
      </c>
      <c r="E29" s="17">
        <f t="shared" si="8"/>
        <v>138754.68</v>
      </c>
      <c r="F29" s="17">
        <f t="shared" si="8"/>
        <v>613475.9</v>
      </c>
      <c r="G29" s="12"/>
    </row>
    <row r="30" spans="1:7" ht="38.25" x14ac:dyDescent="0.2">
      <c r="A30" s="5" t="s">
        <v>42</v>
      </c>
      <c r="B30" s="15" t="s">
        <v>43</v>
      </c>
      <c r="C30" s="17">
        <v>611407.06000000006</v>
      </c>
      <c r="D30" s="17">
        <f t="shared" si="8"/>
        <v>625207.06000000006</v>
      </c>
      <c r="E30" s="17">
        <f t="shared" si="8"/>
        <v>138754.68</v>
      </c>
      <c r="F30" s="17">
        <f t="shared" si="8"/>
        <v>613475.9</v>
      </c>
      <c r="G30" s="12"/>
    </row>
    <row r="31" spans="1:7" ht="38.25" x14ac:dyDescent="0.2">
      <c r="A31" s="5" t="s">
        <v>45</v>
      </c>
      <c r="B31" s="15" t="s">
        <v>46</v>
      </c>
      <c r="C31" s="17">
        <v>611407.06000000006</v>
      </c>
      <c r="D31" s="17">
        <v>625207.06000000006</v>
      </c>
      <c r="E31" s="17">
        <v>138754.68</v>
      </c>
      <c r="F31" s="17">
        <v>613475.9</v>
      </c>
      <c r="G31" s="12"/>
    </row>
    <row r="32" spans="1:7" ht="15.75" x14ac:dyDescent="0.2">
      <c r="A32" s="5" t="s">
        <v>27</v>
      </c>
      <c r="B32" s="15" t="s">
        <v>47</v>
      </c>
      <c r="C32" s="17">
        <v>257771</v>
      </c>
      <c r="D32" s="17">
        <f>D33</f>
        <v>267771</v>
      </c>
      <c r="E32" s="17">
        <f>E33</f>
        <v>222830</v>
      </c>
      <c r="F32" s="17">
        <f>F33</f>
        <v>317771</v>
      </c>
      <c r="G32" s="12"/>
    </row>
    <row r="33" spans="1:7" ht="15.75" x14ac:dyDescent="0.2">
      <c r="A33" s="5" t="s">
        <v>29</v>
      </c>
      <c r="B33" s="15" t="s">
        <v>48</v>
      </c>
      <c r="C33" s="17">
        <v>257771</v>
      </c>
      <c r="D33" s="17">
        <f>D34+D35+D36</f>
        <v>267771</v>
      </c>
      <c r="E33" s="17">
        <f>E34+E35+E36</f>
        <v>222830</v>
      </c>
      <c r="F33" s="17">
        <f>F34+F35+F36</f>
        <v>317771</v>
      </c>
      <c r="G33" s="12"/>
    </row>
    <row r="34" spans="1:7" ht="25.5" x14ac:dyDescent="0.2">
      <c r="A34" s="5" t="s">
        <v>31</v>
      </c>
      <c r="B34" s="15" t="s">
        <v>49</v>
      </c>
      <c r="C34" s="17">
        <v>58523</v>
      </c>
      <c r="D34" s="17">
        <v>58523</v>
      </c>
      <c r="E34" s="17">
        <v>13848</v>
      </c>
      <c r="F34" s="17">
        <v>58523</v>
      </c>
      <c r="G34" s="12"/>
    </row>
    <row r="35" spans="1:7" ht="15.75" x14ac:dyDescent="0.2">
      <c r="A35" s="5" t="s">
        <v>50</v>
      </c>
      <c r="B35" s="15" t="s">
        <v>51</v>
      </c>
      <c r="C35" s="17">
        <v>3428</v>
      </c>
      <c r="D35" s="17">
        <v>3248</v>
      </c>
      <c r="E35" s="17">
        <v>2982</v>
      </c>
      <c r="F35" s="17">
        <v>3248</v>
      </c>
      <c r="G35" s="12"/>
    </row>
    <row r="36" spans="1:7" ht="15.75" x14ac:dyDescent="0.2">
      <c r="A36" s="5" t="s">
        <v>52</v>
      </c>
      <c r="B36" s="15" t="s">
        <v>53</v>
      </c>
      <c r="C36" s="17">
        <v>196000</v>
      </c>
      <c r="D36" s="17">
        <v>206000</v>
      </c>
      <c r="E36" s="17">
        <v>206000</v>
      </c>
      <c r="F36" s="17">
        <v>256000</v>
      </c>
      <c r="G36" s="12"/>
    </row>
    <row r="37" spans="1:7" ht="15.75" x14ac:dyDescent="0.2">
      <c r="A37" s="5" t="s">
        <v>54</v>
      </c>
      <c r="B37" s="15" t="s">
        <v>55</v>
      </c>
      <c r="C37" s="17">
        <v>2000</v>
      </c>
      <c r="D37" s="17">
        <f>D38</f>
        <v>2000</v>
      </c>
      <c r="E37" s="17">
        <f t="shared" ref="E37:F37" si="9">E38</f>
        <v>0</v>
      </c>
      <c r="F37" s="17">
        <f t="shared" si="9"/>
        <v>11705.48</v>
      </c>
      <c r="G37" s="12"/>
    </row>
    <row r="38" spans="1:7" ht="25.5" x14ac:dyDescent="0.2">
      <c r="A38" s="5" t="s">
        <v>40</v>
      </c>
      <c r="B38" s="15" t="s">
        <v>56</v>
      </c>
      <c r="C38" s="17">
        <v>2000</v>
      </c>
      <c r="D38" s="17">
        <f>D39</f>
        <v>2000</v>
      </c>
      <c r="E38" s="17">
        <f>E39</f>
        <v>0</v>
      </c>
      <c r="F38" s="17">
        <f>F39</f>
        <v>11705.48</v>
      </c>
      <c r="G38" s="12"/>
    </row>
    <row r="39" spans="1:7" ht="38.25" x14ac:dyDescent="0.2">
      <c r="A39" s="5" t="s">
        <v>42</v>
      </c>
      <c r="B39" s="15" t="s">
        <v>57</v>
      </c>
      <c r="C39" s="17">
        <v>2000</v>
      </c>
      <c r="D39" s="17">
        <f>D40</f>
        <v>2000</v>
      </c>
      <c r="E39" s="17">
        <f>E40</f>
        <v>0</v>
      </c>
      <c r="F39" s="17">
        <f>F40</f>
        <v>11705.48</v>
      </c>
      <c r="G39" s="12"/>
    </row>
    <row r="40" spans="1:7" ht="38.25" x14ac:dyDescent="0.2">
      <c r="A40" s="5" t="s">
        <v>45</v>
      </c>
      <c r="B40" s="15" t="s">
        <v>58</v>
      </c>
      <c r="C40" s="17">
        <v>2000</v>
      </c>
      <c r="D40" s="17">
        <v>2000</v>
      </c>
      <c r="E40" s="18">
        <v>0</v>
      </c>
      <c r="F40" s="17">
        <v>11705.48</v>
      </c>
      <c r="G40" s="12"/>
    </row>
    <row r="41" spans="1:7" ht="38.25" x14ac:dyDescent="0.2">
      <c r="A41" s="5" t="s">
        <v>59</v>
      </c>
      <c r="B41" s="15" t="s">
        <v>60</v>
      </c>
      <c r="C41" s="17">
        <v>48973782</v>
      </c>
      <c r="D41" s="17">
        <f>D42+D47</f>
        <v>48973782</v>
      </c>
      <c r="E41" s="17">
        <f t="shared" ref="E41:F41" si="10">E42+E47</f>
        <v>34540287.310000002</v>
      </c>
      <c r="F41" s="17">
        <f t="shared" si="10"/>
        <v>57709124.340000004</v>
      </c>
      <c r="G41" s="12"/>
    </row>
    <row r="42" spans="1:7" ht="63.75" x14ac:dyDescent="0.2">
      <c r="A42" s="5" t="s">
        <v>11</v>
      </c>
      <c r="B42" s="15" t="s">
        <v>61</v>
      </c>
      <c r="C42" s="17">
        <v>48864882</v>
      </c>
      <c r="D42" s="17">
        <f>D43</f>
        <v>48864882</v>
      </c>
      <c r="E42" s="17">
        <f t="shared" ref="E42:F42" si="11">E43</f>
        <v>34473287.310000002</v>
      </c>
      <c r="F42" s="17">
        <f t="shared" si="11"/>
        <v>57600224.340000004</v>
      </c>
      <c r="G42" s="12"/>
    </row>
    <row r="43" spans="1:7" ht="25.5" x14ac:dyDescent="0.2">
      <c r="A43" s="5" t="s">
        <v>13</v>
      </c>
      <c r="B43" s="15" t="s">
        <v>62</v>
      </c>
      <c r="C43" s="17">
        <v>48864882</v>
      </c>
      <c r="D43" s="17">
        <f>D44+D45+D46</f>
        <v>48864882</v>
      </c>
      <c r="E43" s="17">
        <f t="shared" ref="E43:F43" si="12">E44+E45+E46</f>
        <v>34473287.310000002</v>
      </c>
      <c r="F43" s="17">
        <f t="shared" si="12"/>
        <v>57600224.340000004</v>
      </c>
      <c r="G43" s="12"/>
    </row>
    <row r="44" spans="1:7" ht="25.5" x14ac:dyDescent="0.2">
      <c r="A44" s="5" t="s">
        <v>15</v>
      </c>
      <c r="B44" s="15" t="s">
        <v>63</v>
      </c>
      <c r="C44" s="17">
        <v>38786467.18</v>
      </c>
      <c r="D44" s="17">
        <v>38785567.18</v>
      </c>
      <c r="E44" s="17">
        <v>26560998.809999999</v>
      </c>
      <c r="F44" s="17">
        <v>45662003.350000001</v>
      </c>
      <c r="G44" s="12"/>
    </row>
    <row r="45" spans="1:7" ht="38.25" x14ac:dyDescent="0.2">
      <c r="A45" s="5" t="s">
        <v>17</v>
      </c>
      <c r="B45" s="15" t="s">
        <v>64</v>
      </c>
      <c r="C45" s="17">
        <v>550000</v>
      </c>
      <c r="D45" s="17">
        <v>550900</v>
      </c>
      <c r="E45" s="17">
        <v>231055</v>
      </c>
      <c r="F45" s="17">
        <v>550900</v>
      </c>
      <c r="G45" s="12"/>
    </row>
    <row r="46" spans="1:7" ht="51" x14ac:dyDescent="0.2">
      <c r="A46" s="5" t="s">
        <v>18</v>
      </c>
      <c r="B46" s="15" t="s">
        <v>65</v>
      </c>
      <c r="C46" s="17">
        <v>9528414.8200000003</v>
      </c>
      <c r="D46" s="17">
        <v>9528414.8200000003</v>
      </c>
      <c r="E46" s="17">
        <v>7681233.5</v>
      </c>
      <c r="F46" s="17">
        <v>11387320.99</v>
      </c>
      <c r="G46" s="12"/>
    </row>
    <row r="47" spans="1:7" ht="25.5" x14ac:dyDescent="0.2">
      <c r="A47" s="5" t="s">
        <v>40</v>
      </c>
      <c r="B47" s="15" t="s">
        <v>66</v>
      </c>
      <c r="C47" s="17">
        <v>108900</v>
      </c>
      <c r="D47" s="17">
        <f>D48</f>
        <v>108900</v>
      </c>
      <c r="E47" s="17">
        <f>E48</f>
        <v>67000</v>
      </c>
      <c r="F47" s="17">
        <f>F48</f>
        <v>108900</v>
      </c>
      <c r="G47" s="12"/>
    </row>
    <row r="48" spans="1:7" ht="38.25" x14ac:dyDescent="0.2">
      <c r="A48" s="5" t="s">
        <v>42</v>
      </c>
      <c r="B48" s="15" t="s">
        <v>67</v>
      </c>
      <c r="C48" s="17">
        <v>108900</v>
      </c>
      <c r="D48" s="17">
        <f>D49</f>
        <v>108900</v>
      </c>
      <c r="E48" s="17">
        <f t="shared" ref="E48:F48" si="13">E49</f>
        <v>67000</v>
      </c>
      <c r="F48" s="17">
        <f t="shared" si="13"/>
        <v>108900</v>
      </c>
      <c r="G48" s="12"/>
    </row>
    <row r="49" spans="1:8" ht="38.25" x14ac:dyDescent="0.2">
      <c r="A49" s="5" t="s">
        <v>45</v>
      </c>
      <c r="B49" s="15" t="s">
        <v>68</v>
      </c>
      <c r="C49" s="17">
        <v>108900</v>
      </c>
      <c r="D49" s="17">
        <v>108900</v>
      </c>
      <c r="E49" s="17">
        <v>67000</v>
      </c>
      <c r="F49" s="17">
        <v>108900</v>
      </c>
      <c r="G49" s="12"/>
    </row>
    <row r="50" spans="1:8" ht="15.75" x14ac:dyDescent="0.2">
      <c r="A50" s="5" t="s">
        <v>69</v>
      </c>
      <c r="B50" s="15" t="s">
        <v>70</v>
      </c>
      <c r="C50" s="17">
        <v>0</v>
      </c>
      <c r="D50" s="17">
        <f>D51</f>
        <v>0</v>
      </c>
      <c r="E50" s="17">
        <f t="shared" ref="E50:F50" si="14">E51</f>
        <v>0</v>
      </c>
      <c r="F50" s="17">
        <f t="shared" si="14"/>
        <v>0</v>
      </c>
      <c r="G50" s="12"/>
    </row>
    <row r="51" spans="1:8" ht="25.5" x14ac:dyDescent="0.2">
      <c r="A51" s="5" t="s">
        <v>40</v>
      </c>
      <c r="B51" s="15" t="s">
        <v>71</v>
      </c>
      <c r="C51" s="17">
        <v>0</v>
      </c>
      <c r="D51" s="17">
        <f>D52</f>
        <v>0</v>
      </c>
      <c r="E51" s="17">
        <f t="shared" ref="E51:F51" si="15">E52</f>
        <v>0</v>
      </c>
      <c r="F51" s="17">
        <f t="shared" si="15"/>
        <v>0</v>
      </c>
      <c r="G51" s="12"/>
    </row>
    <row r="52" spans="1:8" ht="38.25" x14ac:dyDescent="0.2">
      <c r="A52" s="5" t="s">
        <v>42</v>
      </c>
      <c r="B52" s="15" t="s">
        <v>72</v>
      </c>
      <c r="C52" s="17">
        <v>0</v>
      </c>
      <c r="D52" s="17">
        <f>D53</f>
        <v>0</v>
      </c>
      <c r="E52" s="17">
        <f t="shared" ref="E52:F52" si="16">E53</f>
        <v>0</v>
      </c>
      <c r="F52" s="17">
        <f t="shared" si="16"/>
        <v>0</v>
      </c>
      <c r="G52" s="12"/>
    </row>
    <row r="53" spans="1:8" ht="38.25" x14ac:dyDescent="0.2">
      <c r="A53" s="5" t="s">
        <v>45</v>
      </c>
      <c r="B53" s="15" t="s">
        <v>73</v>
      </c>
      <c r="C53" s="17">
        <v>0</v>
      </c>
      <c r="D53" s="17">
        <v>0</v>
      </c>
      <c r="E53" s="18">
        <v>0</v>
      </c>
      <c r="F53" s="17"/>
      <c r="G53" s="12"/>
    </row>
    <row r="54" spans="1:8" ht="15.75" x14ac:dyDescent="0.2">
      <c r="A54" s="5" t="s">
        <v>74</v>
      </c>
      <c r="B54" s="15" t="s">
        <v>75</v>
      </c>
      <c r="C54" s="17">
        <v>6100000</v>
      </c>
      <c r="D54" s="17">
        <f>D55</f>
        <v>5900000</v>
      </c>
      <c r="E54" s="17">
        <f>E55</f>
        <v>0</v>
      </c>
      <c r="F54" s="17">
        <f>F55</f>
        <v>1000000</v>
      </c>
      <c r="G54" s="12"/>
    </row>
    <row r="55" spans="1:8" ht="15.75" x14ac:dyDescent="0.2">
      <c r="A55" s="5" t="s">
        <v>27</v>
      </c>
      <c r="B55" s="15" t="s">
        <v>76</v>
      </c>
      <c r="C55" s="17">
        <v>6100000</v>
      </c>
      <c r="D55" s="17">
        <f>D56</f>
        <v>5900000</v>
      </c>
      <c r="E55" s="17">
        <f t="shared" ref="E55:F55" si="17">E56</f>
        <v>0</v>
      </c>
      <c r="F55" s="17">
        <f t="shared" si="17"/>
        <v>1000000</v>
      </c>
      <c r="G55" s="12"/>
    </row>
    <row r="56" spans="1:8" ht="15.75" x14ac:dyDescent="0.2">
      <c r="A56" s="5" t="s">
        <v>77</v>
      </c>
      <c r="B56" s="15" t="s">
        <v>78</v>
      </c>
      <c r="C56" s="17">
        <v>6100000</v>
      </c>
      <c r="D56" s="17">
        <v>5900000</v>
      </c>
      <c r="E56" s="18">
        <v>0</v>
      </c>
      <c r="F56" s="17">
        <f>5900000-4900000</f>
        <v>1000000</v>
      </c>
      <c r="G56" s="12"/>
    </row>
    <row r="57" spans="1:8" ht="15.75" x14ac:dyDescent="0.2">
      <c r="A57" s="5" t="s">
        <v>79</v>
      </c>
      <c r="B57" s="15" t="s">
        <v>80</v>
      </c>
      <c r="C57" s="17">
        <v>224975629.09999999</v>
      </c>
      <c r="D57" s="17">
        <f>D58+D67+D72+D76+D83</f>
        <v>224951829.09999999</v>
      </c>
      <c r="E57" s="17">
        <f t="shared" ref="E57" si="18">E58+E67+E72+E76+E83</f>
        <v>111930150.14999999</v>
      </c>
      <c r="F57" s="17">
        <f>F58+F67+F72+F76+F83</f>
        <v>250191510.93000001</v>
      </c>
      <c r="G57" s="12"/>
      <c r="H57" s="24"/>
    </row>
    <row r="58" spans="1:8" ht="63.75" x14ac:dyDescent="0.2">
      <c r="A58" s="5" t="s">
        <v>11</v>
      </c>
      <c r="B58" s="15" t="s">
        <v>81</v>
      </c>
      <c r="C58" s="17">
        <v>95825572.930000007</v>
      </c>
      <c r="D58" s="17">
        <f>D59+D63</f>
        <v>95857485.939999998</v>
      </c>
      <c r="E58" s="17">
        <f t="shared" ref="E58" si="19">E59+E63</f>
        <v>56374578.379999995</v>
      </c>
      <c r="F58" s="17">
        <f>F59+F63</f>
        <v>107814677.09999999</v>
      </c>
      <c r="G58" s="12"/>
    </row>
    <row r="59" spans="1:8" ht="25.5" x14ac:dyDescent="0.2">
      <c r="A59" s="5" t="s">
        <v>82</v>
      </c>
      <c r="B59" s="15" t="s">
        <v>83</v>
      </c>
      <c r="C59" s="17">
        <v>48402870.140000001</v>
      </c>
      <c r="D59" s="17">
        <f>D60+D61+D62</f>
        <v>48402870.140000001</v>
      </c>
      <c r="E59" s="17">
        <f>E60+E61+E62</f>
        <v>28442292.490000002</v>
      </c>
      <c r="F59" s="17">
        <f>F60+F61+F62</f>
        <v>55574870.140000001</v>
      </c>
      <c r="G59" s="12"/>
    </row>
    <row r="60" spans="1:8" ht="15.75" x14ac:dyDescent="0.2">
      <c r="A60" s="5" t="s">
        <v>84</v>
      </c>
      <c r="B60" s="15" t="s">
        <v>85</v>
      </c>
      <c r="C60" s="17">
        <v>36299847.420000002</v>
      </c>
      <c r="D60" s="17">
        <v>36299847.420000002</v>
      </c>
      <c r="E60" s="17">
        <v>22039014.699999999</v>
      </c>
      <c r="F60" s="17">
        <v>42461847.420000002</v>
      </c>
      <c r="G60" s="12"/>
    </row>
    <row r="61" spans="1:8" ht="25.5" x14ac:dyDescent="0.2">
      <c r="A61" s="5" t="s">
        <v>86</v>
      </c>
      <c r="B61" s="15" t="s">
        <v>87</v>
      </c>
      <c r="C61" s="17">
        <v>885400</v>
      </c>
      <c r="D61" s="17">
        <v>885400</v>
      </c>
      <c r="E61" s="17">
        <v>135803.39000000001</v>
      </c>
      <c r="F61" s="17">
        <v>885400</v>
      </c>
      <c r="G61" s="12"/>
    </row>
    <row r="62" spans="1:8" ht="51" x14ac:dyDescent="0.2">
      <c r="A62" s="5" t="s">
        <v>88</v>
      </c>
      <c r="B62" s="15" t="s">
        <v>89</v>
      </c>
      <c r="C62" s="17">
        <v>11217622.720000001</v>
      </c>
      <c r="D62" s="17">
        <v>11217622.720000001</v>
      </c>
      <c r="E62" s="17">
        <v>6267474.4000000004</v>
      </c>
      <c r="F62" s="17">
        <v>12227622.720000001</v>
      </c>
      <c r="G62" s="12"/>
    </row>
    <row r="63" spans="1:8" ht="25.5" x14ac:dyDescent="0.2">
      <c r="A63" s="5" t="s">
        <v>13</v>
      </c>
      <c r="B63" s="15" t="s">
        <v>90</v>
      </c>
      <c r="C63" s="17">
        <v>47422702.789999999</v>
      </c>
      <c r="D63" s="17">
        <f>D64+D65+D66</f>
        <v>47454615.800000004</v>
      </c>
      <c r="E63" s="17">
        <f>E64+E65+E66</f>
        <v>27932285.889999997</v>
      </c>
      <c r="F63" s="17">
        <f>F64+F65+F66</f>
        <v>52239806.960000001</v>
      </c>
      <c r="G63" s="12"/>
    </row>
    <row r="64" spans="1:8" ht="25.5" x14ac:dyDescent="0.2">
      <c r="A64" s="5" t="s">
        <v>15</v>
      </c>
      <c r="B64" s="15" t="s">
        <v>91</v>
      </c>
      <c r="C64" s="17">
        <v>32691260.579999998</v>
      </c>
      <c r="D64" s="17">
        <v>32461324.59</v>
      </c>
      <c r="E64" s="17">
        <v>19697085.379999999</v>
      </c>
      <c r="F64" s="17">
        <v>34302324.590000004</v>
      </c>
      <c r="G64" s="12"/>
    </row>
    <row r="65" spans="1:7" ht="38.25" x14ac:dyDescent="0.2">
      <c r="A65" s="5" t="s">
        <v>17</v>
      </c>
      <c r="B65" s="15" t="s">
        <v>92</v>
      </c>
      <c r="C65" s="17">
        <v>6064907</v>
      </c>
      <c r="D65" s="17">
        <v>6326756</v>
      </c>
      <c r="E65" s="17">
        <v>2729378.67</v>
      </c>
      <c r="F65" s="17">
        <v>8696947.1600000001</v>
      </c>
      <c r="G65" s="12"/>
    </row>
    <row r="66" spans="1:7" ht="51" x14ac:dyDescent="0.2">
      <c r="A66" s="5" t="s">
        <v>18</v>
      </c>
      <c r="B66" s="15" t="s">
        <v>93</v>
      </c>
      <c r="C66" s="17">
        <v>8666535.2100000009</v>
      </c>
      <c r="D66" s="17">
        <v>8666535.2100000009</v>
      </c>
      <c r="E66" s="17">
        <v>5505821.8399999999</v>
      </c>
      <c r="F66" s="17">
        <v>9240535.2100000009</v>
      </c>
      <c r="G66" s="12"/>
    </row>
    <row r="67" spans="1:7" ht="25.5" x14ac:dyDescent="0.2">
      <c r="A67" s="5" t="s">
        <v>40</v>
      </c>
      <c r="B67" s="15" t="s">
        <v>94</v>
      </c>
      <c r="C67" s="17">
        <v>114287513.48</v>
      </c>
      <c r="D67" s="17">
        <f>D68</f>
        <v>114231800.47</v>
      </c>
      <c r="E67" s="17">
        <f t="shared" ref="E67:F67" si="20">E68</f>
        <v>42688654.579999998</v>
      </c>
      <c r="F67" s="17">
        <f t="shared" si="20"/>
        <v>127396001.14</v>
      </c>
      <c r="G67" s="12"/>
    </row>
    <row r="68" spans="1:7" ht="38.25" x14ac:dyDescent="0.2">
      <c r="A68" s="5" t="s">
        <v>42</v>
      </c>
      <c r="B68" s="15" t="s">
        <v>95</v>
      </c>
      <c r="C68" s="17">
        <v>114287513.48</v>
      </c>
      <c r="D68" s="17">
        <f>D69+D70+D71</f>
        <v>114231800.47</v>
      </c>
      <c r="E68" s="17">
        <f t="shared" ref="E68:F68" si="21">E69+E70+E71</f>
        <v>42688654.579999998</v>
      </c>
      <c r="F68" s="17">
        <f t="shared" si="21"/>
        <v>127396001.14</v>
      </c>
      <c r="G68" s="12"/>
    </row>
    <row r="69" spans="1:7" ht="25.5" x14ac:dyDescent="0.2">
      <c r="A69" s="5" t="s">
        <v>44</v>
      </c>
      <c r="B69" s="15" t="s">
        <v>96</v>
      </c>
      <c r="C69" s="17">
        <v>11751070.02</v>
      </c>
      <c r="D69" s="17">
        <v>11747791.91</v>
      </c>
      <c r="E69" s="17">
        <v>3782475.32</v>
      </c>
      <c r="F69" s="17">
        <v>11761846.35</v>
      </c>
      <c r="G69" s="12"/>
    </row>
    <row r="70" spans="1:7" s="7" customFormat="1" ht="38.25" x14ac:dyDescent="0.2">
      <c r="A70" s="5" t="s">
        <v>196</v>
      </c>
      <c r="B70" s="15" t="s">
        <v>539</v>
      </c>
      <c r="C70" s="17">
        <v>0</v>
      </c>
      <c r="D70" s="17">
        <v>133300</v>
      </c>
      <c r="E70" s="17">
        <v>0</v>
      </c>
      <c r="F70" s="17">
        <v>133300</v>
      </c>
      <c r="G70" s="12"/>
    </row>
    <row r="71" spans="1:7" ht="38.25" x14ac:dyDescent="0.2">
      <c r="A71" s="5" t="s">
        <v>45</v>
      </c>
      <c r="B71" s="15" t="s">
        <v>97</v>
      </c>
      <c r="C71" s="17">
        <v>102536443.45999999</v>
      </c>
      <c r="D71" s="17">
        <v>102350708.56</v>
      </c>
      <c r="E71" s="17">
        <v>38906179.259999998</v>
      </c>
      <c r="F71" s="17">
        <v>115500854.79000001</v>
      </c>
      <c r="G71" s="12"/>
    </row>
    <row r="72" spans="1:7" ht="25.5" x14ac:dyDescent="0.2">
      <c r="A72" s="5" t="s">
        <v>98</v>
      </c>
      <c r="B72" s="15" t="s">
        <v>99</v>
      </c>
      <c r="C72" s="17">
        <v>1290000</v>
      </c>
      <c r="D72" s="17">
        <f>D73+D75</f>
        <v>1290000</v>
      </c>
      <c r="E72" s="17">
        <f>E73+E75</f>
        <v>841000</v>
      </c>
      <c r="F72" s="17">
        <f>F73+F75</f>
        <v>1540000</v>
      </c>
      <c r="G72" s="12"/>
    </row>
    <row r="73" spans="1:7" ht="25.5" x14ac:dyDescent="0.2">
      <c r="A73" s="5" t="s">
        <v>100</v>
      </c>
      <c r="B73" s="15" t="s">
        <v>101</v>
      </c>
      <c r="C73" s="17">
        <v>0</v>
      </c>
      <c r="D73" s="17">
        <f>D74</f>
        <v>100000</v>
      </c>
      <c r="E73" s="17">
        <f t="shared" ref="E73:F73" si="22">E74</f>
        <v>0</v>
      </c>
      <c r="F73" s="17">
        <f t="shared" si="22"/>
        <v>100000</v>
      </c>
      <c r="G73" s="12"/>
    </row>
    <row r="74" spans="1:7" ht="38.25" x14ac:dyDescent="0.2">
      <c r="A74" s="5" t="s">
        <v>102</v>
      </c>
      <c r="B74" s="15" t="s">
        <v>103</v>
      </c>
      <c r="C74" s="17">
        <v>100000</v>
      </c>
      <c r="D74" s="17">
        <v>100000</v>
      </c>
      <c r="E74" s="18">
        <v>0</v>
      </c>
      <c r="F74" s="17">
        <v>100000</v>
      </c>
      <c r="G74" s="12"/>
    </row>
    <row r="75" spans="1:7" ht="15.75" x14ac:dyDescent="0.2">
      <c r="A75" s="5" t="s">
        <v>104</v>
      </c>
      <c r="B75" s="15" t="s">
        <v>105</v>
      </c>
      <c r="C75" s="17">
        <v>1190000</v>
      </c>
      <c r="D75" s="17">
        <v>1190000</v>
      </c>
      <c r="E75" s="17">
        <v>841000</v>
      </c>
      <c r="F75" s="17">
        <v>1440000</v>
      </c>
      <c r="G75" s="12"/>
    </row>
    <row r="76" spans="1:7" ht="38.25" x14ac:dyDescent="0.2">
      <c r="A76" s="5" t="s">
        <v>106</v>
      </c>
      <c r="B76" s="15" t="s">
        <v>107</v>
      </c>
      <c r="C76" s="17">
        <v>11532000</v>
      </c>
      <c r="D76" s="17">
        <f>D77+D79+D81</f>
        <v>11532000</v>
      </c>
      <c r="E76" s="17">
        <f t="shared" ref="E76" si="23">E77+E79+E81</f>
        <v>11500000</v>
      </c>
      <c r="F76" s="17">
        <v>11500000</v>
      </c>
      <c r="G76" s="12"/>
    </row>
    <row r="77" spans="1:7" s="7" customFormat="1" ht="15.75" x14ac:dyDescent="0.2">
      <c r="A77" s="5" t="s">
        <v>178</v>
      </c>
      <c r="B77" s="15" t="s">
        <v>543</v>
      </c>
      <c r="C77" s="17"/>
      <c r="D77" s="17">
        <f>D78</f>
        <v>16000</v>
      </c>
      <c r="E77" s="17">
        <f>E78</f>
        <v>0</v>
      </c>
      <c r="F77" s="17"/>
      <c r="G77" s="12"/>
    </row>
    <row r="78" spans="1:7" s="7" customFormat="1" ht="25.5" x14ac:dyDescent="0.2">
      <c r="A78" s="5" t="s">
        <v>508</v>
      </c>
      <c r="B78" s="15" t="s">
        <v>544</v>
      </c>
      <c r="C78" s="17"/>
      <c r="D78" s="17">
        <v>16000</v>
      </c>
      <c r="E78" s="17">
        <v>0</v>
      </c>
      <c r="F78" s="17"/>
      <c r="G78" s="12"/>
    </row>
    <row r="79" spans="1:7" s="7" customFormat="1" ht="15.75" x14ac:dyDescent="0.2">
      <c r="A79" s="5" t="s">
        <v>541</v>
      </c>
      <c r="B79" s="15" t="s">
        <v>540</v>
      </c>
      <c r="C79" s="17"/>
      <c r="D79" s="17">
        <f>D80</f>
        <v>16000</v>
      </c>
      <c r="E79" s="17">
        <f t="shared" ref="E79:F79" si="24">E80</f>
        <v>0</v>
      </c>
      <c r="F79" s="17">
        <f t="shared" si="24"/>
        <v>0</v>
      </c>
      <c r="G79" s="12"/>
    </row>
    <row r="80" spans="1:7" s="7" customFormat="1" ht="25.5" x14ac:dyDescent="0.2">
      <c r="A80" s="5" t="s">
        <v>545</v>
      </c>
      <c r="B80" s="15" t="s">
        <v>542</v>
      </c>
      <c r="C80" s="17"/>
      <c r="D80" s="17">
        <v>16000</v>
      </c>
      <c r="E80" s="17">
        <v>0</v>
      </c>
      <c r="F80" s="17"/>
      <c r="G80" s="12"/>
    </row>
    <row r="81" spans="1:7" ht="38.25" x14ac:dyDescent="0.2">
      <c r="A81" s="5" t="s">
        <v>108</v>
      </c>
      <c r="B81" s="15" t="s">
        <v>109</v>
      </c>
      <c r="C81" s="17">
        <v>11500000</v>
      </c>
      <c r="D81" s="17">
        <f>D82</f>
        <v>11500000</v>
      </c>
      <c r="E81" s="17">
        <f t="shared" ref="E81:F81" si="25">E82</f>
        <v>11500000</v>
      </c>
      <c r="F81" s="17">
        <f t="shared" si="25"/>
        <v>11500000000</v>
      </c>
      <c r="G81" s="12"/>
    </row>
    <row r="82" spans="1:7" s="7" customFormat="1" ht="38.25" x14ac:dyDescent="0.2">
      <c r="A82" s="5" t="s">
        <v>489</v>
      </c>
      <c r="B82" s="15" t="s">
        <v>490</v>
      </c>
      <c r="C82" s="17">
        <v>11500000</v>
      </c>
      <c r="D82" s="17">
        <v>11500000</v>
      </c>
      <c r="E82" s="17">
        <v>11500000</v>
      </c>
      <c r="F82" s="17">
        <v>11500000000</v>
      </c>
      <c r="G82" s="12"/>
    </row>
    <row r="83" spans="1:7" ht="15.75" x14ac:dyDescent="0.2">
      <c r="A83" s="5" t="s">
        <v>27</v>
      </c>
      <c r="B83" s="15" t="s">
        <v>110</v>
      </c>
      <c r="C83" s="17">
        <v>2040542.69</v>
      </c>
      <c r="D83" s="17">
        <f>D84+D86</f>
        <v>2040542.69</v>
      </c>
      <c r="E83" s="17">
        <f t="shared" ref="E83:F83" si="26">E84+E86</f>
        <v>525917.18999999994</v>
      </c>
      <c r="F83" s="17">
        <f t="shared" si="26"/>
        <v>1940832.69</v>
      </c>
      <c r="G83" s="12"/>
    </row>
    <row r="84" spans="1:7" ht="51" x14ac:dyDescent="0.2">
      <c r="A84" s="5" t="s">
        <v>111</v>
      </c>
      <c r="B84" s="15" t="s">
        <v>112</v>
      </c>
      <c r="C84" s="17">
        <v>860600</v>
      </c>
      <c r="D84" s="17">
        <f>D85</f>
        <v>860600</v>
      </c>
      <c r="E84" s="17">
        <f t="shared" ref="E84:F84" si="27">E85</f>
        <v>199897.5</v>
      </c>
      <c r="F84" s="17">
        <f t="shared" si="27"/>
        <v>828600</v>
      </c>
      <c r="G84" s="12"/>
    </row>
    <row r="85" spans="1:7" s="7" customFormat="1" ht="57" customHeight="1" x14ac:dyDescent="0.2">
      <c r="A85" s="5" t="s">
        <v>493</v>
      </c>
      <c r="B85" s="15" t="s">
        <v>492</v>
      </c>
      <c r="C85" s="17">
        <v>860600</v>
      </c>
      <c r="D85" s="17">
        <v>860600</v>
      </c>
      <c r="E85" s="17">
        <v>199897.5</v>
      </c>
      <c r="F85" s="17">
        <v>828600</v>
      </c>
      <c r="G85" s="12"/>
    </row>
    <row r="86" spans="1:7" ht="15.75" x14ac:dyDescent="0.2">
      <c r="A86" s="5" t="s">
        <v>29</v>
      </c>
      <c r="B86" s="15" t="s">
        <v>113</v>
      </c>
      <c r="C86" s="17">
        <v>1179942.69</v>
      </c>
      <c r="D86" s="17">
        <f>D87+D88+D89</f>
        <v>1179942.69</v>
      </c>
      <c r="E86" s="17">
        <f t="shared" ref="E86:F86" si="28">E87+E88+E89</f>
        <v>326019.69</v>
      </c>
      <c r="F86" s="17">
        <f t="shared" si="28"/>
        <v>1112232.69</v>
      </c>
      <c r="G86" s="12"/>
    </row>
    <row r="87" spans="1:7" ht="25.5" x14ac:dyDescent="0.2">
      <c r="A87" s="5" t="s">
        <v>31</v>
      </c>
      <c r="B87" s="15" t="s">
        <v>114</v>
      </c>
      <c r="C87" s="17">
        <v>1008968</v>
      </c>
      <c r="D87" s="17">
        <v>1008968</v>
      </c>
      <c r="E87" s="17">
        <v>206885</v>
      </c>
      <c r="F87" s="17">
        <v>865768</v>
      </c>
      <c r="G87" s="12"/>
    </row>
    <row r="88" spans="1:7" ht="15.75" x14ac:dyDescent="0.2">
      <c r="A88" s="5" t="s">
        <v>50</v>
      </c>
      <c r="B88" s="15" t="s">
        <v>115</v>
      </c>
      <c r="C88" s="17">
        <v>169120</v>
      </c>
      <c r="D88" s="17">
        <v>169120</v>
      </c>
      <c r="E88" s="17">
        <v>117280</v>
      </c>
      <c r="F88" s="17">
        <v>169120</v>
      </c>
      <c r="G88" s="12"/>
    </row>
    <row r="89" spans="1:7" ht="15.75" x14ac:dyDescent="0.2">
      <c r="A89" s="5" t="s">
        <v>52</v>
      </c>
      <c r="B89" s="15" t="s">
        <v>116</v>
      </c>
      <c r="C89" s="17">
        <v>1854.69</v>
      </c>
      <c r="D89" s="17">
        <v>1854.69</v>
      </c>
      <c r="E89" s="17">
        <v>1854.69</v>
      </c>
      <c r="F89" s="17">
        <v>77344.69</v>
      </c>
      <c r="G89" s="12"/>
    </row>
    <row r="90" spans="1:7" ht="15.75" x14ac:dyDescent="0.2">
      <c r="A90" s="5" t="s">
        <v>117</v>
      </c>
      <c r="B90" s="15" t="s">
        <v>118</v>
      </c>
      <c r="C90" s="17">
        <v>3971400</v>
      </c>
      <c r="D90" s="17">
        <f>D91</f>
        <v>3971400</v>
      </c>
      <c r="E90" s="17">
        <f t="shared" ref="E90:F90" si="29">E91</f>
        <v>2426400</v>
      </c>
      <c r="F90" s="17">
        <f t="shared" si="29"/>
        <v>3971400</v>
      </c>
      <c r="G90" s="12"/>
    </row>
    <row r="91" spans="1:7" ht="15.75" x14ac:dyDescent="0.2">
      <c r="A91" s="5" t="s">
        <v>119</v>
      </c>
      <c r="B91" s="15" t="s">
        <v>120</v>
      </c>
      <c r="C91" s="17">
        <v>3971400</v>
      </c>
      <c r="D91" s="17">
        <f>D92</f>
        <v>3971400</v>
      </c>
      <c r="E91" s="17">
        <f t="shared" ref="E91:F91" si="30">E92</f>
        <v>2426400</v>
      </c>
      <c r="F91" s="17">
        <f t="shared" si="30"/>
        <v>3971400</v>
      </c>
      <c r="G91" s="12"/>
    </row>
    <row r="92" spans="1:7" ht="15.75" x14ac:dyDescent="0.2">
      <c r="A92" s="5" t="s">
        <v>121</v>
      </c>
      <c r="B92" s="15" t="s">
        <v>122</v>
      </c>
      <c r="C92" s="17">
        <v>3971400</v>
      </c>
      <c r="D92" s="17">
        <f>D93</f>
        <v>3971400</v>
      </c>
      <c r="E92" s="17">
        <f t="shared" ref="E92:F92" si="31">E93</f>
        <v>2426400</v>
      </c>
      <c r="F92" s="17">
        <f t="shared" si="31"/>
        <v>3971400</v>
      </c>
      <c r="G92" s="12"/>
    </row>
    <row r="93" spans="1:7" ht="15.75" x14ac:dyDescent="0.2">
      <c r="A93" s="5" t="s">
        <v>123</v>
      </c>
      <c r="B93" s="15" t="s">
        <v>124</v>
      </c>
      <c r="C93" s="17">
        <v>3971400</v>
      </c>
      <c r="D93" s="17">
        <v>3971400</v>
      </c>
      <c r="E93" s="17">
        <v>2426400</v>
      </c>
      <c r="F93" s="17">
        <v>3971400</v>
      </c>
      <c r="G93" s="12"/>
    </row>
    <row r="94" spans="1:7" ht="25.5" x14ac:dyDescent="0.2">
      <c r="A94" s="5" t="s">
        <v>125</v>
      </c>
      <c r="B94" s="15" t="s">
        <v>126</v>
      </c>
      <c r="C94" s="17">
        <v>60823525.219999999</v>
      </c>
      <c r="D94" s="17">
        <f>D95+D107+D127</f>
        <v>61103525.219999999</v>
      </c>
      <c r="E94" s="17">
        <f t="shared" ref="E94:F94" si="32">E95+E107+E127</f>
        <v>25871389.469999999</v>
      </c>
      <c r="F94" s="17">
        <f t="shared" si="32"/>
        <v>65856259.219999999</v>
      </c>
      <c r="G94" s="12"/>
    </row>
    <row r="95" spans="1:7" ht="15.75" x14ac:dyDescent="0.2">
      <c r="A95" s="5" t="s">
        <v>127</v>
      </c>
      <c r="B95" s="15" t="s">
        <v>128</v>
      </c>
      <c r="C95" s="17">
        <v>6469500</v>
      </c>
      <c r="D95" s="17">
        <f>D96+D101+D105</f>
        <v>6469500</v>
      </c>
      <c r="E95" s="17">
        <f t="shared" ref="E95:F95" si="33">E96+E101+E105</f>
        <v>3336759.14</v>
      </c>
      <c r="F95" s="17">
        <f t="shared" si="33"/>
        <v>6469500</v>
      </c>
      <c r="G95" s="12"/>
    </row>
    <row r="96" spans="1:7" ht="63.75" x14ac:dyDescent="0.2">
      <c r="A96" s="5" t="s">
        <v>11</v>
      </c>
      <c r="B96" s="15" t="s">
        <v>129</v>
      </c>
      <c r="C96" s="17">
        <v>4956718</v>
      </c>
      <c r="D96" s="17">
        <f>D97</f>
        <v>4956718</v>
      </c>
      <c r="E96" s="17">
        <f t="shared" ref="E96:F96" si="34">E97</f>
        <v>2647384.9300000002</v>
      </c>
      <c r="F96" s="17">
        <f t="shared" si="34"/>
        <v>4956718</v>
      </c>
      <c r="G96" s="12"/>
    </row>
    <row r="97" spans="1:7" ht="25.5" x14ac:dyDescent="0.2">
      <c r="A97" s="5" t="s">
        <v>13</v>
      </c>
      <c r="B97" s="15" t="s">
        <v>130</v>
      </c>
      <c r="C97" s="17">
        <v>4956718</v>
      </c>
      <c r="D97" s="17">
        <f>D98+D99+D100</f>
        <v>4956718</v>
      </c>
      <c r="E97" s="17">
        <f>E98+E99+E100</f>
        <v>2647384.9300000002</v>
      </c>
      <c r="F97" s="17">
        <f>F98+F99+F100</f>
        <v>4956718</v>
      </c>
      <c r="G97" s="12"/>
    </row>
    <row r="98" spans="1:7" ht="25.5" x14ac:dyDescent="0.2">
      <c r="A98" s="5" t="s">
        <v>15</v>
      </c>
      <c r="B98" s="15" t="s">
        <v>131</v>
      </c>
      <c r="C98" s="17">
        <v>3715590</v>
      </c>
      <c r="D98" s="17">
        <v>3715590</v>
      </c>
      <c r="E98" s="17">
        <v>2082452.83</v>
      </c>
      <c r="F98" s="17">
        <v>3715590</v>
      </c>
      <c r="G98" s="12"/>
    </row>
    <row r="99" spans="1:7" ht="38.25" x14ac:dyDescent="0.2">
      <c r="A99" s="5" t="s">
        <v>17</v>
      </c>
      <c r="B99" s="15" t="s">
        <v>132</v>
      </c>
      <c r="C99" s="17">
        <v>110000</v>
      </c>
      <c r="D99" s="17">
        <v>110000</v>
      </c>
      <c r="E99" s="17">
        <v>10050</v>
      </c>
      <c r="F99" s="17">
        <v>110000</v>
      </c>
      <c r="G99" s="12"/>
    </row>
    <row r="100" spans="1:7" ht="51" x14ac:dyDescent="0.2">
      <c r="A100" s="5" t="s">
        <v>18</v>
      </c>
      <c r="B100" s="15" t="s">
        <v>133</v>
      </c>
      <c r="C100" s="17">
        <v>11131128</v>
      </c>
      <c r="D100" s="17">
        <v>1131128</v>
      </c>
      <c r="E100" s="17">
        <v>554882.1</v>
      </c>
      <c r="F100" s="17">
        <v>1131128</v>
      </c>
      <c r="G100" s="12"/>
    </row>
    <row r="101" spans="1:7" ht="25.5" x14ac:dyDescent="0.2">
      <c r="A101" s="5" t="s">
        <v>40</v>
      </c>
      <c r="B101" s="15" t="s">
        <v>134</v>
      </c>
      <c r="C101" s="17">
        <v>365685</v>
      </c>
      <c r="D101" s="17">
        <f>D102</f>
        <v>365685</v>
      </c>
      <c r="E101" s="17">
        <f t="shared" ref="E101:F101" si="35">E102</f>
        <v>74162.210000000006</v>
      </c>
      <c r="F101" s="17">
        <f t="shared" si="35"/>
        <v>365685</v>
      </c>
      <c r="G101" s="12"/>
    </row>
    <row r="102" spans="1:7" ht="38.25" x14ac:dyDescent="0.2">
      <c r="A102" s="5" t="s">
        <v>42</v>
      </c>
      <c r="B102" s="15" t="s">
        <v>135</v>
      </c>
      <c r="C102" s="17">
        <v>365685</v>
      </c>
      <c r="D102" s="17">
        <f>D103+D104</f>
        <v>365685</v>
      </c>
      <c r="E102" s="17">
        <f t="shared" ref="E102:F102" si="36">E103+E104</f>
        <v>74162.210000000006</v>
      </c>
      <c r="F102" s="17">
        <f t="shared" si="36"/>
        <v>365685</v>
      </c>
      <c r="G102" s="12"/>
    </row>
    <row r="103" spans="1:7" ht="25.5" x14ac:dyDescent="0.2">
      <c r="A103" s="5" t="s">
        <v>44</v>
      </c>
      <c r="B103" s="15" t="s">
        <v>136</v>
      </c>
      <c r="C103" s="17">
        <v>365685</v>
      </c>
      <c r="D103" s="17">
        <v>365685</v>
      </c>
      <c r="E103" s="17">
        <v>74162.210000000006</v>
      </c>
      <c r="F103" s="17">
        <v>365685</v>
      </c>
      <c r="G103" s="12"/>
    </row>
    <row r="104" spans="1:7" s="7" customFormat="1" ht="38.25" x14ac:dyDescent="0.2">
      <c r="A104" s="5" t="s">
        <v>45</v>
      </c>
      <c r="B104" s="15" t="s">
        <v>546</v>
      </c>
      <c r="C104" s="17"/>
      <c r="D104" s="17">
        <v>0</v>
      </c>
      <c r="E104" s="17">
        <v>0</v>
      </c>
      <c r="F104" s="17">
        <v>0</v>
      </c>
      <c r="G104" s="12"/>
    </row>
    <row r="105" spans="1:7" ht="15.75" x14ac:dyDescent="0.2">
      <c r="A105" s="5" t="s">
        <v>121</v>
      </c>
      <c r="B105" s="15" t="s">
        <v>137</v>
      </c>
      <c r="C105" s="17">
        <v>1147097</v>
      </c>
      <c r="D105" s="17">
        <f>D106</f>
        <v>1147097</v>
      </c>
      <c r="E105" s="17">
        <f t="shared" ref="E105:F105" si="37">E106</f>
        <v>615212</v>
      </c>
      <c r="F105" s="17">
        <f t="shared" si="37"/>
        <v>1147097</v>
      </c>
      <c r="G105" s="12"/>
    </row>
    <row r="106" spans="1:7" ht="15.75" x14ac:dyDescent="0.2">
      <c r="A106" s="5" t="s">
        <v>123</v>
      </c>
      <c r="B106" s="15" t="s">
        <v>138</v>
      </c>
      <c r="C106" s="17">
        <v>1147097</v>
      </c>
      <c r="D106" s="17">
        <v>1147097</v>
      </c>
      <c r="E106" s="17">
        <v>615212</v>
      </c>
      <c r="F106" s="17">
        <v>1147097</v>
      </c>
      <c r="G106" s="12"/>
    </row>
    <row r="107" spans="1:7" ht="38.25" x14ac:dyDescent="0.2">
      <c r="A107" s="5" t="s">
        <v>139</v>
      </c>
      <c r="B107" s="15" t="s">
        <v>140</v>
      </c>
      <c r="C107" s="17">
        <v>40615692.030000001</v>
      </c>
      <c r="D107" s="17">
        <f>D108+D113+D117+D119+D122</f>
        <v>40815692.030000001</v>
      </c>
      <c r="E107" s="17">
        <f t="shared" ref="E107:F107" si="38">E108+E113+E117+E119+E122</f>
        <v>21911871.139999997</v>
      </c>
      <c r="F107" s="17">
        <f t="shared" si="38"/>
        <v>45568426.030000001</v>
      </c>
      <c r="G107" s="12"/>
    </row>
    <row r="108" spans="1:7" ht="63.75" x14ac:dyDescent="0.2">
      <c r="A108" s="5" t="s">
        <v>11</v>
      </c>
      <c r="B108" s="15" t="s">
        <v>141</v>
      </c>
      <c r="C108" s="17">
        <v>29391087</v>
      </c>
      <c r="D108" s="17">
        <f>D109</f>
        <v>29391087</v>
      </c>
      <c r="E108" s="17">
        <f t="shared" ref="E108:F108" si="39">E109</f>
        <v>16972400.039999999</v>
      </c>
      <c r="F108" s="17">
        <f t="shared" si="39"/>
        <v>35527087</v>
      </c>
      <c r="G108" s="12"/>
    </row>
    <row r="109" spans="1:7" ht="25.5" x14ac:dyDescent="0.2">
      <c r="A109" s="5" t="s">
        <v>82</v>
      </c>
      <c r="B109" s="15" t="s">
        <v>142</v>
      </c>
      <c r="C109" s="17">
        <v>29391087</v>
      </c>
      <c r="D109" s="17">
        <f>D110+D111+D112</f>
        <v>29391087</v>
      </c>
      <c r="E109" s="17">
        <f t="shared" ref="E109:F109" si="40">E110+E111+E112</f>
        <v>16972400.039999999</v>
      </c>
      <c r="F109" s="17">
        <f t="shared" si="40"/>
        <v>35527087</v>
      </c>
      <c r="G109" s="12"/>
    </row>
    <row r="110" spans="1:7" ht="15.75" x14ac:dyDescent="0.2">
      <c r="A110" s="5" t="s">
        <v>84</v>
      </c>
      <c r="B110" s="15" t="s">
        <v>143</v>
      </c>
      <c r="C110" s="17">
        <v>21466334</v>
      </c>
      <c r="D110" s="17">
        <v>21466334</v>
      </c>
      <c r="E110" s="17">
        <v>12927445.1</v>
      </c>
      <c r="F110" s="17">
        <v>26217334</v>
      </c>
      <c r="G110" s="12"/>
    </row>
    <row r="111" spans="1:7" ht="25.5" x14ac:dyDescent="0.2">
      <c r="A111" s="5" t="s">
        <v>86</v>
      </c>
      <c r="B111" s="15" t="s">
        <v>144</v>
      </c>
      <c r="C111" s="17">
        <v>1450600</v>
      </c>
      <c r="D111" s="17">
        <v>1450600</v>
      </c>
      <c r="E111" s="17">
        <v>416893.3</v>
      </c>
      <c r="F111" s="17">
        <v>1450600</v>
      </c>
      <c r="G111" s="12"/>
    </row>
    <row r="112" spans="1:7" ht="51" x14ac:dyDescent="0.2">
      <c r="A112" s="5" t="s">
        <v>88</v>
      </c>
      <c r="B112" s="15" t="s">
        <v>145</v>
      </c>
      <c r="C112" s="17">
        <v>6474153</v>
      </c>
      <c r="D112" s="17">
        <v>6474153</v>
      </c>
      <c r="E112" s="17">
        <v>3628061.64</v>
      </c>
      <c r="F112" s="17">
        <v>7859153</v>
      </c>
      <c r="G112" s="12"/>
    </row>
    <row r="113" spans="1:7" ht="25.5" x14ac:dyDescent="0.2">
      <c r="A113" s="5" t="s">
        <v>40</v>
      </c>
      <c r="B113" s="15" t="s">
        <v>146</v>
      </c>
      <c r="C113" s="17">
        <v>11047021.029999999</v>
      </c>
      <c r="D113" s="17">
        <f>D114</f>
        <v>11047021.029999999</v>
      </c>
      <c r="E113" s="17">
        <f t="shared" ref="E113:F113" si="41">E114</f>
        <v>4570878.8600000003</v>
      </c>
      <c r="F113" s="17">
        <f t="shared" si="41"/>
        <v>9663755.0299999993</v>
      </c>
      <c r="G113" s="12"/>
    </row>
    <row r="114" spans="1:7" ht="38.25" x14ac:dyDescent="0.2">
      <c r="A114" s="5" t="s">
        <v>42</v>
      </c>
      <c r="B114" s="15" t="s">
        <v>147</v>
      </c>
      <c r="C114" s="17">
        <v>11047021.029999999</v>
      </c>
      <c r="D114" s="17">
        <f>D115+D116</f>
        <v>11047021.029999999</v>
      </c>
      <c r="E114" s="17">
        <f t="shared" ref="E114:F114" si="42">E115+E116</f>
        <v>4570878.8600000003</v>
      </c>
      <c r="F114" s="17">
        <f t="shared" si="42"/>
        <v>9663755.0299999993</v>
      </c>
      <c r="G114" s="12"/>
    </row>
    <row r="115" spans="1:7" ht="25.5" x14ac:dyDescent="0.2">
      <c r="A115" s="5" t="s">
        <v>44</v>
      </c>
      <c r="B115" s="15" t="s">
        <v>148</v>
      </c>
      <c r="C115" s="17">
        <v>3468673.06</v>
      </c>
      <c r="D115" s="17">
        <v>3463046.06</v>
      </c>
      <c r="E115" s="17">
        <v>1589509.1200000001</v>
      </c>
      <c r="F115" s="17">
        <v>3194267.06</v>
      </c>
      <c r="G115" s="12"/>
    </row>
    <row r="116" spans="1:7" ht="38.25" x14ac:dyDescent="0.2">
      <c r="A116" s="5" t="s">
        <v>45</v>
      </c>
      <c r="B116" s="15" t="s">
        <v>149</v>
      </c>
      <c r="C116" s="17">
        <v>7578347.9699999997</v>
      </c>
      <c r="D116" s="17">
        <v>7583974.9699999997</v>
      </c>
      <c r="E116" s="17">
        <v>2981369.74</v>
      </c>
      <c r="F116" s="17">
        <v>6469487.9699999997</v>
      </c>
      <c r="G116" s="12"/>
    </row>
    <row r="117" spans="1:7" s="7" customFormat="1" ht="25.5" x14ac:dyDescent="0.2">
      <c r="A117" s="22" t="s">
        <v>98</v>
      </c>
      <c r="B117" s="15" t="s">
        <v>547</v>
      </c>
      <c r="C117" s="17"/>
      <c r="D117" s="17">
        <f>D118</f>
        <v>260000</v>
      </c>
      <c r="E117" s="17">
        <f>E118</f>
        <v>260000</v>
      </c>
      <c r="F117" s="17">
        <f>F118</f>
        <v>260000</v>
      </c>
      <c r="G117" s="12"/>
    </row>
    <row r="118" spans="1:7" s="7" customFormat="1" ht="21.75" customHeight="1" x14ac:dyDescent="0.2">
      <c r="A118" s="23" t="s">
        <v>104</v>
      </c>
      <c r="B118" s="21" t="s">
        <v>548</v>
      </c>
      <c r="C118" s="17"/>
      <c r="D118" s="17">
        <v>260000</v>
      </c>
      <c r="E118" s="17">
        <v>260000</v>
      </c>
      <c r="F118" s="17">
        <v>260000</v>
      </c>
      <c r="G118" s="12"/>
    </row>
    <row r="119" spans="1:7" ht="25.5" x14ac:dyDescent="0.2">
      <c r="A119" s="6" t="s">
        <v>150</v>
      </c>
      <c r="B119" s="15" t="s">
        <v>151</v>
      </c>
      <c r="C119" s="17">
        <v>0</v>
      </c>
      <c r="D119" s="17"/>
      <c r="E119" s="17"/>
      <c r="F119" s="17"/>
      <c r="G119" s="12"/>
    </row>
    <row r="120" spans="1:7" ht="15.75" x14ac:dyDescent="0.2">
      <c r="A120" s="5" t="s">
        <v>152</v>
      </c>
      <c r="B120" s="15" t="s">
        <v>153</v>
      </c>
      <c r="C120" s="17">
        <v>0</v>
      </c>
      <c r="D120" s="17"/>
      <c r="E120" s="17"/>
      <c r="F120" s="17"/>
      <c r="G120" s="12"/>
    </row>
    <row r="121" spans="1:7" ht="38.25" x14ac:dyDescent="0.2">
      <c r="A121" s="5" t="s">
        <v>154</v>
      </c>
      <c r="B121" s="15" t="s">
        <v>155</v>
      </c>
      <c r="C121" s="17">
        <v>0</v>
      </c>
      <c r="D121" s="17"/>
      <c r="E121" s="17"/>
      <c r="F121" s="17"/>
      <c r="G121" s="12"/>
    </row>
    <row r="122" spans="1:7" ht="15.75" x14ac:dyDescent="0.2">
      <c r="A122" s="5" t="s">
        <v>27</v>
      </c>
      <c r="B122" s="15" t="s">
        <v>156</v>
      </c>
      <c r="C122" s="17">
        <v>117584</v>
      </c>
      <c r="D122" s="17">
        <f>D123</f>
        <v>117584</v>
      </c>
      <c r="E122" s="17">
        <f t="shared" ref="E122:F122" si="43">E123</f>
        <v>108592.24</v>
      </c>
      <c r="F122" s="17">
        <f t="shared" si="43"/>
        <v>117584</v>
      </c>
      <c r="G122" s="12"/>
    </row>
    <row r="123" spans="1:7" ht="15.75" x14ac:dyDescent="0.2">
      <c r="A123" s="5" t="s">
        <v>29</v>
      </c>
      <c r="B123" s="15" t="s">
        <v>157</v>
      </c>
      <c r="C123" s="17">
        <v>117584</v>
      </c>
      <c r="D123" s="17">
        <f>D124+D125+D126</f>
        <v>117584</v>
      </c>
      <c r="E123" s="17">
        <f t="shared" ref="E123:F123" si="44">E124+E125+E126</f>
        <v>108592.24</v>
      </c>
      <c r="F123" s="17">
        <f t="shared" si="44"/>
        <v>117584</v>
      </c>
      <c r="G123" s="12"/>
    </row>
    <row r="124" spans="1:7" ht="25.5" x14ac:dyDescent="0.2">
      <c r="A124" s="5" t="s">
        <v>31</v>
      </c>
      <c r="B124" s="15" t="s">
        <v>158</v>
      </c>
      <c r="C124" s="17">
        <v>29246</v>
      </c>
      <c r="D124" s="17">
        <v>29246</v>
      </c>
      <c r="E124" s="18">
        <v>24000</v>
      </c>
      <c r="F124" s="17">
        <v>24000</v>
      </c>
      <c r="G124" s="12"/>
    </row>
    <row r="125" spans="1:7" ht="15.75" x14ac:dyDescent="0.2">
      <c r="A125" s="5" t="s">
        <v>50</v>
      </c>
      <c r="B125" s="15" t="s">
        <v>159</v>
      </c>
      <c r="C125" s="17">
        <v>14227</v>
      </c>
      <c r="D125" s="17">
        <v>14227</v>
      </c>
      <c r="E125" s="17">
        <v>10481.5</v>
      </c>
      <c r="F125" s="17">
        <v>19473</v>
      </c>
      <c r="G125" s="12"/>
    </row>
    <row r="126" spans="1:7" ht="15.75" x14ac:dyDescent="0.2">
      <c r="A126" s="5" t="s">
        <v>52</v>
      </c>
      <c r="B126" s="15" t="s">
        <v>160</v>
      </c>
      <c r="C126" s="17">
        <v>74111</v>
      </c>
      <c r="D126" s="17">
        <v>74111</v>
      </c>
      <c r="E126" s="17">
        <v>74110.740000000005</v>
      </c>
      <c r="F126" s="17">
        <v>74111</v>
      </c>
      <c r="G126" s="12"/>
    </row>
    <row r="127" spans="1:7" ht="25.5" x14ac:dyDescent="0.2">
      <c r="A127" s="5" t="s">
        <v>161</v>
      </c>
      <c r="B127" s="15" t="s">
        <v>162</v>
      </c>
      <c r="C127" s="17">
        <v>13738333.189999999</v>
      </c>
      <c r="D127" s="17">
        <f>D128+D131+D133+D136</f>
        <v>13818333.189999999</v>
      </c>
      <c r="E127" s="17">
        <f t="shared" ref="E127:F127" si="45">E128+E131+E133+E136</f>
        <v>622759.18999999994</v>
      </c>
      <c r="F127" s="17">
        <f t="shared" si="45"/>
        <v>13818333.189999999</v>
      </c>
      <c r="G127" s="12"/>
    </row>
    <row r="128" spans="1:7" ht="25.5" x14ac:dyDescent="0.2">
      <c r="A128" s="5" t="s">
        <v>40</v>
      </c>
      <c r="B128" s="15" t="s">
        <v>163</v>
      </c>
      <c r="C128" s="17">
        <v>248000</v>
      </c>
      <c r="D128" s="17">
        <f>D129</f>
        <v>248000</v>
      </c>
      <c r="E128" s="17">
        <f t="shared" ref="E128:F128" si="46">E129</f>
        <v>118800</v>
      </c>
      <c r="F128" s="17">
        <f t="shared" si="46"/>
        <v>247000</v>
      </c>
      <c r="G128" s="12"/>
    </row>
    <row r="129" spans="1:7" ht="38.25" x14ac:dyDescent="0.2">
      <c r="A129" s="5" t="s">
        <v>42</v>
      </c>
      <c r="B129" s="15" t="s">
        <v>164</v>
      </c>
      <c r="C129" s="17">
        <v>248000</v>
      </c>
      <c r="D129" s="17">
        <f>D130</f>
        <v>248000</v>
      </c>
      <c r="E129" s="17">
        <f t="shared" ref="E129:F129" si="47">E130</f>
        <v>118800</v>
      </c>
      <c r="F129" s="17">
        <f t="shared" si="47"/>
        <v>247000</v>
      </c>
      <c r="G129" s="12"/>
    </row>
    <row r="130" spans="1:7" ht="38.25" x14ac:dyDescent="0.2">
      <c r="A130" s="5" t="s">
        <v>45</v>
      </c>
      <c r="B130" s="15" t="s">
        <v>165</v>
      </c>
      <c r="C130" s="17">
        <v>248000</v>
      </c>
      <c r="D130" s="17">
        <v>248000</v>
      </c>
      <c r="E130" s="17">
        <v>118800</v>
      </c>
      <c r="F130" s="17">
        <v>247000</v>
      </c>
      <c r="G130" s="12"/>
    </row>
    <row r="131" spans="1:7" s="7" customFormat="1" ht="25.5" x14ac:dyDescent="0.2">
      <c r="A131" s="5" t="s">
        <v>98</v>
      </c>
      <c r="B131" s="15" t="s">
        <v>549</v>
      </c>
      <c r="C131" s="17"/>
      <c r="D131" s="17">
        <f>D132</f>
        <v>42000</v>
      </c>
      <c r="E131" s="17">
        <f t="shared" ref="E131:F131" si="48">E132</f>
        <v>0</v>
      </c>
      <c r="F131" s="17">
        <f t="shared" si="48"/>
        <v>43000</v>
      </c>
      <c r="G131" s="12"/>
    </row>
    <row r="132" spans="1:7" s="7" customFormat="1" ht="15.75" x14ac:dyDescent="0.2">
      <c r="A132" s="23" t="s">
        <v>104</v>
      </c>
      <c r="B132" s="15" t="s">
        <v>550</v>
      </c>
      <c r="C132" s="17"/>
      <c r="D132" s="17">
        <v>42000</v>
      </c>
      <c r="E132" s="17">
        <v>0</v>
      </c>
      <c r="F132" s="17">
        <v>43000</v>
      </c>
      <c r="G132" s="12"/>
    </row>
    <row r="133" spans="1:7" ht="25.5" x14ac:dyDescent="0.2">
      <c r="A133" s="5" t="s">
        <v>150</v>
      </c>
      <c r="B133" s="15" t="s">
        <v>166</v>
      </c>
      <c r="C133" s="17">
        <v>12139433.189999999</v>
      </c>
      <c r="D133" s="17">
        <f>D134</f>
        <v>229433.19</v>
      </c>
      <c r="E133" s="17">
        <f t="shared" ref="E133:F133" si="49">E134</f>
        <v>229433.19</v>
      </c>
      <c r="F133" s="17">
        <f t="shared" si="49"/>
        <v>229433.19</v>
      </c>
      <c r="G133" s="12"/>
    </row>
    <row r="134" spans="1:7" ht="15.75" x14ac:dyDescent="0.2">
      <c r="A134" s="5" t="s">
        <v>152</v>
      </c>
      <c r="B134" s="15" t="s">
        <v>167</v>
      </c>
      <c r="C134" s="17">
        <v>12139433.189999999</v>
      </c>
      <c r="D134" s="17">
        <f>D135</f>
        <v>229433.19</v>
      </c>
      <c r="E134" s="17">
        <f t="shared" ref="E134:F134" si="50">E135</f>
        <v>229433.19</v>
      </c>
      <c r="F134" s="17">
        <f t="shared" si="50"/>
        <v>229433.19</v>
      </c>
      <c r="G134" s="12"/>
    </row>
    <row r="135" spans="1:7" ht="38.25" x14ac:dyDescent="0.2">
      <c r="A135" s="5" t="s">
        <v>154</v>
      </c>
      <c r="B135" s="15" t="s">
        <v>168</v>
      </c>
      <c r="C135" s="17">
        <v>12139433.189999999</v>
      </c>
      <c r="D135" s="17">
        <v>229433.19</v>
      </c>
      <c r="E135" s="18">
        <v>229433.19</v>
      </c>
      <c r="F135" s="17">
        <v>229433.19</v>
      </c>
      <c r="G135" s="12"/>
    </row>
    <row r="136" spans="1:7" ht="15.75" x14ac:dyDescent="0.2">
      <c r="A136" s="5" t="s">
        <v>121</v>
      </c>
      <c r="B136" s="15" t="s">
        <v>169</v>
      </c>
      <c r="C136" s="17">
        <v>1308900</v>
      </c>
      <c r="D136" s="17">
        <f>D137</f>
        <v>13298900</v>
      </c>
      <c r="E136" s="17">
        <f t="shared" ref="E136:F136" si="51">E137</f>
        <v>274526</v>
      </c>
      <c r="F136" s="17">
        <f t="shared" si="51"/>
        <v>13298900</v>
      </c>
      <c r="G136" s="12"/>
    </row>
    <row r="137" spans="1:7" ht="15.75" x14ac:dyDescent="0.2">
      <c r="A137" s="5" t="s">
        <v>4</v>
      </c>
      <c r="B137" s="15" t="s">
        <v>170</v>
      </c>
      <c r="C137" s="17">
        <v>1308900</v>
      </c>
      <c r="D137" s="17">
        <v>13298900</v>
      </c>
      <c r="E137" s="17">
        <v>274526</v>
      </c>
      <c r="F137" s="17">
        <v>13298900</v>
      </c>
      <c r="G137" s="12"/>
    </row>
    <row r="138" spans="1:7" ht="15.75" x14ac:dyDescent="0.2">
      <c r="A138" s="5" t="s">
        <v>171</v>
      </c>
      <c r="B138" s="15" t="s">
        <v>172</v>
      </c>
      <c r="C138" s="17">
        <v>510494376.14999998</v>
      </c>
      <c r="D138" s="17">
        <f>D139+D145+D157+D161+D171+D179</f>
        <v>510494376.14999998</v>
      </c>
      <c r="E138" s="17">
        <f t="shared" ref="E138:F138" si="52">E139+E145+E157+E161+E171+E179</f>
        <v>212250423.44999999</v>
      </c>
      <c r="F138" s="17">
        <f t="shared" si="52"/>
        <v>538500417.25999999</v>
      </c>
      <c r="G138" s="12"/>
    </row>
    <row r="139" spans="1:7" ht="15.75" x14ac:dyDescent="0.2">
      <c r="A139" s="5" t="s">
        <v>173</v>
      </c>
      <c r="B139" s="15" t="s">
        <v>174</v>
      </c>
      <c r="C139" s="17">
        <v>590700</v>
      </c>
      <c r="D139" s="17">
        <f>D140+D142</f>
        <v>590700</v>
      </c>
      <c r="E139" s="17">
        <f t="shared" ref="E139:F139" si="53">E140+E142</f>
        <v>116720</v>
      </c>
      <c r="F139" s="17">
        <f t="shared" si="53"/>
        <v>512400</v>
      </c>
      <c r="G139" s="12"/>
    </row>
    <row r="140" spans="1:7" ht="15.75" x14ac:dyDescent="0.2">
      <c r="A140" s="5" t="s">
        <v>121</v>
      </c>
      <c r="B140" s="15" t="s">
        <v>175</v>
      </c>
      <c r="C140" s="17">
        <v>141400</v>
      </c>
      <c r="D140" s="17">
        <f>D141</f>
        <v>141400</v>
      </c>
      <c r="E140" s="17">
        <f>E141</f>
        <v>42420</v>
      </c>
      <c r="F140" s="17">
        <f>F141</f>
        <v>200200</v>
      </c>
      <c r="G140" s="12"/>
    </row>
    <row r="141" spans="1:7" ht="15.75" x14ac:dyDescent="0.2">
      <c r="A141" s="5" t="s">
        <v>4</v>
      </c>
      <c r="B141" s="15" t="s">
        <v>176</v>
      </c>
      <c r="C141" s="17">
        <v>141400</v>
      </c>
      <c r="D141" s="17">
        <v>141400</v>
      </c>
      <c r="E141" s="17">
        <v>42420</v>
      </c>
      <c r="F141" s="17">
        <v>200200</v>
      </c>
      <c r="G141" s="12"/>
    </row>
    <row r="142" spans="1:7" ht="38.25" x14ac:dyDescent="0.2">
      <c r="A142" s="5" t="s">
        <v>106</v>
      </c>
      <c r="B142" s="15" t="s">
        <v>177</v>
      </c>
      <c r="C142" s="17">
        <v>449300</v>
      </c>
      <c r="D142" s="17">
        <f>D143</f>
        <v>449300</v>
      </c>
      <c r="E142" s="17">
        <f t="shared" ref="E142:F142" si="54">E143</f>
        <v>74300</v>
      </c>
      <c r="F142" s="17">
        <f t="shared" si="54"/>
        <v>312200</v>
      </c>
      <c r="G142" s="12"/>
    </row>
    <row r="143" spans="1:7" ht="15.75" x14ac:dyDescent="0.2">
      <c r="A143" s="5" t="s">
        <v>178</v>
      </c>
      <c r="B143" s="15" t="s">
        <v>179</v>
      </c>
      <c r="C143" s="17">
        <v>449300</v>
      </c>
      <c r="D143" s="17">
        <f>D144</f>
        <v>449300</v>
      </c>
      <c r="E143" s="17">
        <f t="shared" ref="E143:F143" si="55">E144</f>
        <v>74300</v>
      </c>
      <c r="F143" s="17">
        <f t="shared" si="55"/>
        <v>312200</v>
      </c>
      <c r="G143" s="12"/>
    </row>
    <row r="144" spans="1:7" ht="15.75" x14ac:dyDescent="0.2">
      <c r="A144" s="5" t="s">
        <v>180</v>
      </c>
      <c r="B144" s="15" t="s">
        <v>181</v>
      </c>
      <c r="C144" s="17">
        <v>449300</v>
      </c>
      <c r="D144" s="17">
        <v>449300</v>
      </c>
      <c r="E144" s="18">
        <v>74300</v>
      </c>
      <c r="F144" s="17">
        <v>312200</v>
      </c>
      <c r="G144" s="12"/>
    </row>
    <row r="145" spans="1:7" ht="15.75" x14ac:dyDescent="0.2">
      <c r="A145" s="5" t="s">
        <v>182</v>
      </c>
      <c r="B145" s="15" t="s">
        <v>183</v>
      </c>
      <c r="C145" s="17">
        <v>86179000</v>
      </c>
      <c r="D145" s="17">
        <f>D146+D149+D152+D154</f>
        <v>86179000</v>
      </c>
      <c r="E145" s="17">
        <f t="shared" ref="E145:F145" si="56">E146+E149+E152+E154</f>
        <v>49451332.200000003</v>
      </c>
      <c r="F145" s="17">
        <f t="shared" si="56"/>
        <v>90779000</v>
      </c>
      <c r="G145" s="12"/>
    </row>
    <row r="146" spans="1:7" ht="63.75" x14ac:dyDescent="0.2">
      <c r="A146" s="5" t="s">
        <v>11</v>
      </c>
      <c r="B146" s="15" t="s">
        <v>184</v>
      </c>
      <c r="C146" s="17">
        <v>130400</v>
      </c>
      <c r="D146" s="17">
        <f>D147</f>
        <v>130400</v>
      </c>
      <c r="E146" s="17">
        <f t="shared" ref="E146:F146" si="57">E147</f>
        <v>130400</v>
      </c>
      <c r="F146" s="17">
        <f t="shared" si="57"/>
        <v>130400</v>
      </c>
      <c r="G146" s="12"/>
    </row>
    <row r="147" spans="1:7" ht="25.5" x14ac:dyDescent="0.2">
      <c r="A147" s="5" t="s">
        <v>13</v>
      </c>
      <c r="B147" s="15" t="s">
        <v>185</v>
      </c>
      <c r="C147" s="17">
        <v>130400</v>
      </c>
      <c r="D147" s="17">
        <f>D148</f>
        <v>130400</v>
      </c>
      <c r="E147" s="17">
        <f>E148</f>
        <v>130400</v>
      </c>
      <c r="F147" s="17">
        <f>F148</f>
        <v>130400</v>
      </c>
      <c r="G147" s="12"/>
    </row>
    <row r="148" spans="1:7" ht="25.5" x14ac:dyDescent="0.2">
      <c r="A148" s="5" t="s">
        <v>15</v>
      </c>
      <c r="B148" s="15" t="s">
        <v>186</v>
      </c>
      <c r="C148" s="17">
        <v>130400</v>
      </c>
      <c r="D148" s="17">
        <v>130400</v>
      </c>
      <c r="E148" s="17">
        <v>130400</v>
      </c>
      <c r="F148" s="17">
        <v>130400</v>
      </c>
      <c r="G148" s="12"/>
    </row>
    <row r="149" spans="1:7" ht="25.5" x14ac:dyDescent="0.2">
      <c r="A149" s="5" t="s">
        <v>40</v>
      </c>
      <c r="B149" s="15" t="s">
        <v>187</v>
      </c>
      <c r="C149" s="17">
        <v>1904930</v>
      </c>
      <c r="D149" s="17">
        <f>D150</f>
        <v>1904930</v>
      </c>
      <c r="E149" s="17">
        <f t="shared" ref="E149:F149" si="58">E150</f>
        <v>1074325</v>
      </c>
      <c r="F149" s="17">
        <f t="shared" si="58"/>
        <v>2904930</v>
      </c>
      <c r="G149" s="12"/>
    </row>
    <row r="150" spans="1:7" ht="38.25" x14ac:dyDescent="0.2">
      <c r="A150" s="5" t="s">
        <v>42</v>
      </c>
      <c r="B150" s="15" t="s">
        <v>188</v>
      </c>
      <c r="C150" s="17">
        <v>1904930</v>
      </c>
      <c r="D150" s="17">
        <f>D151</f>
        <v>1904930</v>
      </c>
      <c r="E150" s="17">
        <f t="shared" ref="E150:F150" si="59">E151</f>
        <v>1074325</v>
      </c>
      <c r="F150" s="17">
        <f t="shared" si="59"/>
        <v>2904930</v>
      </c>
      <c r="G150" s="12"/>
    </row>
    <row r="151" spans="1:7" ht="38.25" x14ac:dyDescent="0.2">
      <c r="A151" s="5" t="s">
        <v>45</v>
      </c>
      <c r="B151" s="15" t="s">
        <v>189</v>
      </c>
      <c r="C151" s="17">
        <v>1904930</v>
      </c>
      <c r="D151" s="17">
        <v>1904930</v>
      </c>
      <c r="E151" s="17">
        <v>1074325</v>
      </c>
      <c r="F151" s="17">
        <v>2904930</v>
      </c>
      <c r="G151" s="12"/>
    </row>
    <row r="152" spans="1:7" s="7" customFormat="1" ht="25.5" x14ac:dyDescent="0.2">
      <c r="A152" s="5" t="s">
        <v>98</v>
      </c>
      <c r="B152" s="15" t="s">
        <v>551</v>
      </c>
      <c r="C152" s="17"/>
      <c r="D152" s="17">
        <f>D153</f>
        <v>113970</v>
      </c>
      <c r="E152" s="17">
        <f>E153</f>
        <v>0</v>
      </c>
      <c r="F152" s="17">
        <f>F153</f>
        <v>113970</v>
      </c>
      <c r="G152" s="12"/>
    </row>
    <row r="153" spans="1:7" s="7" customFormat="1" ht="15.75" x14ac:dyDescent="0.2">
      <c r="A153" s="23" t="s">
        <v>104</v>
      </c>
      <c r="B153" s="15" t="s">
        <v>552</v>
      </c>
      <c r="C153" s="17"/>
      <c r="D153" s="17">
        <v>113970</v>
      </c>
      <c r="E153" s="17">
        <v>0</v>
      </c>
      <c r="F153" s="17">
        <v>113970</v>
      </c>
      <c r="G153" s="12"/>
    </row>
    <row r="154" spans="1:7" ht="15.75" x14ac:dyDescent="0.2">
      <c r="A154" s="5" t="s">
        <v>27</v>
      </c>
      <c r="B154" s="15" t="s">
        <v>190</v>
      </c>
      <c r="C154" s="17">
        <v>84029700</v>
      </c>
      <c r="D154" s="17">
        <f t="shared" ref="D154:F155" si="60">D155</f>
        <v>84029700</v>
      </c>
      <c r="E154" s="17">
        <f t="shared" si="60"/>
        <v>48246607.200000003</v>
      </c>
      <c r="F154" s="17">
        <f t="shared" si="60"/>
        <v>87629700</v>
      </c>
      <c r="G154" s="12"/>
    </row>
    <row r="155" spans="1:7" ht="51" x14ac:dyDescent="0.2">
      <c r="A155" s="5" t="s">
        <v>111</v>
      </c>
      <c r="B155" s="15" t="s">
        <v>191</v>
      </c>
      <c r="C155" s="17">
        <v>84029700</v>
      </c>
      <c r="D155" s="17">
        <f t="shared" si="60"/>
        <v>84029700</v>
      </c>
      <c r="E155" s="17">
        <f t="shared" si="60"/>
        <v>48246607.200000003</v>
      </c>
      <c r="F155" s="17">
        <f t="shared" si="60"/>
        <v>87629700</v>
      </c>
      <c r="G155" s="12"/>
    </row>
    <row r="156" spans="1:7" s="7" customFormat="1" ht="60" customHeight="1" x14ac:dyDescent="0.2">
      <c r="A156" s="5" t="s">
        <v>493</v>
      </c>
      <c r="B156" s="15" t="s">
        <v>491</v>
      </c>
      <c r="C156" s="17">
        <v>84029700</v>
      </c>
      <c r="D156" s="17">
        <v>84029700</v>
      </c>
      <c r="E156" s="17">
        <v>48246607.200000003</v>
      </c>
      <c r="F156" s="17">
        <v>87629700</v>
      </c>
      <c r="G156" s="12"/>
    </row>
    <row r="157" spans="1:7" s="7" customFormat="1" ht="21" customHeight="1" x14ac:dyDescent="0.2">
      <c r="A157" s="5" t="s">
        <v>554</v>
      </c>
      <c r="B157" s="15" t="s">
        <v>553</v>
      </c>
      <c r="C157" s="17"/>
      <c r="D157" s="17">
        <f>D158</f>
        <v>20253000</v>
      </c>
      <c r="E157" s="17">
        <f t="shared" ref="E157:F157" si="61">E158</f>
        <v>11943000</v>
      </c>
      <c r="F157" s="17">
        <f t="shared" si="61"/>
        <v>21383000</v>
      </c>
      <c r="G157" s="12"/>
    </row>
    <row r="158" spans="1:7" s="7" customFormat="1" ht="27.75" customHeight="1" x14ac:dyDescent="0.2">
      <c r="A158" s="5" t="s">
        <v>40</v>
      </c>
      <c r="B158" s="15" t="s">
        <v>555</v>
      </c>
      <c r="C158" s="17"/>
      <c r="D158" s="17">
        <f>D159</f>
        <v>20253000</v>
      </c>
      <c r="E158" s="17">
        <f t="shared" ref="E158:F158" si="62">E159</f>
        <v>11943000</v>
      </c>
      <c r="F158" s="17">
        <f t="shared" si="62"/>
        <v>21383000</v>
      </c>
      <c r="G158" s="12"/>
    </row>
    <row r="159" spans="1:7" s="7" customFormat="1" ht="34.5" customHeight="1" x14ac:dyDescent="0.2">
      <c r="A159" s="5" t="s">
        <v>42</v>
      </c>
      <c r="B159" s="15" t="s">
        <v>556</v>
      </c>
      <c r="C159" s="17"/>
      <c r="D159" s="17">
        <f>D160</f>
        <v>20253000</v>
      </c>
      <c r="E159" s="17">
        <f t="shared" ref="E159:F159" si="63">E160</f>
        <v>11943000</v>
      </c>
      <c r="F159" s="17">
        <f t="shared" si="63"/>
        <v>21383000</v>
      </c>
      <c r="G159" s="12"/>
    </row>
    <row r="160" spans="1:7" s="7" customFormat="1" ht="38.25" customHeight="1" x14ac:dyDescent="0.2">
      <c r="A160" s="5" t="s">
        <v>45</v>
      </c>
      <c r="B160" s="15" t="s">
        <v>557</v>
      </c>
      <c r="C160" s="17"/>
      <c r="D160" s="17">
        <v>20253000</v>
      </c>
      <c r="E160" s="17">
        <v>11943000</v>
      </c>
      <c r="F160" s="17">
        <v>21383000</v>
      </c>
      <c r="G160" s="12"/>
    </row>
    <row r="161" spans="1:7" ht="15.75" x14ac:dyDescent="0.2">
      <c r="A161" s="5" t="s">
        <v>192</v>
      </c>
      <c r="B161" s="15" t="s">
        <v>193</v>
      </c>
      <c r="C161" s="17">
        <v>101926729.09999999</v>
      </c>
      <c r="D161" s="17">
        <f>D162+D166+D169</f>
        <v>101926729.10000001</v>
      </c>
      <c r="E161" s="17">
        <f t="shared" ref="E161:F161" si="64">E162+E166+E169</f>
        <v>7390978.2399999993</v>
      </c>
      <c r="F161" s="17">
        <f t="shared" si="64"/>
        <v>139320273.98000002</v>
      </c>
      <c r="G161" s="12"/>
    </row>
    <row r="162" spans="1:7" ht="25.5" x14ac:dyDescent="0.2">
      <c r="A162" s="5" t="s">
        <v>40</v>
      </c>
      <c r="B162" s="15" t="s">
        <v>194</v>
      </c>
      <c r="C162" s="17">
        <v>66630579.100000001</v>
      </c>
      <c r="D162" s="17">
        <f>D163</f>
        <v>66630579.100000009</v>
      </c>
      <c r="E162" s="17">
        <f t="shared" ref="E162:F162" si="65">E163</f>
        <v>7390978.2399999993</v>
      </c>
      <c r="F162" s="17">
        <f t="shared" si="65"/>
        <v>80012988.980000004</v>
      </c>
      <c r="G162" s="12"/>
    </row>
    <row r="163" spans="1:7" ht="38.25" x14ac:dyDescent="0.2">
      <c r="A163" s="5" t="s">
        <v>42</v>
      </c>
      <c r="B163" s="15" t="s">
        <v>195</v>
      </c>
      <c r="C163" s="17">
        <v>66630579.100000001</v>
      </c>
      <c r="D163" s="17">
        <f>D164+D165</f>
        <v>66630579.100000009</v>
      </c>
      <c r="E163" s="17">
        <f t="shared" ref="E163:F163" si="66">E164+E165</f>
        <v>7390978.2399999993</v>
      </c>
      <c r="F163" s="17">
        <f t="shared" si="66"/>
        <v>80012988.980000004</v>
      </c>
      <c r="G163" s="12"/>
    </row>
    <row r="164" spans="1:7" ht="38.25" x14ac:dyDescent="0.2">
      <c r="A164" s="5" t="s">
        <v>196</v>
      </c>
      <c r="B164" s="15" t="s">
        <v>197</v>
      </c>
      <c r="C164" s="17">
        <v>43522010.090000004</v>
      </c>
      <c r="D164" s="17">
        <v>43522010.090000004</v>
      </c>
      <c r="E164" s="17">
        <v>1126437.47</v>
      </c>
      <c r="F164" s="17">
        <v>56604419.969999999</v>
      </c>
      <c r="G164" s="12"/>
    </row>
    <row r="165" spans="1:7" ht="38.25" x14ac:dyDescent="0.2">
      <c r="A165" s="5" t="s">
        <v>45</v>
      </c>
      <c r="B165" s="15" t="s">
        <v>198</v>
      </c>
      <c r="C165" s="17">
        <v>23108569.010000002</v>
      </c>
      <c r="D165" s="17">
        <v>23108569.010000002</v>
      </c>
      <c r="E165" s="17">
        <v>6264540.7699999996</v>
      </c>
      <c r="F165" s="17">
        <v>23408569.010000002</v>
      </c>
      <c r="G165" s="12"/>
    </row>
    <row r="166" spans="1:7" ht="25.5" x14ac:dyDescent="0.2">
      <c r="A166" s="5" t="s">
        <v>150</v>
      </c>
      <c r="B166" s="15" t="s">
        <v>199</v>
      </c>
      <c r="C166" s="17">
        <v>3970950</v>
      </c>
      <c r="D166" s="17">
        <f>D167</f>
        <v>3870950</v>
      </c>
      <c r="E166" s="17">
        <f t="shared" ref="E166:F166" si="67">E167</f>
        <v>0</v>
      </c>
      <c r="F166" s="17">
        <f t="shared" si="67"/>
        <v>3870950</v>
      </c>
      <c r="G166" s="12"/>
    </row>
    <row r="167" spans="1:7" ht="15.75" x14ac:dyDescent="0.2">
      <c r="A167" s="5" t="s">
        <v>152</v>
      </c>
      <c r="B167" s="15" t="s">
        <v>200</v>
      </c>
      <c r="C167" s="17">
        <v>3870950</v>
      </c>
      <c r="D167" s="17">
        <f>D168</f>
        <v>3870950</v>
      </c>
      <c r="E167" s="17">
        <f t="shared" ref="E167:F167" si="68">E168</f>
        <v>0</v>
      </c>
      <c r="F167" s="17">
        <f t="shared" si="68"/>
        <v>3870950</v>
      </c>
      <c r="G167" s="12"/>
    </row>
    <row r="168" spans="1:7" ht="38.25" x14ac:dyDescent="0.2">
      <c r="A168" s="5" t="s">
        <v>154</v>
      </c>
      <c r="B168" s="15" t="s">
        <v>201</v>
      </c>
      <c r="C168" s="17">
        <v>3870950</v>
      </c>
      <c r="D168" s="17">
        <v>3870950</v>
      </c>
      <c r="E168" s="18">
        <v>0</v>
      </c>
      <c r="F168" s="17">
        <v>3870950</v>
      </c>
      <c r="G168" s="12"/>
    </row>
    <row r="169" spans="1:7" ht="15.75" x14ac:dyDescent="0.2">
      <c r="A169" s="5" t="s">
        <v>121</v>
      </c>
      <c r="B169" s="15" t="s">
        <v>202</v>
      </c>
      <c r="C169" s="17">
        <v>31425200</v>
      </c>
      <c r="D169" s="17">
        <f>D170</f>
        <v>31425200</v>
      </c>
      <c r="E169" s="17">
        <f t="shared" ref="E169:F169" si="69">E170</f>
        <v>0</v>
      </c>
      <c r="F169" s="17">
        <f t="shared" si="69"/>
        <v>55436335</v>
      </c>
      <c r="G169" s="12"/>
    </row>
    <row r="170" spans="1:7" ht="15.75" x14ac:dyDescent="0.2">
      <c r="A170" s="5" t="s">
        <v>4</v>
      </c>
      <c r="B170" s="15" t="s">
        <v>203</v>
      </c>
      <c r="C170" s="17">
        <v>31425200</v>
      </c>
      <c r="D170" s="17">
        <v>31425200</v>
      </c>
      <c r="E170" s="17">
        <v>0</v>
      </c>
      <c r="F170" s="17">
        <v>55436335</v>
      </c>
      <c r="G170" s="12"/>
    </row>
    <row r="171" spans="1:7" ht="15.75" x14ac:dyDescent="0.2">
      <c r="A171" s="5" t="s">
        <v>204</v>
      </c>
      <c r="B171" s="15" t="s">
        <v>205</v>
      </c>
      <c r="C171" s="17">
        <v>61125008.630000003</v>
      </c>
      <c r="D171" s="17">
        <f>D172+D177</f>
        <v>61125008.630000003</v>
      </c>
      <c r="E171" s="17">
        <f t="shared" ref="E171:F171" si="70">E172+E177</f>
        <v>33434796.469999999</v>
      </c>
      <c r="F171" s="17">
        <f t="shared" si="70"/>
        <v>60471308.730000004</v>
      </c>
      <c r="G171" s="12"/>
    </row>
    <row r="172" spans="1:7" ht="25.5" x14ac:dyDescent="0.2">
      <c r="A172" s="5" t="s">
        <v>40</v>
      </c>
      <c r="B172" s="15" t="s">
        <v>206</v>
      </c>
      <c r="C172" s="17">
        <v>56925008.630000003</v>
      </c>
      <c r="D172" s="17">
        <f>D173</f>
        <v>56925008.630000003</v>
      </c>
      <c r="E172" s="17">
        <f t="shared" ref="E172:F172" si="71">E173</f>
        <v>29244577.48</v>
      </c>
      <c r="F172" s="17">
        <f t="shared" si="71"/>
        <v>56271308.730000004</v>
      </c>
      <c r="G172" s="12"/>
    </row>
    <row r="173" spans="1:7" ht="38.25" x14ac:dyDescent="0.2">
      <c r="A173" s="5" t="s">
        <v>42</v>
      </c>
      <c r="B173" s="15" t="s">
        <v>207</v>
      </c>
      <c r="C173" s="17">
        <v>56925008.630000003</v>
      </c>
      <c r="D173" s="17">
        <f>D174+D175+D176</f>
        <v>56925008.630000003</v>
      </c>
      <c r="E173" s="17">
        <f t="shared" ref="E173:F173" si="72">E174+E175+E176</f>
        <v>29244577.48</v>
      </c>
      <c r="F173" s="17">
        <f t="shared" si="72"/>
        <v>56271308.730000004</v>
      </c>
      <c r="G173" s="12"/>
    </row>
    <row r="174" spans="1:7" ht="25.5" x14ac:dyDescent="0.2">
      <c r="A174" s="5" t="s">
        <v>44</v>
      </c>
      <c r="B174" s="15" t="s">
        <v>208</v>
      </c>
      <c r="C174" s="17">
        <v>16865358</v>
      </c>
      <c r="D174" s="17">
        <v>16865358</v>
      </c>
      <c r="E174" s="17">
        <v>4127281.04</v>
      </c>
      <c r="F174" s="17">
        <v>16425387.810000001</v>
      </c>
      <c r="G174" s="12"/>
    </row>
    <row r="175" spans="1:7" ht="38.25" x14ac:dyDescent="0.2">
      <c r="A175" s="5" t="s">
        <v>196</v>
      </c>
      <c r="B175" s="15" t="s">
        <v>209</v>
      </c>
      <c r="C175" s="17">
        <v>0</v>
      </c>
      <c r="D175" s="17">
        <v>0</v>
      </c>
      <c r="E175" s="17"/>
      <c r="F175" s="17"/>
      <c r="G175" s="12"/>
    </row>
    <row r="176" spans="1:7" ht="38.25" x14ac:dyDescent="0.2">
      <c r="A176" s="5" t="s">
        <v>45</v>
      </c>
      <c r="B176" s="15" t="s">
        <v>210</v>
      </c>
      <c r="C176" s="17">
        <v>40059650.630000003</v>
      </c>
      <c r="D176" s="17">
        <v>40059650.630000003</v>
      </c>
      <c r="E176" s="17">
        <v>25117296.440000001</v>
      </c>
      <c r="F176" s="17">
        <v>39845920.920000002</v>
      </c>
      <c r="G176" s="12"/>
    </row>
    <row r="177" spans="1:7" s="7" customFormat="1" ht="15.75" x14ac:dyDescent="0.2">
      <c r="A177" s="5" t="s">
        <v>121</v>
      </c>
      <c r="B177" s="15" t="s">
        <v>558</v>
      </c>
      <c r="C177" s="17"/>
      <c r="D177" s="17">
        <f>D178</f>
        <v>4200000</v>
      </c>
      <c r="E177" s="17">
        <f t="shared" ref="E177:F177" si="73">E178</f>
        <v>4190218.99</v>
      </c>
      <c r="F177" s="17">
        <f t="shared" si="73"/>
        <v>4200000</v>
      </c>
      <c r="G177" s="12"/>
    </row>
    <row r="178" spans="1:7" s="7" customFormat="1" ht="15.75" x14ac:dyDescent="0.2">
      <c r="A178" s="5" t="s">
        <v>4</v>
      </c>
      <c r="B178" s="15" t="s">
        <v>559</v>
      </c>
      <c r="C178" s="17"/>
      <c r="D178" s="17">
        <v>4200000</v>
      </c>
      <c r="E178" s="17">
        <v>4190218.99</v>
      </c>
      <c r="F178" s="17">
        <v>4200000</v>
      </c>
      <c r="G178" s="12"/>
    </row>
    <row r="179" spans="1:7" ht="25.5" x14ac:dyDescent="0.2">
      <c r="A179" s="5" t="s">
        <v>211</v>
      </c>
      <c r="B179" s="15" t="s">
        <v>212</v>
      </c>
      <c r="C179" s="17">
        <v>240419938.41999999</v>
      </c>
      <c r="D179" s="17">
        <f>D180+D189+D194</f>
        <v>240419938.41999999</v>
      </c>
      <c r="E179" s="17">
        <f t="shared" ref="E179:F179" si="74">E180+E189+E194</f>
        <v>109913596.53999999</v>
      </c>
      <c r="F179" s="17">
        <f t="shared" si="74"/>
        <v>226034434.55000001</v>
      </c>
      <c r="G179" s="12"/>
    </row>
    <row r="180" spans="1:7" ht="63.75" x14ac:dyDescent="0.2">
      <c r="A180" s="5" t="s">
        <v>11</v>
      </c>
      <c r="B180" s="15" t="s">
        <v>213</v>
      </c>
      <c r="C180" s="17">
        <v>148328322</v>
      </c>
      <c r="D180" s="17">
        <f>D181+D185</f>
        <v>148328322</v>
      </c>
      <c r="E180" s="17">
        <f t="shared" ref="E180:F180" si="75">E181+E185</f>
        <v>81920484.689999998</v>
      </c>
      <c r="F180" s="17">
        <f t="shared" si="75"/>
        <v>146247483.84</v>
      </c>
      <c r="G180" s="12"/>
    </row>
    <row r="181" spans="1:7" ht="25.5" x14ac:dyDescent="0.2">
      <c r="A181" s="5" t="s">
        <v>82</v>
      </c>
      <c r="B181" s="15" t="s">
        <v>214</v>
      </c>
      <c r="C181" s="17">
        <v>119776188.36</v>
      </c>
      <c r="D181" s="17">
        <f>D182+D183+D184</f>
        <v>119776188.36</v>
      </c>
      <c r="E181" s="17">
        <f t="shared" ref="E181:F181" si="76">E182+E183+E184</f>
        <v>63615216.169999994</v>
      </c>
      <c r="F181" s="17">
        <f t="shared" si="76"/>
        <v>111830350.2</v>
      </c>
      <c r="G181" s="12"/>
    </row>
    <row r="182" spans="1:7" ht="15.75" x14ac:dyDescent="0.2">
      <c r="A182" s="5" t="s">
        <v>84</v>
      </c>
      <c r="B182" s="15" t="s">
        <v>215</v>
      </c>
      <c r="C182" s="17">
        <v>87811579.480000004</v>
      </c>
      <c r="D182" s="17">
        <v>87811579.480000004</v>
      </c>
      <c r="E182" s="17">
        <v>48569728.189999998</v>
      </c>
      <c r="F182" s="17">
        <v>84364902.829999998</v>
      </c>
      <c r="G182" s="12"/>
    </row>
    <row r="183" spans="1:7" ht="25.5" x14ac:dyDescent="0.2">
      <c r="A183" s="5" t="s">
        <v>86</v>
      </c>
      <c r="B183" s="15" t="s">
        <v>216</v>
      </c>
      <c r="C183" s="17">
        <v>3374000</v>
      </c>
      <c r="D183" s="17">
        <v>3374000</v>
      </c>
      <c r="E183" s="17">
        <v>492612.41</v>
      </c>
      <c r="F183" s="17">
        <v>3134361.84</v>
      </c>
      <c r="G183" s="12"/>
    </row>
    <row r="184" spans="1:7" ht="51" x14ac:dyDescent="0.2">
      <c r="A184" s="5" t="s">
        <v>88</v>
      </c>
      <c r="B184" s="15" t="s">
        <v>217</v>
      </c>
      <c r="C184" s="17">
        <v>28590608.879999999</v>
      </c>
      <c r="D184" s="17">
        <v>28590608.879999999</v>
      </c>
      <c r="E184" s="17">
        <v>14552875.57</v>
      </c>
      <c r="F184" s="17">
        <v>24331085.530000001</v>
      </c>
      <c r="G184" s="12"/>
    </row>
    <row r="185" spans="1:7" ht="25.5" x14ac:dyDescent="0.2">
      <c r="A185" s="5" t="s">
        <v>13</v>
      </c>
      <c r="B185" s="15" t="s">
        <v>218</v>
      </c>
      <c r="C185" s="17">
        <v>28552133.640000001</v>
      </c>
      <c r="D185" s="17">
        <f>D186+D187+D188</f>
        <v>28552133.640000001</v>
      </c>
      <c r="E185" s="17">
        <f t="shared" ref="E185:F185" si="77">E186+E187+E188</f>
        <v>18305268.52</v>
      </c>
      <c r="F185" s="17">
        <f t="shared" si="77"/>
        <v>34417133.640000001</v>
      </c>
      <c r="G185" s="12"/>
    </row>
    <row r="186" spans="1:7" ht="25.5" x14ac:dyDescent="0.2">
      <c r="A186" s="5" t="s">
        <v>15</v>
      </c>
      <c r="B186" s="15" t="s">
        <v>219</v>
      </c>
      <c r="C186" s="17">
        <v>21854185.800000001</v>
      </c>
      <c r="D186" s="17">
        <v>21854185.800000001</v>
      </c>
      <c r="E186" s="17">
        <v>13839341.35</v>
      </c>
      <c r="F186" s="17">
        <v>26104185.800000001</v>
      </c>
      <c r="G186" s="12"/>
    </row>
    <row r="187" spans="1:7" ht="38.25" x14ac:dyDescent="0.2">
      <c r="A187" s="5" t="s">
        <v>17</v>
      </c>
      <c r="B187" s="15" t="s">
        <v>220</v>
      </c>
      <c r="C187" s="17">
        <v>886475</v>
      </c>
      <c r="D187" s="17">
        <v>886475</v>
      </c>
      <c r="E187" s="17">
        <v>618317.78</v>
      </c>
      <c r="F187" s="17">
        <v>1251475</v>
      </c>
      <c r="G187" s="12"/>
    </row>
    <row r="188" spans="1:7" ht="51" x14ac:dyDescent="0.2">
      <c r="A188" s="5" t="s">
        <v>18</v>
      </c>
      <c r="B188" s="15" t="s">
        <v>221</v>
      </c>
      <c r="C188" s="17">
        <v>5811472.8399999999</v>
      </c>
      <c r="D188" s="17">
        <v>5811472.8399999999</v>
      </c>
      <c r="E188" s="17">
        <v>3847609.39</v>
      </c>
      <c r="F188" s="17">
        <v>7061472.8399999999</v>
      </c>
      <c r="G188" s="12"/>
    </row>
    <row r="189" spans="1:7" ht="25.5" x14ac:dyDescent="0.2">
      <c r="A189" s="5" t="s">
        <v>40</v>
      </c>
      <c r="B189" s="15" t="s">
        <v>222</v>
      </c>
      <c r="C189" s="17">
        <v>80797216.349999994</v>
      </c>
      <c r="D189" s="17">
        <f>D190</f>
        <v>80794216.349999994</v>
      </c>
      <c r="E189" s="17">
        <f t="shared" ref="E189:F189" si="78">E190</f>
        <v>24616348.32</v>
      </c>
      <c r="F189" s="17">
        <f t="shared" si="78"/>
        <v>67986413.140000001</v>
      </c>
      <c r="G189" s="12"/>
    </row>
    <row r="190" spans="1:7" ht="38.25" x14ac:dyDescent="0.2">
      <c r="A190" s="5" t="s">
        <v>42</v>
      </c>
      <c r="B190" s="15" t="s">
        <v>223</v>
      </c>
      <c r="C190" s="17">
        <v>80797216.349999994</v>
      </c>
      <c r="D190" s="17">
        <f>D191+D192+D193</f>
        <v>80794216.349999994</v>
      </c>
      <c r="E190" s="17">
        <f t="shared" ref="E190:F190" si="79">E191+E192+E193</f>
        <v>24616348.32</v>
      </c>
      <c r="F190" s="17">
        <f t="shared" si="79"/>
        <v>67986413.140000001</v>
      </c>
      <c r="G190" s="12"/>
    </row>
    <row r="191" spans="1:7" ht="25.5" x14ac:dyDescent="0.2">
      <c r="A191" s="5" t="s">
        <v>224</v>
      </c>
      <c r="B191" s="15" t="s">
        <v>225</v>
      </c>
      <c r="C191" s="17">
        <v>0</v>
      </c>
      <c r="D191" s="17"/>
      <c r="E191" s="18"/>
      <c r="F191" s="17"/>
      <c r="G191" s="12"/>
    </row>
    <row r="192" spans="1:7" ht="25.5" x14ac:dyDescent="0.2">
      <c r="A192" s="5" t="s">
        <v>44</v>
      </c>
      <c r="B192" s="15" t="s">
        <v>226</v>
      </c>
      <c r="C192" s="17">
        <v>6804548.5199999996</v>
      </c>
      <c r="D192" s="17">
        <v>6804548.5199999996</v>
      </c>
      <c r="E192" s="17">
        <v>2085964.91</v>
      </c>
      <c r="F192" s="17">
        <v>6299715.2800000003</v>
      </c>
      <c r="G192" s="12"/>
    </row>
    <row r="193" spans="1:7" ht="38.25" x14ac:dyDescent="0.2">
      <c r="A193" s="5" t="s">
        <v>45</v>
      </c>
      <c r="B193" s="15" t="s">
        <v>227</v>
      </c>
      <c r="C193" s="17">
        <v>73992667.829999998</v>
      </c>
      <c r="D193" s="17">
        <v>73989667.829999998</v>
      </c>
      <c r="E193" s="17">
        <v>22530383.41</v>
      </c>
      <c r="F193" s="17">
        <v>61686697.859999999</v>
      </c>
      <c r="G193" s="12"/>
    </row>
    <row r="194" spans="1:7" ht="15.75" x14ac:dyDescent="0.2">
      <c r="A194" s="5" t="s">
        <v>27</v>
      </c>
      <c r="B194" s="15" t="s">
        <v>228</v>
      </c>
      <c r="C194" s="17">
        <v>11294400.07</v>
      </c>
      <c r="D194" s="17">
        <f>D195+D197</f>
        <v>11297400.07</v>
      </c>
      <c r="E194" s="17">
        <f t="shared" ref="E194:F194" si="80">E195+E197</f>
        <v>3376763.53</v>
      </c>
      <c r="F194" s="17">
        <f t="shared" si="80"/>
        <v>11800537.57</v>
      </c>
      <c r="G194" s="12"/>
    </row>
    <row r="195" spans="1:7" ht="51" x14ac:dyDescent="0.2">
      <c r="A195" s="5" t="s">
        <v>111</v>
      </c>
      <c r="B195" s="15" t="s">
        <v>229</v>
      </c>
      <c r="C195" s="17">
        <v>7562600</v>
      </c>
      <c r="D195" s="17">
        <f>D196</f>
        <v>7562600</v>
      </c>
      <c r="E195" s="17">
        <f t="shared" ref="E195:F195" si="81">E196</f>
        <v>824584.46</v>
      </c>
      <c r="F195" s="17">
        <f t="shared" si="81"/>
        <v>7562600</v>
      </c>
      <c r="G195" s="12"/>
    </row>
    <row r="196" spans="1:7" s="7" customFormat="1" ht="51" x14ac:dyDescent="0.2">
      <c r="A196" s="5" t="s">
        <v>493</v>
      </c>
      <c r="B196" s="15" t="s">
        <v>560</v>
      </c>
      <c r="C196" s="17">
        <v>7562600</v>
      </c>
      <c r="D196" s="17">
        <v>7562600</v>
      </c>
      <c r="E196" s="17">
        <v>824584.46</v>
      </c>
      <c r="F196" s="17">
        <v>7562600</v>
      </c>
      <c r="G196" s="12"/>
    </row>
    <row r="197" spans="1:7" ht="15.75" x14ac:dyDescent="0.2">
      <c r="A197" s="5" t="s">
        <v>29</v>
      </c>
      <c r="B197" s="15" t="s">
        <v>230</v>
      </c>
      <c r="C197" s="17">
        <v>3731800.07</v>
      </c>
      <c r="D197" s="17">
        <f>D198+D199+D200</f>
        <v>3734800.0700000003</v>
      </c>
      <c r="E197" s="17">
        <f t="shared" ref="E197:F197" si="82">E198+E199+E200</f>
        <v>2552179.0699999998</v>
      </c>
      <c r="F197" s="17">
        <f t="shared" si="82"/>
        <v>4237937.57</v>
      </c>
      <c r="G197" s="12"/>
    </row>
    <row r="198" spans="1:7" ht="25.5" x14ac:dyDescent="0.2">
      <c r="A198" s="5" t="s">
        <v>31</v>
      </c>
      <c r="B198" s="15" t="s">
        <v>231</v>
      </c>
      <c r="C198" s="17">
        <v>2684599.49</v>
      </c>
      <c r="D198" s="17">
        <v>2684599.49</v>
      </c>
      <c r="E198" s="17">
        <v>2055288.49</v>
      </c>
      <c r="F198" s="17">
        <v>3156500.49</v>
      </c>
      <c r="G198" s="12"/>
    </row>
    <row r="199" spans="1:7" ht="15.75" x14ac:dyDescent="0.2">
      <c r="A199" s="5" t="s">
        <v>50</v>
      </c>
      <c r="B199" s="15" t="s">
        <v>232</v>
      </c>
      <c r="C199" s="17">
        <v>28000</v>
      </c>
      <c r="D199" s="17">
        <v>31000</v>
      </c>
      <c r="E199" s="17">
        <v>27690</v>
      </c>
      <c r="F199" s="17">
        <v>62236.5</v>
      </c>
      <c r="G199" s="12"/>
    </row>
    <row r="200" spans="1:7" ht="15.75" x14ac:dyDescent="0.2">
      <c r="A200" s="5" t="s">
        <v>52</v>
      </c>
      <c r="B200" s="15" t="s">
        <v>233</v>
      </c>
      <c r="C200" s="17">
        <v>1019200.58</v>
      </c>
      <c r="D200" s="17">
        <v>1019200.58</v>
      </c>
      <c r="E200" s="17">
        <v>469200.58</v>
      </c>
      <c r="F200" s="17">
        <v>1019200.58</v>
      </c>
      <c r="G200" s="12"/>
    </row>
    <row r="201" spans="1:7" ht="15.75" x14ac:dyDescent="0.2">
      <c r="A201" s="5" t="s">
        <v>234</v>
      </c>
      <c r="B201" s="15" t="s">
        <v>235</v>
      </c>
      <c r="C201" s="17">
        <v>399828991.88999999</v>
      </c>
      <c r="D201" s="17">
        <f>D202+D218+D235</f>
        <v>365317091.88999999</v>
      </c>
      <c r="E201" s="17">
        <f t="shared" ref="E201" si="83">E202+E218+E235</f>
        <v>66219706.810000002</v>
      </c>
      <c r="F201" s="17">
        <f>F202+F218+F235+F231</f>
        <v>517460077.68000001</v>
      </c>
      <c r="G201" s="12"/>
    </row>
    <row r="202" spans="1:7" ht="15.75" x14ac:dyDescent="0.2">
      <c r="A202" s="5" t="s">
        <v>236</v>
      </c>
      <c r="B202" s="15" t="s">
        <v>237</v>
      </c>
      <c r="C202" s="17">
        <v>148775754.06999999</v>
      </c>
      <c r="D202" s="17">
        <f>D203+D207+D210+D212+D215</f>
        <v>114263854.06999999</v>
      </c>
      <c r="E202" s="17">
        <f t="shared" ref="E202:F202" si="84">E203+E207+E210+E212+E215</f>
        <v>16964846.140000001</v>
      </c>
      <c r="F202" s="17">
        <f t="shared" si="84"/>
        <v>253200359.83000001</v>
      </c>
      <c r="G202" s="12"/>
    </row>
    <row r="203" spans="1:7" ht="25.5" x14ac:dyDescent="0.2">
      <c r="A203" s="5" t="s">
        <v>40</v>
      </c>
      <c r="B203" s="15" t="s">
        <v>238</v>
      </c>
      <c r="C203" s="17">
        <v>2868252.94</v>
      </c>
      <c r="D203" s="17">
        <f>D204</f>
        <v>2868252.94</v>
      </c>
      <c r="E203" s="17">
        <f t="shared" ref="E203:F203" si="85">E204</f>
        <v>376134</v>
      </c>
      <c r="F203" s="17">
        <f t="shared" si="85"/>
        <v>3491715.8</v>
      </c>
      <c r="G203" s="12"/>
    </row>
    <row r="204" spans="1:7" ht="38.25" x14ac:dyDescent="0.2">
      <c r="A204" s="5" t="s">
        <v>42</v>
      </c>
      <c r="B204" s="15" t="s">
        <v>239</v>
      </c>
      <c r="C204" s="17">
        <v>2868252.94</v>
      </c>
      <c r="D204" s="17">
        <f>D205+D206</f>
        <v>2868252.94</v>
      </c>
      <c r="E204" s="17">
        <f t="shared" ref="E204:F204" si="86">E205+E206</f>
        <v>376134</v>
      </c>
      <c r="F204" s="17">
        <f t="shared" si="86"/>
        <v>3491715.8</v>
      </c>
      <c r="G204" s="12"/>
    </row>
    <row r="205" spans="1:7" s="7" customFormat="1" ht="38.25" x14ac:dyDescent="0.2">
      <c r="A205" s="5" t="s">
        <v>196</v>
      </c>
      <c r="B205" s="15" t="s">
        <v>561</v>
      </c>
      <c r="C205" s="17"/>
      <c r="D205" s="17">
        <v>189118.94</v>
      </c>
      <c r="E205" s="18"/>
      <c r="F205" s="17">
        <v>1225340</v>
      </c>
      <c r="G205" s="12"/>
    </row>
    <row r="206" spans="1:7" ht="38.25" x14ac:dyDescent="0.2">
      <c r="A206" s="5" t="s">
        <v>45</v>
      </c>
      <c r="B206" s="15" t="s">
        <v>240</v>
      </c>
      <c r="C206" s="17">
        <v>2679134</v>
      </c>
      <c r="D206" s="17">
        <v>2679134</v>
      </c>
      <c r="E206" s="18">
        <v>376134</v>
      </c>
      <c r="F206" s="17">
        <v>2266375.7999999998</v>
      </c>
      <c r="G206" s="12"/>
    </row>
    <row r="207" spans="1:7" ht="25.5" x14ac:dyDescent="0.2">
      <c r="A207" s="5" t="s">
        <v>150</v>
      </c>
      <c r="B207" s="15" t="s">
        <v>241</v>
      </c>
      <c r="C207" s="17">
        <v>91201634.5</v>
      </c>
      <c r="D207" s="17">
        <f>D208</f>
        <v>56689734.5</v>
      </c>
      <c r="E207" s="17">
        <f t="shared" ref="E207:F208" si="87">E208</f>
        <v>0</v>
      </c>
      <c r="F207" s="17">
        <f t="shared" si="87"/>
        <v>171178777.40000001</v>
      </c>
      <c r="G207" s="12"/>
    </row>
    <row r="208" spans="1:7" ht="15.75" x14ac:dyDescent="0.2">
      <c r="A208" s="5" t="s">
        <v>152</v>
      </c>
      <c r="B208" s="15" t="s">
        <v>242</v>
      </c>
      <c r="C208" s="17">
        <v>91201634.5</v>
      </c>
      <c r="D208" s="17">
        <f>D209</f>
        <v>56689734.5</v>
      </c>
      <c r="E208" s="17">
        <f t="shared" si="87"/>
        <v>0</v>
      </c>
      <c r="F208" s="17">
        <f t="shared" si="87"/>
        <v>171178777.40000001</v>
      </c>
      <c r="G208" s="12"/>
    </row>
    <row r="209" spans="1:7" ht="38.25" x14ac:dyDescent="0.2">
      <c r="A209" s="5" t="s">
        <v>243</v>
      </c>
      <c r="B209" s="15" t="s">
        <v>244</v>
      </c>
      <c r="C209" s="17">
        <v>91201634.5</v>
      </c>
      <c r="D209" s="17">
        <v>56689734.5</v>
      </c>
      <c r="E209" s="17">
        <v>0</v>
      </c>
      <c r="F209" s="17">
        <v>171178777.40000001</v>
      </c>
      <c r="G209" s="12"/>
    </row>
    <row r="210" spans="1:7" ht="15.75" x14ac:dyDescent="0.2">
      <c r="A210" s="5" t="s">
        <v>121</v>
      </c>
      <c r="B210" s="15" t="s">
        <v>245</v>
      </c>
      <c r="C210" s="17">
        <v>52830088.600000001</v>
      </c>
      <c r="D210" s="17">
        <f>D211</f>
        <v>52830088.600000001</v>
      </c>
      <c r="E210" s="17">
        <f t="shared" ref="E210:F210" si="88">E211</f>
        <v>14745000</v>
      </c>
      <c r="F210" s="17">
        <f t="shared" si="88"/>
        <v>76654088.599999994</v>
      </c>
      <c r="G210" s="12"/>
    </row>
    <row r="211" spans="1:7" ht="15.75" x14ac:dyDescent="0.2">
      <c r="A211" s="5" t="s">
        <v>4</v>
      </c>
      <c r="B211" s="15" t="s">
        <v>246</v>
      </c>
      <c r="C211" s="17">
        <v>52830088.600000001</v>
      </c>
      <c r="D211" s="17">
        <v>52830088.600000001</v>
      </c>
      <c r="E211" s="17">
        <v>14745000</v>
      </c>
      <c r="F211" s="17">
        <v>76654088.599999994</v>
      </c>
      <c r="G211" s="12"/>
    </row>
    <row r="212" spans="1:7" s="7" customFormat="1" ht="38.25" x14ac:dyDescent="0.2">
      <c r="A212" s="5" t="s">
        <v>106</v>
      </c>
      <c r="B212" s="15" t="s">
        <v>562</v>
      </c>
      <c r="C212" s="17"/>
      <c r="D212" s="17">
        <f>D213</f>
        <v>1875778.03</v>
      </c>
      <c r="E212" s="17">
        <f>E213</f>
        <v>1843712.14</v>
      </c>
      <c r="F212" s="17">
        <f>F213</f>
        <v>1875778.03</v>
      </c>
      <c r="G212" s="12"/>
    </row>
    <row r="213" spans="1:7" s="7" customFormat="1" ht="38.25" x14ac:dyDescent="0.2">
      <c r="A213" s="5" t="s">
        <v>108</v>
      </c>
      <c r="B213" s="15" t="s">
        <v>563</v>
      </c>
      <c r="C213" s="17"/>
      <c r="D213" s="17">
        <v>1875778.03</v>
      </c>
      <c r="E213" s="17">
        <f>E214</f>
        <v>1843712.14</v>
      </c>
      <c r="F213" s="17">
        <f>F214</f>
        <v>1875778.03</v>
      </c>
      <c r="G213" s="12"/>
    </row>
    <row r="214" spans="1:7" s="7" customFormat="1" ht="38.25" x14ac:dyDescent="0.2">
      <c r="A214" s="5" t="s">
        <v>489</v>
      </c>
      <c r="B214" s="15" t="s">
        <v>564</v>
      </c>
      <c r="C214" s="17"/>
      <c r="D214" s="17">
        <v>1875778.03</v>
      </c>
      <c r="E214" s="17">
        <v>1843712.14</v>
      </c>
      <c r="F214" s="17">
        <v>1875778.03</v>
      </c>
      <c r="G214" s="12"/>
    </row>
    <row r="215" spans="1:7" ht="15.75" x14ac:dyDescent="0.2">
      <c r="A215" s="5" t="s">
        <v>27</v>
      </c>
      <c r="B215" s="15" t="s">
        <v>247</v>
      </c>
      <c r="C215" s="17">
        <v>1875778.03</v>
      </c>
      <c r="D215" s="17">
        <f>D216</f>
        <v>0</v>
      </c>
      <c r="E215" s="17">
        <f t="shared" ref="E215:F215" si="89">E216</f>
        <v>0</v>
      </c>
      <c r="F215" s="17">
        <f t="shared" si="89"/>
        <v>0</v>
      </c>
      <c r="G215" s="12"/>
    </row>
    <row r="216" spans="1:7" ht="51" x14ac:dyDescent="0.2">
      <c r="A216" s="5" t="s">
        <v>111</v>
      </c>
      <c r="B216" s="15" t="s">
        <v>248</v>
      </c>
      <c r="C216" s="17">
        <v>1875778.03</v>
      </c>
      <c r="D216" s="17">
        <f>D217</f>
        <v>0</v>
      </c>
      <c r="E216" s="17">
        <f t="shared" ref="E216:F216" si="90">E217</f>
        <v>0</v>
      </c>
      <c r="F216" s="17">
        <f t="shared" si="90"/>
        <v>0</v>
      </c>
      <c r="G216" s="12"/>
    </row>
    <row r="217" spans="1:7" s="7" customFormat="1" ht="53.25" customHeight="1" x14ac:dyDescent="0.2">
      <c r="A217" s="5" t="s">
        <v>493</v>
      </c>
      <c r="B217" s="15" t="s">
        <v>494</v>
      </c>
      <c r="C217" s="17">
        <v>1875778.03</v>
      </c>
      <c r="D217" s="17">
        <v>0</v>
      </c>
      <c r="E217" s="17">
        <v>0</v>
      </c>
      <c r="F217" s="17"/>
      <c r="G217" s="12"/>
    </row>
    <row r="218" spans="1:7" ht="53.25" customHeight="1" x14ac:dyDescent="0.2">
      <c r="A218" s="5" t="s">
        <v>249</v>
      </c>
      <c r="B218" s="15" t="s">
        <v>250</v>
      </c>
      <c r="C218" s="17">
        <v>248022137.81999999</v>
      </c>
      <c r="D218" s="17">
        <f>D219+D223+D226+D228</f>
        <v>248022137.81999999</v>
      </c>
      <c r="E218" s="17">
        <f t="shared" ref="E218:F218" si="91">E219+E223+E226+E228</f>
        <v>49254860.670000002</v>
      </c>
      <c r="F218" s="17">
        <f t="shared" si="91"/>
        <v>264193617.84999999</v>
      </c>
      <c r="G218" s="12"/>
    </row>
    <row r="219" spans="1:7" ht="25.5" x14ac:dyDescent="0.2">
      <c r="A219" s="5" t="s">
        <v>40</v>
      </c>
      <c r="B219" s="15" t="s">
        <v>251</v>
      </c>
      <c r="C219" s="17">
        <v>150435330.93000001</v>
      </c>
      <c r="D219" s="17">
        <f>D220</f>
        <v>150435330.93000001</v>
      </c>
      <c r="E219" s="17">
        <f t="shared" ref="E219:F219" si="92">E220</f>
        <v>27629258.169999998</v>
      </c>
      <c r="F219" s="17">
        <f t="shared" si="92"/>
        <v>162695009.87</v>
      </c>
      <c r="G219" s="12"/>
    </row>
    <row r="220" spans="1:7" ht="38.25" x14ac:dyDescent="0.2">
      <c r="A220" s="5" t="s">
        <v>42</v>
      </c>
      <c r="B220" s="15" t="s">
        <v>252</v>
      </c>
      <c r="C220" s="17">
        <v>150435330.93000001</v>
      </c>
      <c r="D220" s="17">
        <f>D221+D222</f>
        <v>150435330.93000001</v>
      </c>
      <c r="E220" s="17">
        <f t="shared" ref="E220:F220" si="93">E221+E222</f>
        <v>27629258.169999998</v>
      </c>
      <c r="F220" s="17">
        <f t="shared" si="93"/>
        <v>162695009.87</v>
      </c>
      <c r="G220" s="12"/>
    </row>
    <row r="221" spans="1:7" ht="38.25" x14ac:dyDescent="0.2">
      <c r="A221" s="5" t="s">
        <v>196</v>
      </c>
      <c r="B221" s="15" t="s">
        <v>253</v>
      </c>
      <c r="C221" s="17">
        <v>23980306.370000001</v>
      </c>
      <c r="D221" s="17">
        <v>23980306.370000001</v>
      </c>
      <c r="E221" s="17">
        <v>9332191.5899999999</v>
      </c>
      <c r="F221" s="17">
        <v>28940424.57</v>
      </c>
      <c r="G221" s="12"/>
    </row>
    <row r="222" spans="1:7" ht="38.25" x14ac:dyDescent="0.2">
      <c r="A222" s="5" t="s">
        <v>45</v>
      </c>
      <c r="B222" s="15" t="s">
        <v>254</v>
      </c>
      <c r="C222" s="17">
        <v>126455024.56</v>
      </c>
      <c r="D222" s="17">
        <v>126455024.56</v>
      </c>
      <c r="E222" s="17">
        <v>18297066.579999998</v>
      </c>
      <c r="F222" s="17">
        <v>133754585.3</v>
      </c>
      <c r="G222" s="12"/>
    </row>
    <row r="223" spans="1:7" ht="25.5" x14ac:dyDescent="0.2">
      <c r="A223" s="5" t="s">
        <v>150</v>
      </c>
      <c r="B223" s="15" t="s">
        <v>255</v>
      </c>
      <c r="C223" s="17">
        <v>77776883.890000001</v>
      </c>
      <c r="D223" s="17">
        <f t="shared" ref="D223:F224" si="94">D224</f>
        <v>77776883.890000001</v>
      </c>
      <c r="E223" s="17">
        <f t="shared" si="94"/>
        <v>6625602.5</v>
      </c>
      <c r="F223" s="17">
        <f t="shared" si="94"/>
        <v>74307684.979999989</v>
      </c>
      <c r="G223" s="12"/>
    </row>
    <row r="224" spans="1:7" ht="15.75" x14ac:dyDescent="0.2">
      <c r="A224" s="5" t="s">
        <v>152</v>
      </c>
      <c r="B224" s="15" t="s">
        <v>256</v>
      </c>
      <c r="C224" s="17">
        <v>77776883.890000001</v>
      </c>
      <c r="D224" s="17">
        <f t="shared" si="94"/>
        <v>77776883.890000001</v>
      </c>
      <c r="E224" s="17">
        <f t="shared" si="94"/>
        <v>6625602.5</v>
      </c>
      <c r="F224" s="17">
        <f t="shared" si="94"/>
        <v>74307684.979999989</v>
      </c>
      <c r="G224" s="12"/>
    </row>
    <row r="225" spans="1:7" ht="38.25" x14ac:dyDescent="0.2">
      <c r="A225" s="5" t="s">
        <v>154</v>
      </c>
      <c r="B225" s="15" t="s">
        <v>257</v>
      </c>
      <c r="C225" s="17">
        <v>77776883.890000001</v>
      </c>
      <c r="D225" s="17">
        <v>77776883.890000001</v>
      </c>
      <c r="E225" s="17">
        <v>6625602.5</v>
      </c>
      <c r="F225" s="17">
        <f>150307684.98-76000000</f>
        <v>74307684.979999989</v>
      </c>
      <c r="G225" s="12"/>
    </row>
    <row r="226" spans="1:7" ht="15.75" x14ac:dyDescent="0.2">
      <c r="A226" s="5" t="s">
        <v>121</v>
      </c>
      <c r="B226" s="15" t="s">
        <v>258</v>
      </c>
      <c r="C226" s="17">
        <v>0</v>
      </c>
      <c r="D226" s="17">
        <f>D227</f>
        <v>0</v>
      </c>
      <c r="E226" s="17">
        <f>E227</f>
        <v>0</v>
      </c>
      <c r="F226" s="17"/>
      <c r="G226" s="12"/>
    </row>
    <row r="227" spans="1:7" ht="15.75" x14ac:dyDescent="0.2">
      <c r="A227" s="5" t="s">
        <v>4</v>
      </c>
      <c r="B227" s="15" t="s">
        <v>259</v>
      </c>
      <c r="C227" s="17">
        <v>0</v>
      </c>
      <c r="D227" s="17">
        <v>0</v>
      </c>
      <c r="E227" s="17">
        <v>0</v>
      </c>
      <c r="F227" s="17"/>
      <c r="G227" s="12"/>
    </row>
    <row r="228" spans="1:7" ht="15.75" x14ac:dyDescent="0.2">
      <c r="A228" s="5" t="s">
        <v>27</v>
      </c>
      <c r="B228" s="15" t="s">
        <v>260</v>
      </c>
      <c r="C228" s="17">
        <v>19809923</v>
      </c>
      <c r="D228" s="17">
        <f t="shared" ref="D228:F229" si="95">D229</f>
        <v>19809923</v>
      </c>
      <c r="E228" s="17">
        <f t="shared" si="95"/>
        <v>15000000</v>
      </c>
      <c r="F228" s="17">
        <f t="shared" si="95"/>
        <v>27190923</v>
      </c>
      <c r="G228" s="12"/>
    </row>
    <row r="229" spans="1:7" ht="51" x14ac:dyDescent="0.2">
      <c r="A229" s="5" t="s">
        <v>111</v>
      </c>
      <c r="B229" s="15" t="s">
        <v>261</v>
      </c>
      <c r="C229" s="17">
        <v>19809923</v>
      </c>
      <c r="D229" s="17">
        <f t="shared" si="95"/>
        <v>19809923</v>
      </c>
      <c r="E229" s="17">
        <f t="shared" si="95"/>
        <v>15000000</v>
      </c>
      <c r="F229" s="17">
        <f t="shared" si="95"/>
        <v>27190923</v>
      </c>
      <c r="G229" s="12"/>
    </row>
    <row r="230" spans="1:7" s="7" customFormat="1" ht="51" x14ac:dyDescent="0.2">
      <c r="A230" s="5" t="s">
        <v>493</v>
      </c>
      <c r="B230" s="15" t="s">
        <v>495</v>
      </c>
      <c r="C230" s="17">
        <v>19809923</v>
      </c>
      <c r="D230" s="17">
        <v>19809923</v>
      </c>
      <c r="E230" s="17">
        <v>15000000</v>
      </c>
      <c r="F230" s="17">
        <v>27190923</v>
      </c>
      <c r="G230" s="12"/>
    </row>
    <row r="231" spans="1:7" s="7" customFormat="1" ht="15.75" x14ac:dyDescent="0.2">
      <c r="A231" s="5" t="s">
        <v>572</v>
      </c>
      <c r="B231" s="15" t="s">
        <v>571</v>
      </c>
      <c r="C231" s="17"/>
      <c r="D231" s="17"/>
      <c r="E231" s="17"/>
      <c r="F231" s="17">
        <f>F232</f>
        <v>35000</v>
      </c>
      <c r="G231" s="12"/>
    </row>
    <row r="232" spans="1:7" s="7" customFormat="1" ht="25.5" x14ac:dyDescent="0.2">
      <c r="A232" s="5" t="s">
        <v>40</v>
      </c>
      <c r="B232" s="15" t="s">
        <v>573</v>
      </c>
      <c r="C232" s="17"/>
      <c r="D232" s="17"/>
      <c r="E232" s="17"/>
      <c r="F232" s="17">
        <f>F233</f>
        <v>35000</v>
      </c>
      <c r="G232" s="12"/>
    </row>
    <row r="233" spans="1:7" s="7" customFormat="1" ht="38.25" x14ac:dyDescent="0.2">
      <c r="A233" s="5" t="s">
        <v>42</v>
      </c>
      <c r="B233" s="15" t="s">
        <v>574</v>
      </c>
      <c r="C233" s="17"/>
      <c r="D233" s="17"/>
      <c r="E233" s="17"/>
      <c r="F233" s="17">
        <f>F234</f>
        <v>35000</v>
      </c>
      <c r="G233" s="12"/>
    </row>
    <row r="234" spans="1:7" s="7" customFormat="1" ht="38.25" x14ac:dyDescent="0.2">
      <c r="A234" s="5" t="s">
        <v>45</v>
      </c>
      <c r="B234" s="15" t="s">
        <v>575</v>
      </c>
      <c r="C234" s="17"/>
      <c r="D234" s="17"/>
      <c r="E234" s="17"/>
      <c r="F234" s="17">
        <v>35000</v>
      </c>
      <c r="G234" s="12"/>
    </row>
    <row r="235" spans="1:7" ht="25.5" x14ac:dyDescent="0.2">
      <c r="A235" s="5" t="s">
        <v>262</v>
      </c>
      <c r="B235" s="15" t="s">
        <v>263</v>
      </c>
      <c r="C235" s="17">
        <v>31100</v>
      </c>
      <c r="D235" s="17">
        <f>D236+D239</f>
        <v>3031100</v>
      </c>
      <c r="E235" s="17">
        <f t="shared" ref="E235:F235" si="96">E236+E239</f>
        <v>0</v>
      </c>
      <c r="F235" s="17">
        <f t="shared" si="96"/>
        <v>31100</v>
      </c>
      <c r="G235" s="12"/>
    </row>
    <row r="236" spans="1:7" s="7" customFormat="1" ht="63.75" x14ac:dyDescent="0.2">
      <c r="A236" s="5" t="s">
        <v>11</v>
      </c>
      <c r="B236" s="15" t="s">
        <v>496</v>
      </c>
      <c r="C236" s="17">
        <v>2600</v>
      </c>
      <c r="D236" s="17">
        <f>D237</f>
        <v>2600</v>
      </c>
      <c r="E236" s="17">
        <f t="shared" ref="E236:F236" si="97">E237</f>
        <v>0</v>
      </c>
      <c r="F236" s="17">
        <f t="shared" si="97"/>
        <v>2600</v>
      </c>
      <c r="G236" s="12"/>
    </row>
    <row r="237" spans="1:7" s="7" customFormat="1" ht="25.5" x14ac:dyDescent="0.2">
      <c r="A237" s="5" t="s">
        <v>13</v>
      </c>
      <c r="B237" s="15" t="s">
        <v>497</v>
      </c>
      <c r="C237" s="17">
        <v>2600</v>
      </c>
      <c r="D237" s="17">
        <f>D238</f>
        <v>2600</v>
      </c>
      <c r="E237" s="18">
        <f>E238</f>
        <v>0</v>
      </c>
      <c r="F237" s="18">
        <f>F238</f>
        <v>2600</v>
      </c>
      <c r="G237" s="12"/>
    </row>
    <row r="238" spans="1:7" s="7" customFormat="1" ht="25.5" x14ac:dyDescent="0.2">
      <c r="A238" s="5" t="s">
        <v>15</v>
      </c>
      <c r="B238" s="15" t="s">
        <v>498</v>
      </c>
      <c r="C238" s="17">
        <v>2600</v>
      </c>
      <c r="D238" s="17">
        <v>2600</v>
      </c>
      <c r="E238" s="18">
        <v>0</v>
      </c>
      <c r="F238" s="17">
        <v>2600</v>
      </c>
      <c r="G238" s="12"/>
    </row>
    <row r="239" spans="1:7" ht="25.5" x14ac:dyDescent="0.2">
      <c r="A239" s="5" t="s">
        <v>40</v>
      </c>
      <c r="B239" s="15" t="s">
        <v>264</v>
      </c>
      <c r="C239" s="17">
        <v>28500</v>
      </c>
      <c r="D239" s="17">
        <f>D240</f>
        <v>3028500</v>
      </c>
      <c r="E239" s="17">
        <f t="shared" ref="E239:F239" si="98">E240</f>
        <v>0</v>
      </c>
      <c r="F239" s="17">
        <f t="shared" si="98"/>
        <v>28500</v>
      </c>
      <c r="G239" s="12"/>
    </row>
    <row r="240" spans="1:7" ht="38.25" x14ac:dyDescent="0.2">
      <c r="A240" s="5" t="s">
        <v>42</v>
      </c>
      <c r="B240" s="15" t="s">
        <v>265</v>
      </c>
      <c r="C240" s="17">
        <v>28500</v>
      </c>
      <c r="D240" s="17">
        <f>D241</f>
        <v>3028500</v>
      </c>
      <c r="E240" s="17">
        <f t="shared" ref="E240:F240" si="99">E241</f>
        <v>0</v>
      </c>
      <c r="F240" s="17">
        <f t="shared" si="99"/>
        <v>28500</v>
      </c>
      <c r="G240" s="12"/>
    </row>
    <row r="241" spans="1:7" ht="38.25" x14ac:dyDescent="0.2">
      <c r="A241" s="5" t="s">
        <v>45</v>
      </c>
      <c r="B241" s="15" t="s">
        <v>266</v>
      </c>
      <c r="C241" s="17">
        <v>28500</v>
      </c>
      <c r="D241" s="17">
        <v>3028500</v>
      </c>
      <c r="E241" s="18"/>
      <c r="F241" s="17">
        <v>28500</v>
      </c>
      <c r="G241" s="12"/>
    </row>
    <row r="242" spans="1:7" ht="15.75" x14ac:dyDescent="0.2">
      <c r="A242" s="5" t="s">
        <v>267</v>
      </c>
      <c r="B242" s="15" t="s">
        <v>268</v>
      </c>
      <c r="C242" s="17">
        <v>90114998.319999993</v>
      </c>
      <c r="D242" s="17">
        <f>D243</f>
        <v>90114998.320000008</v>
      </c>
      <c r="E242" s="17">
        <f t="shared" ref="E242:F242" si="100">E243</f>
        <v>34107009.530000001</v>
      </c>
      <c r="F242" s="17">
        <f t="shared" si="100"/>
        <v>88762990.150000006</v>
      </c>
      <c r="G242" s="12"/>
    </row>
    <row r="243" spans="1:7" ht="25.5" x14ac:dyDescent="0.2">
      <c r="A243" s="5" t="s">
        <v>269</v>
      </c>
      <c r="B243" s="15" t="s">
        <v>270</v>
      </c>
      <c r="C243" s="17">
        <v>90114998.319999993</v>
      </c>
      <c r="D243" s="17">
        <f>D244+D247+D250+D253+D255</f>
        <v>90114998.320000008</v>
      </c>
      <c r="E243" s="17">
        <f t="shared" ref="E243:F243" si="101">E244+E247+E250+E253+E255</f>
        <v>34107009.530000001</v>
      </c>
      <c r="F243" s="17">
        <f t="shared" si="101"/>
        <v>88762990.150000006</v>
      </c>
      <c r="G243" s="12"/>
    </row>
    <row r="244" spans="1:7" s="7" customFormat="1" ht="66.75" customHeight="1" x14ac:dyDescent="0.2">
      <c r="A244" s="5" t="s">
        <v>11</v>
      </c>
      <c r="B244" s="15" t="s">
        <v>565</v>
      </c>
      <c r="C244" s="17"/>
      <c r="D244" s="17">
        <f>D245</f>
        <v>36100</v>
      </c>
      <c r="E244" s="17">
        <f t="shared" ref="E244:F244" si="102">E245</f>
        <v>0</v>
      </c>
      <c r="F244" s="17">
        <f t="shared" si="102"/>
        <v>36100</v>
      </c>
      <c r="G244" s="12"/>
    </row>
    <row r="245" spans="1:7" s="7" customFormat="1" ht="34.5" customHeight="1" x14ac:dyDescent="0.2">
      <c r="A245" s="5" t="s">
        <v>13</v>
      </c>
      <c r="B245" s="15" t="s">
        <v>566</v>
      </c>
      <c r="C245" s="17"/>
      <c r="D245" s="17">
        <f>D246</f>
        <v>36100</v>
      </c>
      <c r="E245" s="17">
        <f t="shared" ref="E245:F245" si="103">E246</f>
        <v>0</v>
      </c>
      <c r="F245" s="17">
        <f t="shared" si="103"/>
        <v>36100</v>
      </c>
      <c r="G245" s="12"/>
    </row>
    <row r="246" spans="1:7" s="7" customFormat="1" ht="32.25" customHeight="1" x14ac:dyDescent="0.2">
      <c r="A246" s="5" t="s">
        <v>15</v>
      </c>
      <c r="B246" s="15" t="s">
        <v>567</v>
      </c>
      <c r="C246" s="17"/>
      <c r="D246" s="17">
        <v>36100</v>
      </c>
      <c r="E246" s="17">
        <v>0</v>
      </c>
      <c r="F246" s="17">
        <v>36100</v>
      </c>
      <c r="G246" s="12"/>
    </row>
    <row r="247" spans="1:7" ht="25.5" x14ac:dyDescent="0.2">
      <c r="A247" s="5" t="s">
        <v>40</v>
      </c>
      <c r="B247" s="15" t="s">
        <v>271</v>
      </c>
      <c r="C247" s="17">
        <v>65489966.119999997</v>
      </c>
      <c r="D247" s="17">
        <f>D248</f>
        <v>65489966.119999997</v>
      </c>
      <c r="E247" s="17">
        <f t="shared" ref="E247:F247" si="104">E248</f>
        <v>24588077.329999998</v>
      </c>
      <c r="F247" s="17">
        <f t="shared" si="104"/>
        <v>63037957.950000003</v>
      </c>
      <c r="G247" s="12"/>
    </row>
    <row r="248" spans="1:7" ht="38.25" x14ac:dyDescent="0.2">
      <c r="A248" s="5" t="s">
        <v>42</v>
      </c>
      <c r="B248" s="15" t="s">
        <v>272</v>
      </c>
      <c r="C248" s="17">
        <v>65489966.119999997</v>
      </c>
      <c r="D248" s="17">
        <f>D249</f>
        <v>65489966.119999997</v>
      </c>
      <c r="E248" s="17">
        <f t="shared" ref="E248:F248" si="105">E249</f>
        <v>24588077.329999998</v>
      </c>
      <c r="F248" s="17">
        <f t="shared" si="105"/>
        <v>63037957.950000003</v>
      </c>
      <c r="G248" s="12"/>
    </row>
    <row r="249" spans="1:7" ht="38.25" x14ac:dyDescent="0.2">
      <c r="A249" s="5" t="s">
        <v>45</v>
      </c>
      <c r="B249" s="15" t="s">
        <v>273</v>
      </c>
      <c r="C249" s="17">
        <v>65489966.119999997</v>
      </c>
      <c r="D249" s="17">
        <v>65489966.119999997</v>
      </c>
      <c r="E249" s="17">
        <v>24588077.329999998</v>
      </c>
      <c r="F249" s="17">
        <v>63037957.950000003</v>
      </c>
      <c r="G249" s="12"/>
    </row>
    <row r="250" spans="1:7" ht="25.5" x14ac:dyDescent="0.2">
      <c r="A250" s="5" t="s">
        <v>150</v>
      </c>
      <c r="B250" s="15" t="s">
        <v>274</v>
      </c>
      <c r="C250" s="17">
        <v>15000000</v>
      </c>
      <c r="D250" s="17">
        <f>D251</f>
        <v>15000000</v>
      </c>
      <c r="E250" s="17">
        <f t="shared" ref="E250:F250" si="106">E251</f>
        <v>0</v>
      </c>
      <c r="F250" s="17">
        <f t="shared" si="106"/>
        <v>6000000</v>
      </c>
      <c r="G250" s="12"/>
    </row>
    <row r="251" spans="1:7" ht="15.75" x14ac:dyDescent="0.2">
      <c r="A251" s="5" t="s">
        <v>152</v>
      </c>
      <c r="B251" s="15" t="s">
        <v>275</v>
      </c>
      <c r="C251" s="17">
        <v>15000000</v>
      </c>
      <c r="D251" s="17">
        <f>D252</f>
        <v>15000000</v>
      </c>
      <c r="E251" s="17">
        <f t="shared" ref="E251:F251" si="107">E252</f>
        <v>0</v>
      </c>
      <c r="F251" s="17">
        <f t="shared" si="107"/>
        <v>6000000</v>
      </c>
      <c r="G251" s="12"/>
    </row>
    <row r="252" spans="1:7" ht="38.25" x14ac:dyDescent="0.2">
      <c r="A252" s="5" t="s">
        <v>154</v>
      </c>
      <c r="B252" s="15" t="s">
        <v>276</v>
      </c>
      <c r="C252" s="17">
        <v>15000000</v>
      </c>
      <c r="D252" s="17">
        <v>15000000</v>
      </c>
      <c r="E252" s="18">
        <v>0</v>
      </c>
      <c r="F252" s="17">
        <v>6000000</v>
      </c>
      <c r="G252" s="12"/>
    </row>
    <row r="253" spans="1:7" ht="15.75" x14ac:dyDescent="0.2">
      <c r="A253" s="5" t="s">
        <v>121</v>
      </c>
      <c r="B253" s="15" t="s">
        <v>277</v>
      </c>
      <c r="C253" s="17">
        <v>8988932.1999999993</v>
      </c>
      <c r="D253" s="17">
        <f>D254</f>
        <v>8988932.1999999993</v>
      </c>
      <c r="E253" s="17">
        <f t="shared" ref="E253:F253" si="108">E254</f>
        <v>8988932.1999999993</v>
      </c>
      <c r="F253" s="17">
        <f t="shared" si="108"/>
        <v>19088932.199999999</v>
      </c>
      <c r="G253" s="12"/>
    </row>
    <row r="254" spans="1:7" ht="15.75" x14ac:dyDescent="0.2">
      <c r="A254" s="5" t="s">
        <v>4</v>
      </c>
      <c r="B254" s="15" t="s">
        <v>278</v>
      </c>
      <c r="C254" s="17">
        <v>8988932.1999999993</v>
      </c>
      <c r="D254" s="17">
        <v>8988932.1999999993</v>
      </c>
      <c r="E254" s="17">
        <v>8988932.1999999993</v>
      </c>
      <c r="F254" s="17">
        <v>19088932.199999999</v>
      </c>
      <c r="G254" s="12"/>
    </row>
    <row r="255" spans="1:7" ht="38.25" x14ac:dyDescent="0.2">
      <c r="A255" s="5" t="s">
        <v>106</v>
      </c>
      <c r="B255" s="15" t="s">
        <v>279</v>
      </c>
      <c r="C255" s="17">
        <v>600000</v>
      </c>
      <c r="D255" s="17">
        <f>D256</f>
        <v>600000</v>
      </c>
      <c r="E255" s="17">
        <f t="shared" ref="E255:F255" si="109">E256</f>
        <v>530000</v>
      </c>
      <c r="F255" s="17">
        <f t="shared" si="109"/>
        <v>600000</v>
      </c>
      <c r="G255" s="12"/>
    </row>
    <row r="256" spans="1:7" ht="15.75" x14ac:dyDescent="0.2">
      <c r="A256" s="5" t="s">
        <v>178</v>
      </c>
      <c r="B256" s="15" t="s">
        <v>280</v>
      </c>
      <c r="C256" s="17">
        <v>600000</v>
      </c>
      <c r="D256" s="17">
        <f>D257</f>
        <v>600000</v>
      </c>
      <c r="E256" s="17">
        <f t="shared" ref="E256:F256" si="110">E257</f>
        <v>530000</v>
      </c>
      <c r="F256" s="17">
        <f t="shared" si="110"/>
        <v>600000</v>
      </c>
      <c r="G256" s="12"/>
    </row>
    <row r="257" spans="1:7" ht="51" x14ac:dyDescent="0.2">
      <c r="A257" s="5" t="s">
        <v>281</v>
      </c>
      <c r="B257" s="15" t="s">
        <v>282</v>
      </c>
      <c r="C257" s="17">
        <v>600000</v>
      </c>
      <c r="D257" s="17">
        <v>600000</v>
      </c>
      <c r="E257" s="17">
        <v>530000</v>
      </c>
      <c r="F257" s="17">
        <v>600000</v>
      </c>
      <c r="G257" s="12"/>
    </row>
    <row r="258" spans="1:7" ht="15.75" x14ac:dyDescent="0.2">
      <c r="A258" s="5" t="s">
        <v>283</v>
      </c>
      <c r="B258" s="15" t="s">
        <v>284</v>
      </c>
      <c r="C258" s="17">
        <v>2058520102.26</v>
      </c>
      <c r="D258" s="17">
        <f>D259+D268+D281+D288+D295+D311</f>
        <v>2058520102.26</v>
      </c>
      <c r="E258" s="17">
        <f t="shared" ref="E258:F258" si="111">E259+E268+E281+E288+E295+E311</f>
        <v>944849113.54000008</v>
      </c>
      <c r="F258" s="17">
        <f t="shared" si="111"/>
        <v>2154876112.54</v>
      </c>
      <c r="G258" s="12"/>
    </row>
    <row r="259" spans="1:7" ht="15.75" x14ac:dyDescent="0.2">
      <c r="A259" s="5" t="s">
        <v>285</v>
      </c>
      <c r="B259" s="15" t="s">
        <v>286</v>
      </c>
      <c r="C259" s="17">
        <v>462987993.38999999</v>
      </c>
      <c r="D259" s="17">
        <f>D260+D264</f>
        <v>463380581.64999998</v>
      </c>
      <c r="E259" s="17">
        <f t="shared" ref="E259:F259" si="112">E260+E264</f>
        <v>248840210.03</v>
      </c>
      <c r="F259" s="17">
        <f t="shared" si="112"/>
        <v>486756356.93000001</v>
      </c>
      <c r="G259" s="12"/>
    </row>
    <row r="260" spans="1:7" ht="25.5" x14ac:dyDescent="0.2">
      <c r="A260" s="5" t="s">
        <v>40</v>
      </c>
      <c r="B260" s="15" t="s">
        <v>287</v>
      </c>
      <c r="C260" s="17">
        <v>543866.39</v>
      </c>
      <c r="D260" s="17">
        <f>D261</f>
        <v>543866.39</v>
      </c>
      <c r="E260" s="17">
        <f t="shared" ref="E260:F260" si="113">E261</f>
        <v>0</v>
      </c>
      <c r="F260" s="17">
        <f t="shared" si="113"/>
        <v>543866.39</v>
      </c>
      <c r="G260" s="12"/>
    </row>
    <row r="261" spans="1:7" ht="38.25" x14ac:dyDescent="0.2">
      <c r="A261" s="5" t="s">
        <v>42</v>
      </c>
      <c r="B261" s="15" t="s">
        <v>288</v>
      </c>
      <c r="C261" s="17">
        <v>543866.39</v>
      </c>
      <c r="D261" s="17">
        <f>D262+D263</f>
        <v>543866.39</v>
      </c>
      <c r="E261" s="17">
        <f t="shared" ref="E261:F261" si="114">E262+E263</f>
        <v>0</v>
      </c>
      <c r="F261" s="17">
        <f t="shared" si="114"/>
        <v>543866.39</v>
      </c>
      <c r="G261" s="12"/>
    </row>
    <row r="262" spans="1:7" ht="38.25" x14ac:dyDescent="0.2">
      <c r="A262" s="5" t="s">
        <v>196</v>
      </c>
      <c r="B262" s="15" t="s">
        <v>289</v>
      </c>
      <c r="C262" s="17">
        <v>0.39</v>
      </c>
      <c r="D262" s="17">
        <v>0</v>
      </c>
      <c r="E262" s="17">
        <v>0</v>
      </c>
      <c r="F262" s="17">
        <v>0.39</v>
      </c>
      <c r="G262" s="12"/>
    </row>
    <row r="263" spans="1:7" ht="38.25" x14ac:dyDescent="0.2">
      <c r="A263" s="5" t="s">
        <v>45</v>
      </c>
      <c r="B263" s="15" t="s">
        <v>290</v>
      </c>
      <c r="C263" s="17">
        <v>543866</v>
      </c>
      <c r="D263" s="17">
        <v>543866.39</v>
      </c>
      <c r="E263" s="17">
        <v>0</v>
      </c>
      <c r="F263" s="17">
        <v>543866</v>
      </c>
      <c r="G263" s="12"/>
    </row>
    <row r="264" spans="1:7" ht="38.25" x14ac:dyDescent="0.2">
      <c r="A264" s="5" t="s">
        <v>106</v>
      </c>
      <c r="B264" s="15" t="s">
        <v>291</v>
      </c>
      <c r="C264" s="17">
        <v>462444127</v>
      </c>
      <c r="D264" s="17">
        <f>D265</f>
        <v>462836715.25999999</v>
      </c>
      <c r="E264" s="17">
        <f t="shared" ref="E264:F264" si="115">E265</f>
        <v>248840210.03</v>
      </c>
      <c r="F264" s="17">
        <f t="shared" si="115"/>
        <v>486212490.54000002</v>
      </c>
      <c r="G264" s="12"/>
    </row>
    <row r="265" spans="1:7" ht="15.75" x14ac:dyDescent="0.2">
      <c r="A265" s="5" t="s">
        <v>178</v>
      </c>
      <c r="B265" s="15" t="s">
        <v>292</v>
      </c>
      <c r="C265" s="17">
        <v>462444127</v>
      </c>
      <c r="D265" s="17">
        <f>D266+D267</f>
        <v>462836715.25999999</v>
      </c>
      <c r="E265" s="17">
        <f>E266+E267</f>
        <v>248840210.03</v>
      </c>
      <c r="F265" s="17">
        <f>F266+F267</f>
        <v>486212490.54000002</v>
      </c>
      <c r="G265" s="12"/>
    </row>
    <row r="266" spans="1:7" ht="51" x14ac:dyDescent="0.2">
      <c r="A266" s="5" t="s">
        <v>281</v>
      </c>
      <c r="B266" s="15" t="s">
        <v>293</v>
      </c>
      <c r="C266" s="17">
        <v>462444127</v>
      </c>
      <c r="D266" s="17">
        <v>462836715.25999999</v>
      </c>
      <c r="E266" s="17">
        <v>248840210.03</v>
      </c>
      <c r="F266" s="17">
        <v>486107490.54000002</v>
      </c>
      <c r="G266" s="12"/>
    </row>
    <row r="267" spans="1:7" ht="15.75" x14ac:dyDescent="0.2">
      <c r="A267" s="5" t="s">
        <v>180</v>
      </c>
      <c r="B267" s="15" t="s">
        <v>294</v>
      </c>
      <c r="C267" s="17">
        <v>0</v>
      </c>
      <c r="D267" s="17">
        <v>0</v>
      </c>
      <c r="E267" s="17">
        <v>0</v>
      </c>
      <c r="F267" s="17">
        <v>105000</v>
      </c>
      <c r="G267" s="12"/>
    </row>
    <row r="268" spans="1:7" ht="15.75" x14ac:dyDescent="0.2">
      <c r="A268" s="5" t="s">
        <v>295</v>
      </c>
      <c r="B268" s="15" t="s">
        <v>296</v>
      </c>
      <c r="C268" s="17">
        <v>1313019630.8599999</v>
      </c>
      <c r="D268" s="17">
        <f>D269+D272+D275</f>
        <v>1312627042.5999999</v>
      </c>
      <c r="E268" s="17">
        <f t="shared" ref="E268:F268" si="116">E269+E272+E275</f>
        <v>544369910.05000007</v>
      </c>
      <c r="F268" s="17">
        <f t="shared" si="116"/>
        <v>1345965819.5999999</v>
      </c>
      <c r="G268" s="12"/>
    </row>
    <row r="269" spans="1:7" ht="25.5" x14ac:dyDescent="0.2">
      <c r="A269" s="5" t="s">
        <v>40</v>
      </c>
      <c r="B269" s="15" t="s">
        <v>297</v>
      </c>
      <c r="C269" s="17">
        <v>4000000</v>
      </c>
      <c r="D269" s="17">
        <f>D270</f>
        <v>4000000</v>
      </c>
      <c r="E269" s="17">
        <f t="shared" ref="E269:F269" si="117">E270</f>
        <v>0</v>
      </c>
      <c r="F269" s="17">
        <f t="shared" si="117"/>
        <v>4000000</v>
      </c>
      <c r="G269" s="12"/>
    </row>
    <row r="270" spans="1:7" ht="38.25" x14ac:dyDescent="0.2">
      <c r="A270" s="5" t="s">
        <v>42</v>
      </c>
      <c r="B270" s="15" t="s">
        <v>298</v>
      </c>
      <c r="C270" s="17">
        <v>4000000</v>
      </c>
      <c r="D270" s="17">
        <f>D271</f>
        <v>4000000</v>
      </c>
      <c r="E270" s="17">
        <f t="shared" ref="E270:F270" si="118">E271</f>
        <v>0</v>
      </c>
      <c r="F270" s="17">
        <f t="shared" si="118"/>
        <v>4000000</v>
      </c>
      <c r="G270" s="12"/>
    </row>
    <row r="271" spans="1:7" ht="38.25" x14ac:dyDescent="0.2">
      <c r="A271" s="5" t="s">
        <v>45</v>
      </c>
      <c r="B271" s="15" t="s">
        <v>299</v>
      </c>
      <c r="C271" s="17">
        <v>4000000</v>
      </c>
      <c r="D271" s="17">
        <v>4000000</v>
      </c>
      <c r="E271" s="17">
        <v>0</v>
      </c>
      <c r="F271" s="17">
        <v>4000000</v>
      </c>
      <c r="G271" s="12"/>
    </row>
    <row r="272" spans="1:7" ht="25.5" x14ac:dyDescent="0.2">
      <c r="A272" s="5" t="s">
        <v>150</v>
      </c>
      <c r="B272" s="15" t="s">
        <v>300</v>
      </c>
      <c r="C272" s="17">
        <v>303007611.19</v>
      </c>
      <c r="D272" s="17">
        <f t="shared" ref="D272:F273" si="119">D273</f>
        <v>303007611.19</v>
      </c>
      <c r="E272" s="17">
        <f t="shared" si="119"/>
        <v>33363179.640000001</v>
      </c>
      <c r="F272" s="17">
        <f t="shared" si="119"/>
        <v>299007611.19</v>
      </c>
      <c r="G272" s="12"/>
    </row>
    <row r="273" spans="1:7" ht="15.75" x14ac:dyDescent="0.2">
      <c r="A273" s="5" t="s">
        <v>152</v>
      </c>
      <c r="B273" s="15" t="s">
        <v>301</v>
      </c>
      <c r="C273" s="17">
        <v>303007611.19</v>
      </c>
      <c r="D273" s="17">
        <f t="shared" si="119"/>
        <v>303007611.19</v>
      </c>
      <c r="E273" s="17">
        <f t="shared" si="119"/>
        <v>33363179.640000001</v>
      </c>
      <c r="F273" s="17">
        <f t="shared" si="119"/>
        <v>299007611.19</v>
      </c>
      <c r="G273" s="12"/>
    </row>
    <row r="274" spans="1:7" ht="38.25" x14ac:dyDescent="0.2">
      <c r="A274" s="5" t="s">
        <v>154</v>
      </c>
      <c r="B274" s="15" t="s">
        <v>302</v>
      </c>
      <c r="C274" s="17">
        <v>303007611.19</v>
      </c>
      <c r="D274" s="17">
        <v>303007611.19</v>
      </c>
      <c r="E274" s="17">
        <v>33363179.640000001</v>
      </c>
      <c r="F274" s="17">
        <v>299007611.19</v>
      </c>
      <c r="G274" s="12"/>
    </row>
    <row r="275" spans="1:7" ht="38.25" x14ac:dyDescent="0.2">
      <c r="A275" s="5" t="s">
        <v>106</v>
      </c>
      <c r="B275" s="15" t="s">
        <v>303</v>
      </c>
      <c r="C275" s="17">
        <v>1006012019.67</v>
      </c>
      <c r="D275" s="17">
        <f>D276</f>
        <v>1005619431.41</v>
      </c>
      <c r="E275" s="17">
        <f t="shared" ref="E275:F275" si="120">E276</f>
        <v>511006730.41000003</v>
      </c>
      <c r="F275" s="17">
        <f t="shared" si="120"/>
        <v>1042958208.41</v>
      </c>
      <c r="G275" s="12"/>
    </row>
    <row r="276" spans="1:7" ht="15.75" x14ac:dyDescent="0.2">
      <c r="A276" s="5" t="s">
        <v>178</v>
      </c>
      <c r="B276" s="15" t="s">
        <v>304</v>
      </c>
      <c r="C276" s="17">
        <v>1006012019.67</v>
      </c>
      <c r="D276" s="17">
        <f>D277+D278</f>
        <v>1005619431.41</v>
      </c>
      <c r="E276" s="17">
        <f t="shared" ref="E276:F276" si="121">E277+E278</f>
        <v>511006730.41000003</v>
      </c>
      <c r="F276" s="17">
        <f t="shared" si="121"/>
        <v>1042958208.41</v>
      </c>
      <c r="G276" s="12"/>
    </row>
    <row r="277" spans="1:7" ht="51" x14ac:dyDescent="0.2">
      <c r="A277" s="5" t="s">
        <v>281</v>
      </c>
      <c r="B277" s="15" t="s">
        <v>305</v>
      </c>
      <c r="C277" s="17">
        <v>1005897019.67</v>
      </c>
      <c r="D277" s="17">
        <v>1005474431.41</v>
      </c>
      <c r="E277" s="17">
        <v>510861730.41000003</v>
      </c>
      <c r="F277" s="17">
        <v>1038813208.41</v>
      </c>
      <c r="G277" s="12"/>
    </row>
    <row r="278" spans="1:7" ht="15.75" x14ac:dyDescent="0.2">
      <c r="A278" s="5" t="s">
        <v>180</v>
      </c>
      <c r="B278" s="15" t="s">
        <v>306</v>
      </c>
      <c r="C278" s="17">
        <v>115000</v>
      </c>
      <c r="D278" s="17">
        <v>145000</v>
      </c>
      <c r="E278" s="17">
        <v>145000</v>
      </c>
      <c r="F278" s="17">
        <v>4145000</v>
      </c>
      <c r="G278" s="12"/>
    </row>
    <row r="279" spans="1:7" ht="15.75" x14ac:dyDescent="0.2">
      <c r="A279" s="5" t="s">
        <v>307</v>
      </c>
      <c r="B279" s="15" t="s">
        <v>308</v>
      </c>
      <c r="C279" s="17">
        <v>0</v>
      </c>
      <c r="D279" s="17"/>
      <c r="E279" s="17"/>
      <c r="F279" s="17"/>
      <c r="G279" s="12"/>
    </row>
    <row r="280" spans="1:7" ht="63.75" x14ac:dyDescent="0.2">
      <c r="A280" s="5" t="s">
        <v>309</v>
      </c>
      <c r="B280" s="15" t="s">
        <v>310</v>
      </c>
      <c r="C280" s="17">
        <v>0</v>
      </c>
      <c r="D280" s="17"/>
      <c r="E280" s="17"/>
      <c r="F280" s="17"/>
      <c r="G280" s="12"/>
    </row>
    <row r="281" spans="1:7" s="7" customFormat="1" ht="15.75" x14ac:dyDescent="0.2">
      <c r="A281" s="5" t="s">
        <v>500</v>
      </c>
      <c r="B281" s="15" t="s">
        <v>499</v>
      </c>
      <c r="C281" s="17"/>
      <c r="D281" s="17">
        <f>D282</f>
        <v>166913357.00999999</v>
      </c>
      <c r="E281" s="17">
        <f t="shared" ref="E281:F281" si="122">E282</f>
        <v>91864481.349999994</v>
      </c>
      <c r="F281" s="17">
        <f t="shared" si="122"/>
        <v>199538207.00999999</v>
      </c>
      <c r="G281" s="12"/>
    </row>
    <row r="282" spans="1:7" s="7" customFormat="1" ht="38.25" x14ac:dyDescent="0.2">
      <c r="A282" s="5" t="s">
        <v>106</v>
      </c>
      <c r="B282" s="15" t="s">
        <v>501</v>
      </c>
      <c r="C282" s="17">
        <f>C283+C285</f>
        <v>166913357.00999999</v>
      </c>
      <c r="D282" s="17">
        <f>D283+D285</f>
        <v>166913357.00999999</v>
      </c>
      <c r="E282" s="17">
        <f t="shared" ref="E282:F282" si="123">E283+E285</f>
        <v>91864481.349999994</v>
      </c>
      <c r="F282" s="17">
        <f t="shared" si="123"/>
        <v>199538207.00999999</v>
      </c>
      <c r="G282" s="12"/>
    </row>
    <row r="283" spans="1:7" s="7" customFormat="1" ht="15.75" x14ac:dyDescent="0.2">
      <c r="A283" s="5" t="s">
        <v>178</v>
      </c>
      <c r="B283" s="15" t="s">
        <v>503</v>
      </c>
      <c r="C283" s="17">
        <v>150864476.00999999</v>
      </c>
      <c r="D283" s="17">
        <f>D284</f>
        <v>150864476.00999999</v>
      </c>
      <c r="E283" s="17">
        <f t="shared" ref="E283:F283" si="124">E284</f>
        <v>84835481.349999994</v>
      </c>
      <c r="F283" s="17">
        <f t="shared" si="124"/>
        <v>167288400.00999999</v>
      </c>
      <c r="G283" s="12"/>
    </row>
    <row r="284" spans="1:7" s="7" customFormat="1" ht="51" x14ac:dyDescent="0.2">
      <c r="A284" s="5" t="s">
        <v>281</v>
      </c>
      <c r="B284" s="15" t="s">
        <v>502</v>
      </c>
      <c r="C284" s="17">
        <v>150864476.00999999</v>
      </c>
      <c r="D284" s="17">
        <v>150864476.00999999</v>
      </c>
      <c r="E284" s="17">
        <v>84835481.349999994</v>
      </c>
      <c r="F284" s="17">
        <v>167288400.00999999</v>
      </c>
      <c r="G284" s="12"/>
    </row>
    <row r="285" spans="1:7" s="7" customFormat="1" ht="15.75" x14ac:dyDescent="0.2">
      <c r="A285" s="5" t="s">
        <v>307</v>
      </c>
      <c r="B285" s="15" t="s">
        <v>504</v>
      </c>
      <c r="C285" s="17">
        <f>C286+C287</f>
        <v>16048881</v>
      </c>
      <c r="D285" s="17">
        <f>D286+D287</f>
        <v>16048881</v>
      </c>
      <c r="E285" s="17">
        <f t="shared" ref="E285:F285" si="125">E286+E287</f>
        <v>7029000</v>
      </c>
      <c r="F285" s="17">
        <f t="shared" si="125"/>
        <v>32249807</v>
      </c>
      <c r="G285" s="12"/>
    </row>
    <row r="286" spans="1:7" s="7" customFormat="1" ht="63.75" x14ac:dyDescent="0.2">
      <c r="A286" s="5" t="s">
        <v>309</v>
      </c>
      <c r="B286" s="15" t="s">
        <v>505</v>
      </c>
      <c r="C286" s="17">
        <v>13328881</v>
      </c>
      <c r="D286" s="17">
        <v>13328881</v>
      </c>
      <c r="E286" s="17">
        <v>7029000</v>
      </c>
      <c r="F286" s="17">
        <v>20747281</v>
      </c>
      <c r="G286" s="12"/>
    </row>
    <row r="287" spans="1:7" s="7" customFormat="1" ht="15.75" x14ac:dyDescent="0.2">
      <c r="A287" s="5" t="s">
        <v>307</v>
      </c>
      <c r="B287" s="15" t="s">
        <v>506</v>
      </c>
      <c r="C287" s="17">
        <v>2720000</v>
      </c>
      <c r="D287" s="17">
        <v>2720000</v>
      </c>
      <c r="E287" s="17">
        <v>0</v>
      </c>
      <c r="F287" s="17">
        <v>11502526</v>
      </c>
      <c r="G287" s="12"/>
    </row>
    <row r="288" spans="1:7" ht="25.5" x14ac:dyDescent="0.2">
      <c r="A288" s="5" t="s">
        <v>311</v>
      </c>
      <c r="B288" s="15" t="s">
        <v>312</v>
      </c>
      <c r="C288" s="17">
        <f>C289+C292</f>
        <v>410000</v>
      </c>
      <c r="D288" s="17">
        <f>D289+D292</f>
        <v>410000</v>
      </c>
      <c r="E288" s="17">
        <f t="shared" ref="E288:F288" si="126">E289+E292</f>
        <v>240408.02</v>
      </c>
      <c r="F288" s="17">
        <f t="shared" si="126"/>
        <v>410000</v>
      </c>
      <c r="G288" s="12"/>
    </row>
    <row r="289" spans="1:7" ht="25.5" x14ac:dyDescent="0.2">
      <c r="A289" s="5" t="s">
        <v>40</v>
      </c>
      <c r="B289" s="15" t="s">
        <v>313</v>
      </c>
      <c r="C289" s="17">
        <v>110000</v>
      </c>
      <c r="D289" s="17">
        <f>D290</f>
        <v>110000</v>
      </c>
      <c r="E289" s="17">
        <f t="shared" ref="E289:F289" si="127">E290</f>
        <v>40408.019999999997</v>
      </c>
      <c r="F289" s="17">
        <f t="shared" si="127"/>
        <v>110000</v>
      </c>
      <c r="G289" s="12"/>
    </row>
    <row r="290" spans="1:7" ht="38.25" x14ac:dyDescent="0.2">
      <c r="A290" s="5" t="s">
        <v>42</v>
      </c>
      <c r="B290" s="15" t="s">
        <v>314</v>
      </c>
      <c r="C290" s="17">
        <v>110000</v>
      </c>
      <c r="D290" s="17">
        <f>D291</f>
        <v>110000</v>
      </c>
      <c r="E290" s="17">
        <f t="shared" ref="E290:F290" si="128">E291</f>
        <v>40408.019999999997</v>
      </c>
      <c r="F290" s="17">
        <f t="shared" si="128"/>
        <v>110000</v>
      </c>
      <c r="G290" s="12"/>
    </row>
    <row r="291" spans="1:7" ht="38.25" x14ac:dyDescent="0.2">
      <c r="A291" s="5" t="s">
        <v>45</v>
      </c>
      <c r="B291" s="15" t="s">
        <v>315</v>
      </c>
      <c r="C291" s="17">
        <v>110000</v>
      </c>
      <c r="D291" s="17">
        <v>110000</v>
      </c>
      <c r="E291" s="17">
        <v>40408.019999999997</v>
      </c>
      <c r="F291" s="17">
        <v>110000</v>
      </c>
      <c r="G291" s="12"/>
    </row>
    <row r="292" spans="1:7" ht="38.25" x14ac:dyDescent="0.2">
      <c r="A292" s="5" t="s">
        <v>106</v>
      </c>
      <c r="B292" s="15" t="s">
        <v>316</v>
      </c>
      <c r="C292" s="17">
        <v>300000</v>
      </c>
      <c r="D292" s="17">
        <f t="shared" ref="D292:F293" si="129">D293</f>
        <v>300000</v>
      </c>
      <c r="E292" s="17">
        <f t="shared" si="129"/>
        <v>200000</v>
      </c>
      <c r="F292" s="17">
        <f t="shared" si="129"/>
        <v>300000</v>
      </c>
      <c r="G292" s="12"/>
    </row>
    <row r="293" spans="1:7" ht="15.75" x14ac:dyDescent="0.2">
      <c r="A293" s="5" t="s">
        <v>307</v>
      </c>
      <c r="B293" s="15" t="s">
        <v>317</v>
      </c>
      <c r="C293" s="17">
        <v>300000</v>
      </c>
      <c r="D293" s="17">
        <f t="shared" si="129"/>
        <v>300000</v>
      </c>
      <c r="E293" s="17">
        <f t="shared" si="129"/>
        <v>200000</v>
      </c>
      <c r="F293" s="17">
        <f t="shared" si="129"/>
        <v>300000</v>
      </c>
      <c r="G293" s="12"/>
    </row>
    <row r="294" spans="1:7" ht="63.75" x14ac:dyDescent="0.2">
      <c r="A294" s="5" t="s">
        <v>309</v>
      </c>
      <c r="B294" s="15" t="s">
        <v>318</v>
      </c>
      <c r="C294" s="17">
        <v>300000</v>
      </c>
      <c r="D294" s="17">
        <v>300000</v>
      </c>
      <c r="E294" s="17">
        <v>200000</v>
      </c>
      <c r="F294" s="17">
        <v>300000</v>
      </c>
      <c r="G294" s="12"/>
    </row>
    <row r="295" spans="1:7" ht="15.75" x14ac:dyDescent="0.2">
      <c r="A295" s="5" t="s">
        <v>319</v>
      </c>
      <c r="B295" s="15" t="s">
        <v>320</v>
      </c>
      <c r="C295" s="17">
        <f>C296+C299+C302+C304</f>
        <v>24679462</v>
      </c>
      <c r="D295" s="17">
        <f>D296+D299+D302+D304</f>
        <v>24679462</v>
      </c>
      <c r="E295" s="17">
        <f t="shared" ref="E295:F295" si="130">E296+E299+E302+E304</f>
        <v>8056485.0700000003</v>
      </c>
      <c r="F295" s="17">
        <f t="shared" si="130"/>
        <v>24842270</v>
      </c>
      <c r="G295" s="12"/>
    </row>
    <row r="296" spans="1:7" ht="63.75" x14ac:dyDescent="0.2">
      <c r="A296" s="5" t="s">
        <v>11</v>
      </c>
      <c r="B296" s="15" t="s">
        <v>321</v>
      </c>
      <c r="C296" s="17">
        <f>C297</f>
        <v>183125.08</v>
      </c>
      <c r="D296" s="17">
        <f>D297</f>
        <v>183125.08</v>
      </c>
      <c r="E296" s="17">
        <f t="shared" ref="E296:F296" si="131">E297</f>
        <v>75134</v>
      </c>
      <c r="F296" s="17">
        <f t="shared" si="131"/>
        <v>183125.08</v>
      </c>
      <c r="G296" s="12"/>
    </row>
    <row r="297" spans="1:7" ht="25.5" x14ac:dyDescent="0.2">
      <c r="A297" s="5" t="s">
        <v>13</v>
      </c>
      <c r="B297" s="15" t="s">
        <v>322</v>
      </c>
      <c r="C297" s="17">
        <f>C298</f>
        <v>183125.08</v>
      </c>
      <c r="D297" s="17">
        <f>D298</f>
        <v>183125.08</v>
      </c>
      <c r="E297" s="17">
        <f t="shared" ref="E297:F297" si="132">E298</f>
        <v>75134</v>
      </c>
      <c r="F297" s="17">
        <f t="shared" si="132"/>
        <v>183125.08</v>
      </c>
      <c r="G297" s="12"/>
    </row>
    <row r="298" spans="1:7" ht="38.25" x14ac:dyDescent="0.2">
      <c r="A298" s="5" t="s">
        <v>17</v>
      </c>
      <c r="B298" s="15" t="s">
        <v>323</v>
      </c>
      <c r="C298" s="17">
        <v>183125.08</v>
      </c>
      <c r="D298" s="17">
        <v>183125.08</v>
      </c>
      <c r="E298" s="17">
        <v>75134</v>
      </c>
      <c r="F298" s="17">
        <v>183125.08</v>
      </c>
      <c r="G298" s="12"/>
    </row>
    <row r="299" spans="1:7" ht="25.5" x14ac:dyDescent="0.2">
      <c r="A299" s="5" t="s">
        <v>40</v>
      </c>
      <c r="B299" s="15" t="s">
        <v>324</v>
      </c>
      <c r="C299" s="17">
        <f>C300</f>
        <v>7773815.9199999999</v>
      </c>
      <c r="D299" s="17">
        <f>D300</f>
        <v>7773815.9199999999</v>
      </c>
      <c r="E299" s="17">
        <f t="shared" ref="E299:F299" si="133">E300</f>
        <v>1273115.92</v>
      </c>
      <c r="F299" s="17">
        <f t="shared" si="133"/>
        <v>7773815.9199999999</v>
      </c>
      <c r="G299" s="12"/>
    </row>
    <row r="300" spans="1:7" ht="38.25" x14ac:dyDescent="0.2">
      <c r="A300" s="5" t="s">
        <v>42</v>
      </c>
      <c r="B300" s="15" t="s">
        <v>325</v>
      </c>
      <c r="C300" s="17">
        <v>7773815.9199999999</v>
      </c>
      <c r="D300" s="17">
        <f>D301</f>
        <v>7773815.9199999999</v>
      </c>
      <c r="E300" s="17">
        <f t="shared" ref="E300:F300" si="134">E301</f>
        <v>1273115.92</v>
      </c>
      <c r="F300" s="17">
        <f t="shared" si="134"/>
        <v>7773815.9199999999</v>
      </c>
      <c r="G300" s="12"/>
    </row>
    <row r="301" spans="1:7" ht="38.25" x14ac:dyDescent="0.2">
      <c r="A301" s="5" t="s">
        <v>45</v>
      </c>
      <c r="B301" s="15" t="s">
        <v>326</v>
      </c>
      <c r="C301" s="17">
        <v>7773815.9199999999</v>
      </c>
      <c r="D301" s="17">
        <v>7773815.9199999999</v>
      </c>
      <c r="E301" s="17">
        <v>1273115.92</v>
      </c>
      <c r="F301" s="17">
        <v>7773815.9199999999</v>
      </c>
      <c r="G301" s="12"/>
    </row>
    <row r="302" spans="1:7" ht="25.5" x14ac:dyDescent="0.2">
      <c r="A302" s="5" t="s">
        <v>98</v>
      </c>
      <c r="B302" s="15" t="s">
        <v>327</v>
      </c>
      <c r="C302" s="17">
        <v>145000</v>
      </c>
      <c r="D302" s="17">
        <f>D303</f>
        <v>145000</v>
      </c>
      <c r="E302" s="17">
        <f t="shared" ref="E302:F302" si="135">E303</f>
        <v>145000</v>
      </c>
      <c r="F302" s="17">
        <f t="shared" si="135"/>
        <v>145000</v>
      </c>
      <c r="G302" s="12"/>
    </row>
    <row r="303" spans="1:7" ht="15.75" x14ac:dyDescent="0.2">
      <c r="A303" s="5" t="s">
        <v>328</v>
      </c>
      <c r="B303" s="15" t="s">
        <v>329</v>
      </c>
      <c r="C303" s="17">
        <v>145000</v>
      </c>
      <c r="D303" s="17">
        <v>145000</v>
      </c>
      <c r="E303" s="17">
        <v>145000</v>
      </c>
      <c r="F303" s="17">
        <v>145000</v>
      </c>
      <c r="G303" s="12"/>
    </row>
    <row r="304" spans="1:7" ht="38.25" x14ac:dyDescent="0.2">
      <c r="A304" s="5" t="s">
        <v>106</v>
      </c>
      <c r="B304" s="15" t="s">
        <v>330</v>
      </c>
      <c r="C304" s="17">
        <f>C305</f>
        <v>16577521</v>
      </c>
      <c r="D304" s="17">
        <f>D305</f>
        <v>16577521</v>
      </c>
      <c r="E304" s="17">
        <f t="shared" ref="E304" si="136">E305</f>
        <v>6563235.1500000004</v>
      </c>
      <c r="F304" s="17">
        <f>F305+F309</f>
        <v>16740329</v>
      </c>
      <c r="G304" s="12"/>
    </row>
    <row r="305" spans="1:7" ht="15.75" x14ac:dyDescent="0.2">
      <c r="A305" s="5" t="s">
        <v>178</v>
      </c>
      <c r="B305" s="15" t="s">
        <v>331</v>
      </c>
      <c r="C305" s="17">
        <f>C306+C307+C308</f>
        <v>16577521</v>
      </c>
      <c r="D305" s="17">
        <f>D306+D307+D308</f>
        <v>16577521</v>
      </c>
      <c r="E305" s="17">
        <f t="shared" ref="E305:F305" si="137">E306+E307+E308</f>
        <v>6563235.1500000004</v>
      </c>
      <c r="F305" s="17">
        <f t="shared" si="137"/>
        <v>16590329</v>
      </c>
      <c r="G305" s="12"/>
    </row>
    <row r="306" spans="1:7" ht="51" x14ac:dyDescent="0.2">
      <c r="A306" s="5" t="s">
        <v>281</v>
      </c>
      <c r="B306" s="15" t="s">
        <v>332</v>
      </c>
      <c r="C306" s="17">
        <v>16312521</v>
      </c>
      <c r="D306" s="17">
        <v>16312521</v>
      </c>
      <c r="E306" s="17">
        <v>6498238.1500000004</v>
      </c>
      <c r="F306" s="17">
        <v>16475329</v>
      </c>
      <c r="G306" s="12"/>
    </row>
    <row r="307" spans="1:7" ht="15.75" x14ac:dyDescent="0.2">
      <c r="A307" s="5" t="s">
        <v>180</v>
      </c>
      <c r="B307" s="15" t="s">
        <v>333</v>
      </c>
      <c r="C307" s="17">
        <v>101500</v>
      </c>
      <c r="D307" s="17">
        <v>101500</v>
      </c>
      <c r="E307" s="17">
        <v>51497</v>
      </c>
      <c r="F307" s="17">
        <v>101500</v>
      </c>
      <c r="G307" s="12"/>
    </row>
    <row r="308" spans="1:7" s="7" customFormat="1" ht="25.5" x14ac:dyDescent="0.2">
      <c r="A308" s="5" t="s">
        <v>508</v>
      </c>
      <c r="B308" s="15" t="s">
        <v>507</v>
      </c>
      <c r="C308" s="17">
        <v>163500</v>
      </c>
      <c r="D308" s="17">
        <v>163500</v>
      </c>
      <c r="E308" s="17">
        <v>13500</v>
      </c>
      <c r="F308" s="17">
        <v>13500</v>
      </c>
      <c r="G308" s="12"/>
    </row>
    <row r="309" spans="1:7" s="7" customFormat="1" ht="38.25" x14ac:dyDescent="0.2">
      <c r="A309" s="5" t="s">
        <v>108</v>
      </c>
      <c r="B309" s="15" t="s">
        <v>568</v>
      </c>
      <c r="C309" s="17"/>
      <c r="D309" s="17"/>
      <c r="E309" s="17"/>
      <c r="F309" s="17">
        <f>F310</f>
        <v>150000</v>
      </c>
      <c r="G309" s="12"/>
    </row>
    <row r="310" spans="1:7" s="7" customFormat="1" ht="38.25" x14ac:dyDescent="0.2">
      <c r="A310" s="5" t="s">
        <v>489</v>
      </c>
      <c r="B310" s="15" t="s">
        <v>569</v>
      </c>
      <c r="C310" s="17"/>
      <c r="D310" s="17"/>
      <c r="E310" s="17"/>
      <c r="F310" s="17">
        <v>150000</v>
      </c>
      <c r="G310" s="12"/>
    </row>
    <row r="311" spans="1:7" ht="15.75" x14ac:dyDescent="0.2">
      <c r="A311" s="5" t="s">
        <v>334</v>
      </c>
      <c r="B311" s="15" t="s">
        <v>335</v>
      </c>
      <c r="C311" s="17">
        <f>C312+C321+C325+C331+C338+C317</f>
        <v>90509659</v>
      </c>
      <c r="D311" s="17">
        <f>D312+D321+D325+D331+D338</f>
        <v>90509659</v>
      </c>
      <c r="E311" s="17">
        <f>E312+E321+E325+E331+E338</f>
        <v>51477619.019999996</v>
      </c>
      <c r="F311" s="17">
        <f t="shared" ref="F311" si="138">F312+F321+F325+F331+F338</f>
        <v>97363459</v>
      </c>
      <c r="G311" s="12"/>
    </row>
    <row r="312" spans="1:7" ht="63.75" x14ac:dyDescent="0.2">
      <c r="A312" s="5" t="s">
        <v>11</v>
      </c>
      <c r="B312" s="15" t="s">
        <v>336</v>
      </c>
      <c r="C312" s="17">
        <f>C313</f>
        <v>31017750</v>
      </c>
      <c r="D312" s="17">
        <f>D313+D317</f>
        <v>69393356.840000004</v>
      </c>
      <c r="E312" s="17">
        <f>E313+E317</f>
        <v>41890051.769999996</v>
      </c>
      <c r="F312" s="17">
        <f>F313+F317</f>
        <v>73857656.840000004</v>
      </c>
      <c r="G312" s="12"/>
    </row>
    <row r="313" spans="1:7" ht="25.5" x14ac:dyDescent="0.2">
      <c r="A313" s="5" t="s">
        <v>82</v>
      </c>
      <c r="B313" s="15" t="s">
        <v>337</v>
      </c>
      <c r="C313" s="17">
        <f>C314+C315+C316</f>
        <v>31017750</v>
      </c>
      <c r="D313" s="17">
        <f>D314+D315+D316</f>
        <v>31017750</v>
      </c>
      <c r="E313" s="17">
        <f t="shared" ref="E313:F313" si="139">E314+E315+E316</f>
        <v>18358547.199999999</v>
      </c>
      <c r="F313" s="17">
        <f t="shared" si="139"/>
        <v>32621150</v>
      </c>
      <c r="G313" s="12"/>
    </row>
    <row r="314" spans="1:7" ht="15.75" x14ac:dyDescent="0.2">
      <c r="A314" s="5" t="s">
        <v>84</v>
      </c>
      <c r="B314" s="15" t="s">
        <v>338</v>
      </c>
      <c r="C314" s="17">
        <v>22637789.190000001</v>
      </c>
      <c r="D314" s="17">
        <v>22637789.190000001</v>
      </c>
      <c r="E314" s="17">
        <v>13283845.98</v>
      </c>
      <c r="F314" s="17">
        <v>23690189.190000001</v>
      </c>
      <c r="G314" s="12"/>
    </row>
    <row r="315" spans="1:7" ht="25.5" x14ac:dyDescent="0.2">
      <c r="A315" s="5" t="s">
        <v>86</v>
      </c>
      <c r="B315" s="15" t="s">
        <v>339</v>
      </c>
      <c r="C315" s="17">
        <v>1249000</v>
      </c>
      <c r="D315" s="17">
        <v>1249000</v>
      </c>
      <c r="E315" s="17">
        <v>804944.87</v>
      </c>
      <c r="F315" s="17">
        <v>1249000</v>
      </c>
      <c r="G315" s="12"/>
    </row>
    <row r="316" spans="1:7" ht="51" x14ac:dyDescent="0.2">
      <c r="A316" s="5" t="s">
        <v>88</v>
      </c>
      <c r="B316" s="15" t="s">
        <v>340</v>
      </c>
      <c r="C316" s="17">
        <v>7130960.8099999996</v>
      </c>
      <c r="D316" s="17">
        <v>7130960.8099999996</v>
      </c>
      <c r="E316" s="17">
        <v>4269756.3499999996</v>
      </c>
      <c r="F316" s="17">
        <v>7681960.8099999996</v>
      </c>
      <c r="G316" s="12"/>
    </row>
    <row r="317" spans="1:7" ht="25.5" x14ac:dyDescent="0.2">
      <c r="A317" s="5" t="s">
        <v>13</v>
      </c>
      <c r="B317" s="15" t="s">
        <v>341</v>
      </c>
      <c r="C317" s="17">
        <f>C318+C319+C320</f>
        <v>38375606.839999996</v>
      </c>
      <c r="D317" s="17">
        <f>D318+D319+D320</f>
        <v>38375606.839999996</v>
      </c>
      <c r="E317" s="17">
        <f t="shared" ref="E317:F317" si="140">E318+E319+E320</f>
        <v>23531504.57</v>
      </c>
      <c r="F317" s="17">
        <f t="shared" si="140"/>
        <v>41236506.839999996</v>
      </c>
      <c r="G317" s="12"/>
    </row>
    <row r="318" spans="1:7" ht="25.5" x14ac:dyDescent="0.2">
      <c r="A318" s="5" t="s">
        <v>15</v>
      </c>
      <c r="B318" s="15" t="s">
        <v>342</v>
      </c>
      <c r="C318" s="17">
        <v>28345042.469999999</v>
      </c>
      <c r="D318" s="17">
        <v>28345042.469999999</v>
      </c>
      <c r="E318" s="17">
        <v>18005207.399999999</v>
      </c>
      <c r="F318" s="17">
        <v>30953042.469999999</v>
      </c>
      <c r="G318" s="12"/>
    </row>
    <row r="319" spans="1:7" ht="38.25" x14ac:dyDescent="0.2">
      <c r="A319" s="5" t="s">
        <v>17</v>
      </c>
      <c r="B319" s="15" t="s">
        <v>343</v>
      </c>
      <c r="C319" s="17">
        <v>1677500</v>
      </c>
      <c r="D319" s="17">
        <v>1677500</v>
      </c>
      <c r="E319" s="17">
        <v>573247.03</v>
      </c>
      <c r="F319" s="17">
        <v>1658000</v>
      </c>
      <c r="G319" s="12"/>
    </row>
    <row r="320" spans="1:7" ht="51" x14ac:dyDescent="0.2">
      <c r="A320" s="5" t="s">
        <v>18</v>
      </c>
      <c r="B320" s="15" t="s">
        <v>344</v>
      </c>
      <c r="C320" s="17">
        <v>8353064.3700000001</v>
      </c>
      <c r="D320" s="17">
        <v>8353064.3700000001</v>
      </c>
      <c r="E320" s="17">
        <v>4953050.1399999997</v>
      </c>
      <c r="F320" s="17">
        <v>8625464.3699999992</v>
      </c>
      <c r="G320" s="12"/>
    </row>
    <row r="321" spans="1:7" ht="25.5" x14ac:dyDescent="0.2">
      <c r="A321" s="5" t="s">
        <v>40</v>
      </c>
      <c r="B321" s="15" t="s">
        <v>345</v>
      </c>
      <c r="C321" s="17">
        <f>C322</f>
        <v>12516252.16</v>
      </c>
      <c r="D321" s="17">
        <f>D322</f>
        <v>12516252.16</v>
      </c>
      <c r="E321" s="17">
        <f t="shared" ref="E321:F321" si="141">E322</f>
        <v>5795390.4500000002</v>
      </c>
      <c r="F321" s="17">
        <f t="shared" si="141"/>
        <v>12276836.860000001</v>
      </c>
      <c r="G321" s="12"/>
    </row>
    <row r="322" spans="1:7" ht="38.25" x14ac:dyDescent="0.2">
      <c r="A322" s="5" t="s">
        <v>42</v>
      </c>
      <c r="B322" s="15" t="s">
        <v>346</v>
      </c>
      <c r="C322" s="17">
        <f>C323+C324</f>
        <v>12516252.16</v>
      </c>
      <c r="D322" s="17">
        <f>D323+D324</f>
        <v>12516252.16</v>
      </c>
      <c r="E322" s="17">
        <f t="shared" ref="E322:F322" si="142">E323+E324</f>
        <v>5795390.4500000002</v>
      </c>
      <c r="F322" s="17">
        <f t="shared" si="142"/>
        <v>12276836.860000001</v>
      </c>
      <c r="G322" s="12"/>
    </row>
    <row r="323" spans="1:7" ht="25.5" x14ac:dyDescent="0.2">
      <c r="A323" s="5" t="s">
        <v>44</v>
      </c>
      <c r="B323" s="15" t="s">
        <v>347</v>
      </c>
      <c r="C323" s="17">
        <v>2342996.9700000002</v>
      </c>
      <c r="D323" s="17">
        <v>2322592.9700000002</v>
      </c>
      <c r="E323" s="17">
        <v>904790.3</v>
      </c>
      <c r="F323" s="17">
        <v>2322592.9700000002</v>
      </c>
      <c r="G323" s="12"/>
    </row>
    <row r="324" spans="1:7" ht="38.25" x14ac:dyDescent="0.2">
      <c r="A324" s="5" t="s">
        <v>45</v>
      </c>
      <c r="B324" s="15" t="s">
        <v>348</v>
      </c>
      <c r="C324" s="17">
        <v>10173255.189999999</v>
      </c>
      <c r="D324" s="17">
        <v>10193659.189999999</v>
      </c>
      <c r="E324" s="17">
        <v>4890600.1500000004</v>
      </c>
      <c r="F324" s="17">
        <v>9954243.8900000006</v>
      </c>
      <c r="G324" s="12"/>
    </row>
    <row r="325" spans="1:7" ht="25.5" x14ac:dyDescent="0.2">
      <c r="A325" s="5" t="s">
        <v>98</v>
      </c>
      <c r="B325" s="15" t="s">
        <v>349</v>
      </c>
      <c r="C325" s="17">
        <f>C328+C330</f>
        <v>458400</v>
      </c>
      <c r="D325" s="17">
        <f>D326+D328+D330</f>
        <v>458400</v>
      </c>
      <c r="E325" s="17">
        <f t="shared" ref="E325:F325" si="143">E326+E328+E330</f>
        <v>265000</v>
      </c>
      <c r="F325" s="17">
        <f t="shared" si="143"/>
        <v>453502</v>
      </c>
      <c r="G325" s="12"/>
    </row>
    <row r="326" spans="1:7" s="7" customFormat="1" ht="25.5" x14ac:dyDescent="0.2">
      <c r="A326" s="5" t="s">
        <v>393</v>
      </c>
      <c r="B326" s="15" t="s">
        <v>509</v>
      </c>
      <c r="C326" s="17">
        <v>0</v>
      </c>
      <c r="D326" s="17">
        <f>D327</f>
        <v>0</v>
      </c>
      <c r="E326" s="17">
        <f t="shared" ref="E326:F326" si="144">E327</f>
        <v>0</v>
      </c>
      <c r="F326" s="17">
        <f t="shared" si="144"/>
        <v>0</v>
      </c>
      <c r="G326" s="12"/>
    </row>
    <row r="327" spans="1:7" s="7" customFormat="1" ht="15.75" x14ac:dyDescent="0.2">
      <c r="A327" s="5" t="s">
        <v>395</v>
      </c>
      <c r="B327" s="15" t="s">
        <v>510</v>
      </c>
      <c r="C327" s="17">
        <v>0</v>
      </c>
      <c r="D327" s="17">
        <v>0</v>
      </c>
      <c r="E327" s="17">
        <v>0</v>
      </c>
      <c r="F327" s="17"/>
      <c r="G327" s="12"/>
    </row>
    <row r="328" spans="1:7" s="7" customFormat="1" ht="25.5" x14ac:dyDescent="0.2">
      <c r="A328" s="5" t="s">
        <v>100</v>
      </c>
      <c r="B328" s="15" t="s">
        <v>511</v>
      </c>
      <c r="C328" s="17">
        <f>C329</f>
        <v>20000</v>
      </c>
      <c r="D328" s="17">
        <f>D329</f>
        <v>20000</v>
      </c>
      <c r="E328" s="17">
        <f t="shared" ref="E328:F328" si="145">E329</f>
        <v>0</v>
      </c>
      <c r="F328" s="17">
        <f t="shared" si="145"/>
        <v>20000</v>
      </c>
      <c r="G328" s="12"/>
    </row>
    <row r="329" spans="1:7" s="7" customFormat="1" ht="38.25" x14ac:dyDescent="0.2">
      <c r="A329" s="5" t="s">
        <v>410</v>
      </c>
      <c r="B329" s="15" t="s">
        <v>512</v>
      </c>
      <c r="C329" s="17">
        <v>20000</v>
      </c>
      <c r="D329" s="17">
        <v>20000</v>
      </c>
      <c r="E329" s="17">
        <v>0</v>
      </c>
      <c r="F329" s="17">
        <v>20000</v>
      </c>
      <c r="G329" s="12"/>
    </row>
    <row r="330" spans="1:7" ht="15.75" x14ac:dyDescent="0.2">
      <c r="A330" s="5" t="s">
        <v>328</v>
      </c>
      <c r="B330" s="15" t="s">
        <v>350</v>
      </c>
      <c r="C330" s="17">
        <v>438400</v>
      </c>
      <c r="D330" s="17">
        <v>438400</v>
      </c>
      <c r="E330" s="17">
        <v>265000</v>
      </c>
      <c r="F330" s="17">
        <v>433502</v>
      </c>
      <c r="G330" s="12"/>
    </row>
    <row r="331" spans="1:7" ht="38.25" x14ac:dyDescent="0.2">
      <c r="A331" s="5" t="s">
        <v>106</v>
      </c>
      <c r="B331" s="15" t="s">
        <v>351</v>
      </c>
      <c r="C331" s="17">
        <f>C332+C335</f>
        <v>8139650</v>
      </c>
      <c r="D331" s="17">
        <f>D332+D335</f>
        <v>8139650</v>
      </c>
      <c r="E331" s="17">
        <f t="shared" ref="E331:F331" si="146">E332+E335</f>
        <v>3527176.8</v>
      </c>
      <c r="F331" s="17">
        <f t="shared" si="146"/>
        <v>10773463.300000001</v>
      </c>
      <c r="G331" s="12"/>
    </row>
    <row r="332" spans="1:7" ht="15.75" x14ac:dyDescent="0.2">
      <c r="A332" s="5" t="s">
        <v>178</v>
      </c>
      <c r="B332" s="15" t="s">
        <v>352</v>
      </c>
      <c r="C332" s="17">
        <f>C333+C334</f>
        <v>7861902</v>
      </c>
      <c r="D332" s="17">
        <f>D333+D334</f>
        <v>7861902</v>
      </c>
      <c r="E332" s="17">
        <f t="shared" ref="E332:F332" si="147">E333+E334</f>
        <v>3444586.8</v>
      </c>
      <c r="F332" s="17">
        <f t="shared" si="147"/>
        <v>10287900</v>
      </c>
      <c r="G332" s="12"/>
    </row>
    <row r="333" spans="1:7" ht="51" x14ac:dyDescent="0.2">
      <c r="A333" s="5" t="s">
        <v>281</v>
      </c>
      <c r="B333" s="15" t="s">
        <v>353</v>
      </c>
      <c r="C333" s="17">
        <v>7571432</v>
      </c>
      <c r="D333" s="17">
        <v>7571432</v>
      </c>
      <c r="E333" s="17">
        <v>3214135.38</v>
      </c>
      <c r="F333" s="17">
        <v>9997430</v>
      </c>
      <c r="G333" s="12"/>
    </row>
    <row r="334" spans="1:7" ht="15.75" x14ac:dyDescent="0.2">
      <c r="A334" s="5" t="s">
        <v>180</v>
      </c>
      <c r="B334" s="15" t="s">
        <v>354</v>
      </c>
      <c r="C334" s="17">
        <v>290470</v>
      </c>
      <c r="D334" s="17">
        <v>290470</v>
      </c>
      <c r="E334" s="17">
        <v>230451.42</v>
      </c>
      <c r="F334" s="17">
        <v>290470</v>
      </c>
      <c r="G334" s="12"/>
    </row>
    <row r="335" spans="1:7" s="7" customFormat="1" ht="15.75" x14ac:dyDescent="0.2">
      <c r="A335" s="5" t="s">
        <v>307</v>
      </c>
      <c r="B335" s="15" t="s">
        <v>513</v>
      </c>
      <c r="C335" s="17">
        <f>C336+C337</f>
        <v>277748</v>
      </c>
      <c r="D335" s="17">
        <f>D336+D337</f>
        <v>277748</v>
      </c>
      <c r="E335" s="17">
        <f t="shared" ref="E335:F335" si="148">E336+E337</f>
        <v>82590</v>
      </c>
      <c r="F335" s="17">
        <f t="shared" si="148"/>
        <v>485563.3</v>
      </c>
      <c r="G335" s="12"/>
    </row>
    <row r="336" spans="1:7" s="7" customFormat="1" ht="63.75" x14ac:dyDescent="0.2">
      <c r="A336" s="5" t="s">
        <v>309</v>
      </c>
      <c r="B336" s="15" t="s">
        <v>514</v>
      </c>
      <c r="C336" s="17">
        <v>258218</v>
      </c>
      <c r="D336" s="17">
        <v>258218</v>
      </c>
      <c r="E336" s="17">
        <v>63060</v>
      </c>
      <c r="F336" s="17">
        <v>466033.3</v>
      </c>
      <c r="G336" s="12"/>
    </row>
    <row r="337" spans="1:7" s="7" customFormat="1" ht="15.75" x14ac:dyDescent="0.2">
      <c r="A337" s="5"/>
      <c r="B337" s="15" t="s">
        <v>515</v>
      </c>
      <c r="C337" s="17">
        <v>19530</v>
      </c>
      <c r="D337" s="17">
        <v>19530</v>
      </c>
      <c r="E337" s="17">
        <v>19530</v>
      </c>
      <c r="F337" s="17">
        <v>19530</v>
      </c>
      <c r="G337" s="12"/>
    </row>
    <row r="338" spans="1:7" ht="15.75" x14ac:dyDescent="0.2">
      <c r="A338" s="5" t="s">
        <v>27</v>
      </c>
      <c r="B338" s="15" t="s">
        <v>355</v>
      </c>
      <c r="C338" s="17">
        <f>C339</f>
        <v>2000</v>
      </c>
      <c r="D338" s="17">
        <f>D339</f>
        <v>2000</v>
      </c>
      <c r="E338" s="17">
        <f t="shared" ref="E338:F338" si="149">E339</f>
        <v>0</v>
      </c>
      <c r="F338" s="17">
        <f t="shared" si="149"/>
        <v>2000</v>
      </c>
      <c r="G338" s="12"/>
    </row>
    <row r="339" spans="1:7" ht="15.75" x14ac:dyDescent="0.2">
      <c r="A339" s="5" t="s">
        <v>29</v>
      </c>
      <c r="B339" s="15" t="s">
        <v>356</v>
      </c>
      <c r="C339" s="17">
        <f>C340</f>
        <v>2000</v>
      </c>
      <c r="D339" s="17">
        <f>D340+D341</f>
        <v>2000</v>
      </c>
      <c r="E339" s="17">
        <f t="shared" ref="E339:F339" si="150">E340+E341</f>
        <v>0</v>
      </c>
      <c r="F339" s="17">
        <f t="shared" si="150"/>
        <v>2000</v>
      </c>
      <c r="G339" s="12"/>
    </row>
    <row r="340" spans="1:7" ht="25.5" x14ac:dyDescent="0.2">
      <c r="A340" s="5" t="s">
        <v>31</v>
      </c>
      <c r="B340" s="15" t="s">
        <v>357</v>
      </c>
      <c r="C340" s="17">
        <v>2000</v>
      </c>
      <c r="D340" s="17">
        <v>0</v>
      </c>
      <c r="E340" s="18">
        <v>0</v>
      </c>
      <c r="F340" s="18">
        <v>0</v>
      </c>
      <c r="G340" s="12"/>
    </row>
    <row r="341" spans="1:7" ht="15.75" x14ac:dyDescent="0.2">
      <c r="A341" s="5" t="s">
        <v>50</v>
      </c>
      <c r="B341" s="15" t="s">
        <v>358</v>
      </c>
      <c r="C341" s="17">
        <v>2000</v>
      </c>
      <c r="D341" s="17">
        <v>2000</v>
      </c>
      <c r="E341" s="18">
        <v>0</v>
      </c>
      <c r="F341" s="17">
        <v>2000</v>
      </c>
      <c r="G341" s="12"/>
    </row>
    <row r="342" spans="1:7" ht="15.75" x14ac:dyDescent="0.2">
      <c r="A342" s="5" t="s">
        <v>359</v>
      </c>
      <c r="B342" s="15" t="s">
        <v>360</v>
      </c>
      <c r="C342" s="17">
        <f>C343+C354</f>
        <v>534657354.48000002</v>
      </c>
      <c r="D342" s="17">
        <f>D343+D354</f>
        <v>549366539.48000002</v>
      </c>
      <c r="E342" s="17">
        <f t="shared" ref="E342:F342" si="151">E343+E354</f>
        <v>149752810.23000002</v>
      </c>
      <c r="F342" s="17">
        <f t="shared" si="151"/>
        <v>317950494.44</v>
      </c>
      <c r="G342" s="12"/>
    </row>
    <row r="343" spans="1:7" ht="15.75" x14ac:dyDescent="0.2">
      <c r="A343" s="5" t="s">
        <v>361</v>
      </c>
      <c r="B343" s="15" t="s">
        <v>362</v>
      </c>
      <c r="C343" s="17">
        <f>C344+C348+C351</f>
        <v>444852720.98000002</v>
      </c>
      <c r="D343" s="17">
        <f>D344+D347</f>
        <v>454897145.98000002</v>
      </c>
      <c r="E343" s="17">
        <f t="shared" ref="E343:F343" si="152">E344+E347</f>
        <v>103150249.24000001</v>
      </c>
      <c r="F343" s="17">
        <f t="shared" si="152"/>
        <v>212410755.97999999</v>
      </c>
      <c r="G343" s="12"/>
    </row>
    <row r="344" spans="1:7" ht="25.5" x14ac:dyDescent="0.2">
      <c r="A344" s="5" t="s">
        <v>150</v>
      </c>
      <c r="B344" s="15" t="s">
        <v>363</v>
      </c>
      <c r="C344" s="17">
        <f>C345</f>
        <v>275597988.00999999</v>
      </c>
      <c r="D344" s="17">
        <f>D345</f>
        <v>275597988.00999999</v>
      </c>
      <c r="E344" s="17">
        <f t="shared" ref="E344:F344" si="153">E345</f>
        <v>9933941.0600000005</v>
      </c>
      <c r="F344" s="17">
        <f t="shared" si="153"/>
        <v>15597988.00999999</v>
      </c>
      <c r="G344" s="12"/>
    </row>
    <row r="345" spans="1:7" ht="15.75" x14ac:dyDescent="0.2">
      <c r="A345" s="5" t="s">
        <v>152</v>
      </c>
      <c r="B345" s="15" t="s">
        <v>364</v>
      </c>
      <c r="C345" s="17">
        <f>C346</f>
        <v>275597988.00999999</v>
      </c>
      <c r="D345" s="17">
        <f>D346</f>
        <v>275597988.00999999</v>
      </c>
      <c r="E345" s="17">
        <f t="shared" ref="E345:F345" si="154">E346</f>
        <v>9933941.0600000005</v>
      </c>
      <c r="F345" s="17">
        <f t="shared" si="154"/>
        <v>15597988.00999999</v>
      </c>
      <c r="G345" s="12"/>
    </row>
    <row r="346" spans="1:7" ht="38.25" x14ac:dyDescent="0.2">
      <c r="A346" s="5" t="s">
        <v>154</v>
      </c>
      <c r="B346" s="15" t="s">
        <v>365</v>
      </c>
      <c r="C346" s="17">
        <v>275597988.00999999</v>
      </c>
      <c r="D346" s="17">
        <v>275597988.00999999</v>
      </c>
      <c r="E346" s="17">
        <v>9933941.0600000005</v>
      </c>
      <c r="F346" s="17">
        <f>275597988.01-260000000</f>
        <v>15597988.00999999</v>
      </c>
      <c r="G346" s="12"/>
    </row>
    <row r="347" spans="1:7" ht="38.25" x14ac:dyDescent="0.2">
      <c r="A347" s="5" t="s">
        <v>106</v>
      </c>
      <c r="B347" s="15" t="s">
        <v>366</v>
      </c>
      <c r="C347" s="17">
        <f>C348+C351</f>
        <v>169254732.97</v>
      </c>
      <c r="D347" s="17">
        <f>D348+D351</f>
        <v>179299157.97</v>
      </c>
      <c r="E347" s="17">
        <f t="shared" ref="E347" si="155">E348</f>
        <v>93216308.180000007</v>
      </c>
      <c r="F347" s="17">
        <f>F348+F351</f>
        <v>196812767.97</v>
      </c>
      <c r="G347" s="12"/>
    </row>
    <row r="348" spans="1:7" ht="15.75" x14ac:dyDescent="0.2">
      <c r="A348" s="5" t="s">
        <v>178</v>
      </c>
      <c r="B348" s="15" t="s">
        <v>367</v>
      </c>
      <c r="C348" s="17">
        <f>C349+C350</f>
        <v>168599732.97</v>
      </c>
      <c r="D348" s="17">
        <f>D349</f>
        <v>178644157.97</v>
      </c>
      <c r="E348" s="17">
        <f t="shared" ref="E348:F348" si="156">E349</f>
        <v>93216308.180000007</v>
      </c>
      <c r="F348" s="17">
        <f t="shared" si="156"/>
        <v>196157767.97</v>
      </c>
      <c r="G348" s="12"/>
    </row>
    <row r="349" spans="1:7" ht="51" x14ac:dyDescent="0.2">
      <c r="A349" s="5" t="s">
        <v>281</v>
      </c>
      <c r="B349" s="15" t="s">
        <v>368</v>
      </c>
      <c r="C349" s="17">
        <v>168599732.97</v>
      </c>
      <c r="D349" s="17">
        <v>178644157.97</v>
      </c>
      <c r="E349" s="17">
        <v>93216308.180000007</v>
      </c>
      <c r="F349" s="17">
        <v>196157767.97</v>
      </c>
      <c r="G349" s="12"/>
    </row>
    <row r="350" spans="1:7" ht="15.75" x14ac:dyDescent="0.2">
      <c r="A350" s="5" t="s">
        <v>180</v>
      </c>
      <c r="B350" s="15" t="s">
        <v>369</v>
      </c>
      <c r="C350" s="17">
        <v>0</v>
      </c>
      <c r="D350" s="17">
        <v>0</v>
      </c>
      <c r="E350" s="17">
        <v>0</v>
      </c>
      <c r="F350" s="17"/>
      <c r="G350" s="12"/>
    </row>
    <row r="351" spans="1:7" s="7" customFormat="1" ht="46.5" customHeight="1" x14ac:dyDescent="0.2">
      <c r="A351" s="5" t="s">
        <v>108</v>
      </c>
      <c r="B351" s="15" t="s">
        <v>518</v>
      </c>
      <c r="C351" s="17">
        <f>C352+C353</f>
        <v>655000</v>
      </c>
      <c r="D351" s="17">
        <f>D352+D353</f>
        <v>655000</v>
      </c>
      <c r="E351" s="17">
        <f t="shared" ref="E351:F351" si="157">E352+E353</f>
        <v>0</v>
      </c>
      <c r="F351" s="17">
        <f t="shared" si="157"/>
        <v>655000</v>
      </c>
      <c r="G351" s="12"/>
    </row>
    <row r="352" spans="1:7" s="7" customFormat="1" ht="102" x14ac:dyDescent="0.2">
      <c r="A352" s="5" t="s">
        <v>517</v>
      </c>
      <c r="B352" s="15" t="s">
        <v>516</v>
      </c>
      <c r="C352" s="17">
        <v>0</v>
      </c>
      <c r="D352" s="17"/>
      <c r="E352" s="17"/>
      <c r="F352" s="17"/>
      <c r="G352" s="12"/>
    </row>
    <row r="353" spans="1:7" s="7" customFormat="1" ht="38.25" x14ac:dyDescent="0.2">
      <c r="A353" s="5" t="s">
        <v>489</v>
      </c>
      <c r="B353" s="15" t="s">
        <v>519</v>
      </c>
      <c r="C353" s="17">
        <v>655000</v>
      </c>
      <c r="D353" s="17">
        <v>655000</v>
      </c>
      <c r="E353" s="17">
        <v>0</v>
      </c>
      <c r="F353" s="17">
        <v>655000</v>
      </c>
      <c r="G353" s="12"/>
    </row>
    <row r="354" spans="1:7" ht="25.5" x14ac:dyDescent="0.2">
      <c r="A354" s="5" t="s">
        <v>370</v>
      </c>
      <c r="B354" s="15" t="s">
        <v>371</v>
      </c>
      <c r="C354" s="17">
        <f>C355+C364+C368</f>
        <v>89804633.5</v>
      </c>
      <c r="D354" s="17">
        <f>D355+D364+D368</f>
        <v>94469393.5</v>
      </c>
      <c r="E354" s="17">
        <f t="shared" ref="E354:F354" si="158">E355+E364+E368</f>
        <v>46602560.99000001</v>
      </c>
      <c r="F354" s="17">
        <f t="shared" si="158"/>
        <v>105539738.46000001</v>
      </c>
      <c r="G354" s="12"/>
    </row>
    <row r="355" spans="1:7" ht="63.75" x14ac:dyDescent="0.2">
      <c r="A355" s="5" t="s">
        <v>11</v>
      </c>
      <c r="B355" s="15" t="s">
        <v>372</v>
      </c>
      <c r="C355" s="17">
        <f>C356+C360</f>
        <v>72463667.810000002</v>
      </c>
      <c r="D355" s="17">
        <f>D356+D360</f>
        <v>77128427.810000002</v>
      </c>
      <c r="E355" s="17">
        <f t="shared" ref="E355:F355" si="159">E356+E360</f>
        <v>42470003.430000007</v>
      </c>
      <c r="F355" s="17">
        <f t="shared" si="159"/>
        <v>85626447.810000002</v>
      </c>
      <c r="G355" s="12"/>
    </row>
    <row r="356" spans="1:7" ht="25.5" x14ac:dyDescent="0.2">
      <c r="A356" s="5" t="s">
        <v>82</v>
      </c>
      <c r="B356" s="15" t="s">
        <v>373</v>
      </c>
      <c r="C356" s="17">
        <f>C357+C358+C359</f>
        <v>54653489.809999995</v>
      </c>
      <c r="D356" s="17">
        <f>D357+D358+D359</f>
        <v>59318249.809999995</v>
      </c>
      <c r="E356" s="17">
        <f t="shared" ref="E356:F356" si="160">E357+E358+E359</f>
        <v>32573704.660000004</v>
      </c>
      <c r="F356" s="17">
        <f t="shared" si="160"/>
        <v>65452349.809999995</v>
      </c>
      <c r="G356" s="12"/>
    </row>
    <row r="357" spans="1:7" ht="15.75" x14ac:dyDescent="0.2">
      <c r="A357" s="5" t="s">
        <v>84</v>
      </c>
      <c r="B357" s="15" t="s">
        <v>374</v>
      </c>
      <c r="C357" s="17">
        <v>40980799.299999997</v>
      </c>
      <c r="D357" s="17">
        <v>44171839.299999997</v>
      </c>
      <c r="E357" s="17">
        <v>25074932.800000001</v>
      </c>
      <c r="F357" s="17">
        <v>48730319.299999997</v>
      </c>
      <c r="G357" s="12"/>
    </row>
    <row r="358" spans="1:7" ht="25.5" x14ac:dyDescent="0.2">
      <c r="A358" s="5" t="s">
        <v>86</v>
      </c>
      <c r="B358" s="15" t="s">
        <v>375</v>
      </c>
      <c r="C358" s="17">
        <v>1295000</v>
      </c>
      <c r="D358" s="17">
        <v>1805000</v>
      </c>
      <c r="E358" s="17">
        <v>384334.6</v>
      </c>
      <c r="F358" s="17">
        <v>1652000</v>
      </c>
      <c r="G358" s="12"/>
    </row>
    <row r="359" spans="1:7" ht="51" x14ac:dyDescent="0.2">
      <c r="A359" s="5" t="s">
        <v>88</v>
      </c>
      <c r="B359" s="15" t="s">
        <v>376</v>
      </c>
      <c r="C359" s="17">
        <v>12377690.51</v>
      </c>
      <c r="D359" s="17">
        <v>13341410.51</v>
      </c>
      <c r="E359" s="17">
        <v>7114437.2599999998</v>
      </c>
      <c r="F359" s="17">
        <v>15070030.51</v>
      </c>
      <c r="G359" s="12"/>
    </row>
    <row r="360" spans="1:7" ht="25.5" x14ac:dyDescent="0.2">
      <c r="A360" s="5" t="s">
        <v>13</v>
      </c>
      <c r="B360" s="15" t="s">
        <v>377</v>
      </c>
      <c r="C360" s="17">
        <f>C361+C362+C363</f>
        <v>17810178</v>
      </c>
      <c r="D360" s="17">
        <f>D361+D362+D363</f>
        <v>17810178</v>
      </c>
      <c r="E360" s="17">
        <f t="shared" ref="E360:F360" si="161">E361+E362+E363</f>
        <v>9896298.7699999996</v>
      </c>
      <c r="F360" s="17">
        <f t="shared" si="161"/>
        <v>20174098</v>
      </c>
      <c r="G360" s="12"/>
    </row>
    <row r="361" spans="1:7" ht="25.5" x14ac:dyDescent="0.2">
      <c r="A361" s="5" t="s">
        <v>15</v>
      </c>
      <c r="B361" s="15" t="s">
        <v>378</v>
      </c>
      <c r="C361" s="17">
        <v>13585332.960000001</v>
      </c>
      <c r="D361" s="17">
        <v>13585332.960000001</v>
      </c>
      <c r="E361" s="17">
        <v>7611367.0599999996</v>
      </c>
      <c r="F361" s="17">
        <v>15292082.960000001</v>
      </c>
      <c r="G361" s="12"/>
    </row>
    <row r="362" spans="1:7" ht="38.25" x14ac:dyDescent="0.2">
      <c r="A362" s="5" t="s">
        <v>17</v>
      </c>
      <c r="B362" s="15" t="s">
        <v>379</v>
      </c>
      <c r="C362" s="17">
        <v>445000</v>
      </c>
      <c r="D362" s="17">
        <v>445000</v>
      </c>
      <c r="E362" s="17">
        <v>84225</v>
      </c>
      <c r="F362" s="17">
        <v>445000</v>
      </c>
      <c r="G362" s="12"/>
    </row>
    <row r="363" spans="1:7" ht="51" x14ac:dyDescent="0.2">
      <c r="A363" s="5" t="s">
        <v>18</v>
      </c>
      <c r="B363" s="15" t="s">
        <v>380</v>
      </c>
      <c r="C363" s="17">
        <v>3779845.04</v>
      </c>
      <c r="D363" s="17">
        <v>3779845.04</v>
      </c>
      <c r="E363" s="17">
        <v>2200706.71</v>
      </c>
      <c r="F363" s="17">
        <v>4437015.04</v>
      </c>
      <c r="G363" s="12"/>
    </row>
    <row r="364" spans="1:7" ht="25.5" x14ac:dyDescent="0.2">
      <c r="A364" s="5" t="s">
        <v>40</v>
      </c>
      <c r="B364" s="15" t="s">
        <v>381</v>
      </c>
      <c r="C364" s="17">
        <f>C365</f>
        <v>17334165.690000001</v>
      </c>
      <c r="D364" s="17">
        <f>D365</f>
        <v>17334165.690000001</v>
      </c>
      <c r="E364" s="17">
        <f t="shared" ref="E364:F364" si="162">E365</f>
        <v>4130585.56</v>
      </c>
      <c r="F364" s="17">
        <f t="shared" si="162"/>
        <v>19906490.649999999</v>
      </c>
      <c r="G364" s="12"/>
    </row>
    <row r="365" spans="1:7" ht="38.25" x14ac:dyDescent="0.2">
      <c r="A365" s="5" t="s">
        <v>42</v>
      </c>
      <c r="B365" s="15" t="s">
        <v>382</v>
      </c>
      <c r="C365" s="17">
        <f>C366+C367</f>
        <v>17334165.690000001</v>
      </c>
      <c r="D365" s="17">
        <f>D366+D367</f>
        <v>17334165.690000001</v>
      </c>
      <c r="E365" s="17">
        <f t="shared" ref="E365:F365" si="163">E366+E367</f>
        <v>4130585.56</v>
      </c>
      <c r="F365" s="17">
        <f t="shared" si="163"/>
        <v>19906490.649999999</v>
      </c>
      <c r="G365" s="12"/>
    </row>
    <row r="366" spans="1:7" ht="25.5" x14ac:dyDescent="0.2">
      <c r="A366" s="5" t="s">
        <v>44</v>
      </c>
      <c r="B366" s="15" t="s">
        <v>383</v>
      </c>
      <c r="C366" s="17">
        <v>1566021.6</v>
      </c>
      <c r="D366" s="17">
        <v>1566021.6</v>
      </c>
      <c r="E366" s="17">
        <v>598521.73</v>
      </c>
      <c r="F366" s="17">
        <v>1904608</v>
      </c>
      <c r="G366" s="12"/>
    </row>
    <row r="367" spans="1:7" ht="38.25" x14ac:dyDescent="0.2">
      <c r="A367" s="5" t="s">
        <v>45</v>
      </c>
      <c r="B367" s="15" t="s">
        <v>384</v>
      </c>
      <c r="C367" s="17">
        <v>15768144.09</v>
      </c>
      <c r="D367" s="17">
        <v>15768144.09</v>
      </c>
      <c r="E367" s="17">
        <v>3532063.83</v>
      </c>
      <c r="F367" s="17">
        <v>18001882.649999999</v>
      </c>
      <c r="G367" s="12"/>
    </row>
    <row r="368" spans="1:7" ht="15.75" x14ac:dyDescent="0.2">
      <c r="A368" s="5" t="s">
        <v>27</v>
      </c>
      <c r="B368" s="15" t="s">
        <v>385</v>
      </c>
      <c r="C368" s="17">
        <f t="shared" ref="C368:F369" si="164">C369</f>
        <v>6800</v>
      </c>
      <c r="D368" s="17">
        <f t="shared" si="164"/>
        <v>6800</v>
      </c>
      <c r="E368" s="17">
        <f t="shared" si="164"/>
        <v>1972</v>
      </c>
      <c r="F368" s="17">
        <f t="shared" si="164"/>
        <v>6800</v>
      </c>
      <c r="G368" s="12"/>
    </row>
    <row r="369" spans="1:7" ht="15.75" x14ac:dyDescent="0.2">
      <c r="A369" s="5" t="s">
        <v>29</v>
      </c>
      <c r="B369" s="15" t="s">
        <v>386</v>
      </c>
      <c r="C369" s="17">
        <f t="shared" si="164"/>
        <v>6800</v>
      </c>
      <c r="D369" s="17">
        <f t="shared" si="164"/>
        <v>6800</v>
      </c>
      <c r="E369" s="17">
        <f t="shared" si="164"/>
        <v>1972</v>
      </c>
      <c r="F369" s="17">
        <f>F370+F371</f>
        <v>6800</v>
      </c>
      <c r="G369" s="12"/>
    </row>
    <row r="370" spans="1:7" ht="25.5" x14ac:dyDescent="0.2">
      <c r="A370" s="5" t="s">
        <v>31</v>
      </c>
      <c r="B370" s="15" t="s">
        <v>387</v>
      </c>
      <c r="C370" s="17">
        <v>6800</v>
      </c>
      <c r="D370" s="17">
        <v>6800</v>
      </c>
      <c r="E370" s="17">
        <v>1972</v>
      </c>
      <c r="F370" s="17">
        <v>6100</v>
      </c>
      <c r="G370" s="12"/>
    </row>
    <row r="371" spans="1:7" s="7" customFormat="1" ht="15.75" x14ac:dyDescent="0.2">
      <c r="A371" s="5" t="s">
        <v>52</v>
      </c>
      <c r="B371" s="15" t="s">
        <v>570</v>
      </c>
      <c r="C371" s="17"/>
      <c r="D371" s="17"/>
      <c r="E371" s="17"/>
      <c r="F371" s="17">
        <v>700</v>
      </c>
      <c r="G371" s="12"/>
    </row>
    <row r="372" spans="1:7" s="7" customFormat="1" ht="15.75" x14ac:dyDescent="0.2">
      <c r="A372" s="5" t="s">
        <v>521</v>
      </c>
      <c r="B372" s="15" t="s">
        <v>520</v>
      </c>
      <c r="C372" s="17">
        <f>C373</f>
        <v>8313100</v>
      </c>
      <c r="D372" s="17">
        <f>D373</f>
        <v>8313100</v>
      </c>
      <c r="E372" s="17">
        <f t="shared" ref="E372:F372" si="165">E373</f>
        <v>0</v>
      </c>
      <c r="F372" s="17">
        <f t="shared" si="165"/>
        <v>8313100</v>
      </c>
      <c r="G372" s="12"/>
    </row>
    <row r="373" spans="1:7" s="7" customFormat="1" ht="15.75" x14ac:dyDescent="0.2">
      <c r="A373" s="5" t="s">
        <v>523</v>
      </c>
      <c r="B373" s="15" t="s">
        <v>522</v>
      </c>
      <c r="C373" s="17">
        <f>C374+C377</f>
        <v>8313100</v>
      </c>
      <c r="D373" s="17">
        <f>D374+D377</f>
        <v>8313100</v>
      </c>
      <c r="E373" s="17">
        <f t="shared" ref="E373:F373" si="166">E374+E377</f>
        <v>0</v>
      </c>
      <c r="F373" s="17">
        <f t="shared" si="166"/>
        <v>8313100</v>
      </c>
      <c r="G373" s="12"/>
    </row>
    <row r="374" spans="1:7" s="7" customFormat="1" ht="66.75" customHeight="1" x14ac:dyDescent="0.2">
      <c r="A374" s="5" t="s">
        <v>11</v>
      </c>
      <c r="B374" s="15" t="s">
        <v>524</v>
      </c>
      <c r="C374" s="17">
        <f>C375</f>
        <v>34000</v>
      </c>
      <c r="D374" s="17">
        <f>D375</f>
        <v>34000</v>
      </c>
      <c r="E374" s="17">
        <f t="shared" ref="E374:F374" si="167">E375</f>
        <v>0</v>
      </c>
      <c r="F374" s="17">
        <f t="shared" si="167"/>
        <v>34000</v>
      </c>
      <c r="G374" s="12"/>
    </row>
    <row r="375" spans="1:7" s="7" customFormat="1" ht="25.5" x14ac:dyDescent="0.2">
      <c r="A375" s="5" t="s">
        <v>13</v>
      </c>
      <c r="B375" s="15" t="s">
        <v>525</v>
      </c>
      <c r="C375" s="17">
        <v>34000</v>
      </c>
      <c r="D375" s="17">
        <f>D376</f>
        <v>34000</v>
      </c>
      <c r="E375" s="17">
        <f t="shared" ref="E375:F375" si="168">E376</f>
        <v>0</v>
      </c>
      <c r="F375" s="17">
        <f t="shared" si="168"/>
        <v>34000</v>
      </c>
      <c r="G375" s="12"/>
    </row>
    <row r="376" spans="1:7" s="7" customFormat="1" ht="25.5" x14ac:dyDescent="0.2">
      <c r="A376" s="5" t="s">
        <v>15</v>
      </c>
      <c r="B376" s="15" t="s">
        <v>526</v>
      </c>
      <c r="C376" s="17">
        <v>34000</v>
      </c>
      <c r="D376" s="17">
        <v>34000</v>
      </c>
      <c r="E376" s="17">
        <v>0</v>
      </c>
      <c r="F376" s="17">
        <v>34000</v>
      </c>
      <c r="G376" s="12"/>
    </row>
    <row r="377" spans="1:7" s="7" customFormat="1" ht="25.5" x14ac:dyDescent="0.2">
      <c r="A377" s="5" t="s">
        <v>40</v>
      </c>
      <c r="B377" s="15" t="s">
        <v>527</v>
      </c>
      <c r="C377" s="17">
        <f t="shared" ref="C377:F378" si="169">C378</f>
        <v>8279100</v>
      </c>
      <c r="D377" s="17">
        <f t="shared" si="169"/>
        <v>8279100</v>
      </c>
      <c r="E377" s="17">
        <f t="shared" si="169"/>
        <v>0</v>
      </c>
      <c r="F377" s="17">
        <f t="shared" si="169"/>
        <v>8279100</v>
      </c>
      <c r="G377" s="12"/>
    </row>
    <row r="378" spans="1:7" s="7" customFormat="1" ht="38.25" x14ac:dyDescent="0.2">
      <c r="A378" s="5" t="s">
        <v>42</v>
      </c>
      <c r="B378" s="15" t="s">
        <v>528</v>
      </c>
      <c r="C378" s="17">
        <f t="shared" si="169"/>
        <v>8279100</v>
      </c>
      <c r="D378" s="17">
        <f t="shared" si="169"/>
        <v>8279100</v>
      </c>
      <c r="E378" s="17">
        <f t="shared" si="169"/>
        <v>0</v>
      </c>
      <c r="F378" s="17">
        <f t="shared" si="169"/>
        <v>8279100</v>
      </c>
      <c r="G378" s="12"/>
    </row>
    <row r="379" spans="1:7" s="7" customFormat="1" ht="38.25" x14ac:dyDescent="0.2">
      <c r="A379" s="5" t="s">
        <v>45</v>
      </c>
      <c r="B379" s="15" t="s">
        <v>529</v>
      </c>
      <c r="C379" s="17">
        <v>8279100</v>
      </c>
      <c r="D379" s="17">
        <v>8279100</v>
      </c>
      <c r="E379" s="17">
        <v>0</v>
      </c>
      <c r="F379" s="17">
        <v>8279100</v>
      </c>
      <c r="G379" s="12"/>
    </row>
    <row r="380" spans="1:7" ht="15.75" x14ac:dyDescent="0.2">
      <c r="A380" s="5" t="s">
        <v>388</v>
      </c>
      <c r="B380" s="15" t="s">
        <v>389</v>
      </c>
      <c r="C380" s="17">
        <f>C381+C385+C389+C401</f>
        <v>270119714.17000002</v>
      </c>
      <c r="D380" s="17">
        <f>D381+D385+D389+D401</f>
        <v>304631614.17000002</v>
      </c>
      <c r="E380" s="17">
        <f t="shared" ref="E380:F380" si="170">E381+E385+E389+E401</f>
        <v>63628078.060000002</v>
      </c>
      <c r="F380" s="17">
        <f t="shared" si="170"/>
        <v>280129573.72999996</v>
      </c>
      <c r="G380" s="12"/>
    </row>
    <row r="381" spans="1:7" ht="15.75" x14ac:dyDescent="0.2">
      <c r="A381" s="5" t="s">
        <v>390</v>
      </c>
      <c r="B381" s="15" t="s">
        <v>391</v>
      </c>
      <c r="C381" s="17">
        <f t="shared" ref="C381:D383" si="171">C382</f>
        <v>18098338.579999998</v>
      </c>
      <c r="D381" s="17">
        <f t="shared" si="171"/>
        <v>18098338.579999998</v>
      </c>
      <c r="E381" s="17">
        <f t="shared" ref="E381:F381" si="172">E382</f>
        <v>5045846.54</v>
      </c>
      <c r="F381" s="17">
        <f t="shared" si="172"/>
        <v>11407723.640000001</v>
      </c>
      <c r="G381" s="12"/>
    </row>
    <row r="382" spans="1:7" ht="25.5" x14ac:dyDescent="0.2">
      <c r="A382" s="5" t="s">
        <v>98</v>
      </c>
      <c r="B382" s="15" t="s">
        <v>392</v>
      </c>
      <c r="C382" s="17">
        <f t="shared" si="171"/>
        <v>18098338.579999998</v>
      </c>
      <c r="D382" s="17">
        <f t="shared" si="171"/>
        <v>18098338.579999998</v>
      </c>
      <c r="E382" s="17">
        <f t="shared" ref="E382:F382" si="173">E383</f>
        <v>5045846.54</v>
      </c>
      <c r="F382" s="17">
        <f t="shared" si="173"/>
        <v>11407723.640000001</v>
      </c>
      <c r="G382" s="12"/>
    </row>
    <row r="383" spans="1:7" ht="25.5" x14ac:dyDescent="0.2">
      <c r="A383" s="5" t="s">
        <v>393</v>
      </c>
      <c r="B383" s="15" t="s">
        <v>394</v>
      </c>
      <c r="C383" s="17">
        <f t="shared" si="171"/>
        <v>18098338.579999998</v>
      </c>
      <c r="D383" s="17">
        <f t="shared" si="171"/>
        <v>18098338.579999998</v>
      </c>
      <c r="E383" s="17">
        <f t="shared" ref="E383:F383" si="174">E384</f>
        <v>5045846.54</v>
      </c>
      <c r="F383" s="17">
        <f t="shared" si="174"/>
        <v>11407723.640000001</v>
      </c>
      <c r="G383" s="12"/>
    </row>
    <row r="384" spans="1:7" ht="15.75" x14ac:dyDescent="0.2">
      <c r="A384" s="5" t="s">
        <v>395</v>
      </c>
      <c r="B384" s="15" t="s">
        <v>396</v>
      </c>
      <c r="C384" s="17">
        <v>18098338.579999998</v>
      </c>
      <c r="D384" s="17">
        <v>18098338.579999998</v>
      </c>
      <c r="E384" s="17">
        <v>5045846.54</v>
      </c>
      <c r="F384" s="17">
        <v>11407723.640000001</v>
      </c>
      <c r="G384" s="12"/>
    </row>
    <row r="385" spans="1:7" ht="15.75" x14ac:dyDescent="0.2">
      <c r="A385" s="5" t="s">
        <v>397</v>
      </c>
      <c r="B385" s="15" t="s">
        <v>398</v>
      </c>
      <c r="C385" s="17">
        <f t="shared" ref="C385:D387" si="175">C386</f>
        <v>155040875.59</v>
      </c>
      <c r="D385" s="17">
        <f t="shared" si="175"/>
        <v>189552775.59</v>
      </c>
      <c r="E385" s="17">
        <f t="shared" ref="E385:F385" si="176">E386</f>
        <v>22862164.850000001</v>
      </c>
      <c r="F385" s="17">
        <f t="shared" si="176"/>
        <v>170505165.06999999</v>
      </c>
      <c r="G385" s="12"/>
    </row>
    <row r="386" spans="1:7" ht="25.5" x14ac:dyDescent="0.2">
      <c r="A386" s="5" t="s">
        <v>98</v>
      </c>
      <c r="B386" s="15" t="s">
        <v>399</v>
      </c>
      <c r="C386" s="17">
        <f t="shared" si="175"/>
        <v>155040875.59</v>
      </c>
      <c r="D386" s="17">
        <f t="shared" si="175"/>
        <v>189552775.59</v>
      </c>
      <c r="E386" s="17">
        <f>E387</f>
        <v>22862164.850000001</v>
      </c>
      <c r="F386" s="17">
        <f>F387</f>
        <v>170505165.06999999</v>
      </c>
      <c r="G386" s="12"/>
    </row>
    <row r="387" spans="1:7" ht="25.5" x14ac:dyDescent="0.2">
      <c r="A387" s="5" t="s">
        <v>100</v>
      </c>
      <c r="B387" s="15" t="s">
        <v>400</v>
      </c>
      <c r="C387" s="17">
        <f t="shared" si="175"/>
        <v>155040875.59</v>
      </c>
      <c r="D387" s="17">
        <f t="shared" si="175"/>
        <v>189552775.59</v>
      </c>
      <c r="E387" s="17">
        <f>E388</f>
        <v>22862164.850000001</v>
      </c>
      <c r="F387" s="17">
        <f>F388</f>
        <v>170505165.06999999</v>
      </c>
      <c r="G387" s="12"/>
    </row>
    <row r="388" spans="1:7" ht="15.75" x14ac:dyDescent="0.2">
      <c r="A388" s="5" t="s">
        <v>401</v>
      </c>
      <c r="B388" s="15" t="s">
        <v>402</v>
      </c>
      <c r="C388" s="17">
        <v>155040875.59</v>
      </c>
      <c r="D388" s="17">
        <v>189552775.59</v>
      </c>
      <c r="E388" s="17">
        <v>22862164.850000001</v>
      </c>
      <c r="F388" s="17">
        <v>170505165.06999999</v>
      </c>
      <c r="G388" s="12"/>
    </row>
    <row r="389" spans="1:7" ht="15.75" x14ac:dyDescent="0.2">
      <c r="A389" s="5" t="s">
        <v>403</v>
      </c>
      <c r="B389" s="15" t="s">
        <v>404</v>
      </c>
      <c r="C389" s="17">
        <f>C393+C398</f>
        <v>82152100</v>
      </c>
      <c r="D389" s="17">
        <f>D390+D393+D398</f>
        <v>82152100</v>
      </c>
      <c r="E389" s="17">
        <f t="shared" ref="E389:F389" si="177">E390+E393+E398</f>
        <v>27680747.219999999</v>
      </c>
      <c r="F389" s="17">
        <f t="shared" si="177"/>
        <v>83388285.019999996</v>
      </c>
      <c r="G389" s="12"/>
    </row>
    <row r="390" spans="1:7" ht="25.5" x14ac:dyDescent="0.2">
      <c r="A390" s="5" t="s">
        <v>40</v>
      </c>
      <c r="B390" s="15" t="s">
        <v>405</v>
      </c>
      <c r="C390" s="17">
        <v>0</v>
      </c>
      <c r="D390" s="17"/>
      <c r="E390" s="17"/>
      <c r="F390" s="17"/>
      <c r="G390" s="12"/>
    </row>
    <row r="391" spans="1:7" ht="38.25" x14ac:dyDescent="0.2">
      <c r="A391" s="5" t="s">
        <v>42</v>
      </c>
      <c r="B391" s="15" t="s">
        <v>406</v>
      </c>
      <c r="C391" s="17">
        <v>0</v>
      </c>
      <c r="D391" s="17"/>
      <c r="E391" s="17"/>
      <c r="F391" s="17"/>
      <c r="G391" s="12"/>
    </row>
    <row r="392" spans="1:7" ht="38.25" x14ac:dyDescent="0.2">
      <c r="A392" s="5" t="s">
        <v>45</v>
      </c>
      <c r="B392" s="15" t="s">
        <v>407</v>
      </c>
      <c r="C392" s="17">
        <v>0</v>
      </c>
      <c r="D392" s="17"/>
      <c r="E392" s="17"/>
      <c r="F392" s="17"/>
      <c r="G392" s="12"/>
    </row>
    <row r="393" spans="1:7" ht="25.5" x14ac:dyDescent="0.2">
      <c r="A393" s="5" t="s">
        <v>98</v>
      </c>
      <c r="B393" s="15" t="s">
        <v>408</v>
      </c>
      <c r="C393" s="17">
        <f>C394+C396</f>
        <v>72576200</v>
      </c>
      <c r="D393" s="17">
        <f>D394+D396</f>
        <v>72576200</v>
      </c>
      <c r="E393" s="17">
        <f t="shared" ref="E393:F393" si="178">E394+E396</f>
        <v>27680747.219999999</v>
      </c>
      <c r="F393" s="17">
        <f t="shared" si="178"/>
        <v>73060850</v>
      </c>
      <c r="G393" s="12"/>
    </row>
    <row r="394" spans="1:7" ht="25.5" x14ac:dyDescent="0.2">
      <c r="A394" s="5" t="s">
        <v>393</v>
      </c>
      <c r="B394" s="15" t="s">
        <v>409</v>
      </c>
      <c r="C394" s="17">
        <f>C395</f>
        <v>41957000</v>
      </c>
      <c r="D394" s="17">
        <f>D395</f>
        <v>41957000</v>
      </c>
      <c r="E394" s="17">
        <f t="shared" ref="E394:F394" si="179">E395</f>
        <v>10398200</v>
      </c>
      <c r="F394" s="17">
        <f t="shared" si="179"/>
        <v>41957000</v>
      </c>
      <c r="G394" s="12"/>
    </row>
    <row r="395" spans="1:7" ht="38.25" x14ac:dyDescent="0.2">
      <c r="A395" s="5" t="s">
        <v>410</v>
      </c>
      <c r="B395" s="15" t="s">
        <v>411</v>
      </c>
      <c r="C395" s="17">
        <v>41957000</v>
      </c>
      <c r="D395" s="17">
        <v>41957000</v>
      </c>
      <c r="E395" s="17">
        <v>10398200</v>
      </c>
      <c r="F395" s="17">
        <v>41957000</v>
      </c>
      <c r="G395" s="12"/>
    </row>
    <row r="396" spans="1:7" s="7" customFormat="1" ht="25.5" x14ac:dyDescent="0.2">
      <c r="A396" s="5" t="s">
        <v>100</v>
      </c>
      <c r="B396" s="15" t="s">
        <v>530</v>
      </c>
      <c r="C396" s="17">
        <f>C397</f>
        <v>30619200</v>
      </c>
      <c r="D396" s="17">
        <f>D397</f>
        <v>30619200</v>
      </c>
      <c r="E396" s="17">
        <f t="shared" ref="E396:F396" si="180">E397</f>
        <v>17282547.219999999</v>
      </c>
      <c r="F396" s="17">
        <f t="shared" si="180"/>
        <v>31103850</v>
      </c>
      <c r="G396" s="12"/>
    </row>
    <row r="397" spans="1:7" s="7" customFormat="1" ht="25.5" x14ac:dyDescent="0.2">
      <c r="A397" s="5" t="s">
        <v>532</v>
      </c>
      <c r="B397" s="15" t="s">
        <v>531</v>
      </c>
      <c r="C397" s="17">
        <v>30619200</v>
      </c>
      <c r="D397" s="17">
        <v>30619200</v>
      </c>
      <c r="E397" s="17">
        <v>17282547.219999999</v>
      </c>
      <c r="F397" s="17">
        <v>31103850</v>
      </c>
      <c r="G397" s="12"/>
    </row>
    <row r="398" spans="1:7" ht="25.5" x14ac:dyDescent="0.2">
      <c r="A398" s="5" t="s">
        <v>150</v>
      </c>
      <c r="B398" s="15" t="s">
        <v>412</v>
      </c>
      <c r="C398" s="17">
        <f>C399</f>
        <v>9575900</v>
      </c>
      <c r="D398" s="17">
        <f>D399</f>
        <v>9575900</v>
      </c>
      <c r="E398" s="17">
        <f t="shared" ref="E398:F398" si="181">E399</f>
        <v>0</v>
      </c>
      <c r="F398" s="17">
        <f t="shared" si="181"/>
        <v>10327435.02</v>
      </c>
      <c r="G398" s="12"/>
    </row>
    <row r="399" spans="1:7" ht="15.75" x14ac:dyDescent="0.2">
      <c r="A399" s="5" t="s">
        <v>152</v>
      </c>
      <c r="B399" s="15" t="s">
        <v>413</v>
      </c>
      <c r="C399" s="17">
        <f>C400</f>
        <v>9575900</v>
      </c>
      <c r="D399" s="17">
        <f>D400</f>
        <v>9575900</v>
      </c>
      <c r="E399" s="17">
        <f t="shared" ref="E399:F399" si="182">E400</f>
        <v>0</v>
      </c>
      <c r="F399" s="17">
        <f t="shared" si="182"/>
        <v>10327435.02</v>
      </c>
      <c r="G399" s="12"/>
    </row>
    <row r="400" spans="1:7" ht="38.25" x14ac:dyDescent="0.2">
      <c r="A400" s="5" t="s">
        <v>243</v>
      </c>
      <c r="B400" s="15" t="s">
        <v>414</v>
      </c>
      <c r="C400" s="17">
        <v>9575900</v>
      </c>
      <c r="D400" s="17">
        <v>9575900</v>
      </c>
      <c r="E400" s="17">
        <v>0</v>
      </c>
      <c r="F400" s="17">
        <v>10327435.02</v>
      </c>
      <c r="G400" s="12"/>
    </row>
    <row r="401" spans="1:7" ht="15.75" x14ac:dyDescent="0.2">
      <c r="A401" s="5" t="s">
        <v>415</v>
      </c>
      <c r="B401" s="15" t="s">
        <v>416</v>
      </c>
      <c r="C401" s="17">
        <f>C402+C407</f>
        <v>14828399.999999998</v>
      </c>
      <c r="D401" s="17">
        <f>D402+D407</f>
        <v>14828399.999999998</v>
      </c>
      <c r="E401" s="17">
        <f t="shared" ref="E401:F401" si="183">E402+E407</f>
        <v>8039319.4500000002</v>
      </c>
      <c r="F401" s="17">
        <f t="shared" si="183"/>
        <v>14828399.999999998</v>
      </c>
      <c r="G401" s="12"/>
    </row>
    <row r="402" spans="1:7" ht="63.75" x14ac:dyDescent="0.2">
      <c r="A402" s="5" t="s">
        <v>11</v>
      </c>
      <c r="B402" s="15" t="s">
        <v>417</v>
      </c>
      <c r="C402" s="17">
        <f>C403</f>
        <v>13136918.149999999</v>
      </c>
      <c r="D402" s="17">
        <f>D403</f>
        <v>13136918.149999999</v>
      </c>
      <c r="E402" s="17">
        <f t="shared" ref="E402:F402" si="184">E403</f>
        <v>7557374.9000000004</v>
      </c>
      <c r="F402" s="17">
        <f t="shared" si="184"/>
        <v>13136918.149999999</v>
      </c>
      <c r="G402" s="12"/>
    </row>
    <row r="403" spans="1:7" ht="25.5" x14ac:dyDescent="0.2">
      <c r="A403" s="5" t="s">
        <v>13</v>
      </c>
      <c r="B403" s="15" t="s">
        <v>418</v>
      </c>
      <c r="C403" s="17">
        <f>C404+C406+C405</f>
        <v>13136918.149999999</v>
      </c>
      <c r="D403" s="17">
        <f>D404+D405+D406</f>
        <v>13136918.149999999</v>
      </c>
      <c r="E403" s="17">
        <f t="shared" ref="E403:F403" si="185">E404+E405+E406</f>
        <v>7557374.9000000004</v>
      </c>
      <c r="F403" s="17">
        <f t="shared" si="185"/>
        <v>13136918.149999999</v>
      </c>
      <c r="G403" s="12"/>
    </row>
    <row r="404" spans="1:7" ht="25.5" x14ac:dyDescent="0.2">
      <c r="A404" s="5" t="s">
        <v>15</v>
      </c>
      <c r="B404" s="15" t="s">
        <v>419</v>
      </c>
      <c r="C404" s="17">
        <v>10082523.359999999</v>
      </c>
      <c r="D404" s="17">
        <v>10082523.359999999</v>
      </c>
      <c r="E404" s="17">
        <v>5823011.0800000001</v>
      </c>
      <c r="F404" s="17">
        <v>10082523.359999999</v>
      </c>
      <c r="G404" s="12"/>
    </row>
    <row r="405" spans="1:7" ht="38.25" x14ac:dyDescent="0.2">
      <c r="A405" s="5" t="s">
        <v>17</v>
      </c>
      <c r="B405" s="15" t="s">
        <v>420</v>
      </c>
      <c r="C405" s="17">
        <v>368900</v>
      </c>
      <c r="D405" s="17">
        <v>368900</v>
      </c>
      <c r="E405" s="17">
        <v>82113</v>
      </c>
      <c r="F405" s="17">
        <v>368900</v>
      </c>
      <c r="G405" s="12"/>
    </row>
    <row r="406" spans="1:7" ht="51" x14ac:dyDescent="0.2">
      <c r="A406" s="5" t="s">
        <v>18</v>
      </c>
      <c r="B406" s="15" t="s">
        <v>421</v>
      </c>
      <c r="C406" s="17">
        <v>2685494.79</v>
      </c>
      <c r="D406" s="17">
        <v>2685494.79</v>
      </c>
      <c r="E406" s="17">
        <v>1652250.82</v>
      </c>
      <c r="F406" s="17">
        <v>2685494.79</v>
      </c>
      <c r="G406" s="12"/>
    </row>
    <row r="407" spans="1:7" ht="25.5" x14ac:dyDescent="0.2">
      <c r="A407" s="5" t="s">
        <v>40</v>
      </c>
      <c r="B407" s="15" t="s">
        <v>422</v>
      </c>
      <c r="C407" s="17">
        <f>C408</f>
        <v>1691481.85</v>
      </c>
      <c r="D407" s="17">
        <f>D408</f>
        <v>1691481.85</v>
      </c>
      <c r="E407" s="17">
        <f t="shared" ref="E407:F407" si="186">E408</f>
        <v>481944.55000000005</v>
      </c>
      <c r="F407" s="17">
        <f t="shared" si="186"/>
        <v>1691481.85</v>
      </c>
      <c r="G407" s="12"/>
    </row>
    <row r="408" spans="1:7" ht="38.25" x14ac:dyDescent="0.2">
      <c r="A408" s="5" t="s">
        <v>42</v>
      </c>
      <c r="B408" s="15" t="s">
        <v>423</v>
      </c>
      <c r="C408" s="17">
        <f>C409+C410</f>
        <v>1691481.85</v>
      </c>
      <c r="D408" s="17">
        <f>D409+D410</f>
        <v>1691481.85</v>
      </c>
      <c r="E408" s="17">
        <f t="shared" ref="E408:F408" si="187">E409+E410</f>
        <v>481944.55000000005</v>
      </c>
      <c r="F408" s="17">
        <f t="shared" si="187"/>
        <v>1691481.85</v>
      </c>
      <c r="G408" s="12"/>
    </row>
    <row r="409" spans="1:7" ht="25.5" x14ac:dyDescent="0.2">
      <c r="A409" s="5" t="s">
        <v>44</v>
      </c>
      <c r="B409" s="15" t="s">
        <v>424</v>
      </c>
      <c r="C409" s="17">
        <v>454678</v>
      </c>
      <c r="D409" s="17">
        <v>454678</v>
      </c>
      <c r="E409" s="17">
        <v>85033.600000000006</v>
      </c>
      <c r="F409" s="17">
        <v>454678</v>
      </c>
      <c r="G409" s="12"/>
    </row>
    <row r="410" spans="1:7" ht="38.25" x14ac:dyDescent="0.2">
      <c r="A410" s="5" t="s">
        <v>45</v>
      </c>
      <c r="B410" s="15" t="s">
        <v>425</v>
      </c>
      <c r="C410" s="17">
        <v>1236803.8500000001</v>
      </c>
      <c r="D410" s="17">
        <v>1236803.8500000001</v>
      </c>
      <c r="E410" s="17">
        <v>396910.95</v>
      </c>
      <c r="F410" s="17">
        <v>1236803.8500000001</v>
      </c>
      <c r="G410" s="12"/>
    </row>
    <row r="411" spans="1:7" ht="15.75" x14ac:dyDescent="0.2">
      <c r="A411" s="5" t="s">
        <v>426</v>
      </c>
      <c r="B411" s="15" t="s">
        <v>427</v>
      </c>
      <c r="C411" s="17">
        <f>C412+C428</f>
        <v>222623147.56999999</v>
      </c>
      <c r="D411" s="17">
        <f>D412+D428</f>
        <v>229147432.56999999</v>
      </c>
      <c r="E411" s="17">
        <f t="shared" ref="E411:F411" si="188">E412+E428</f>
        <v>85106288.780000001</v>
      </c>
      <c r="F411" s="17">
        <f t="shared" si="188"/>
        <v>170177213.71000001</v>
      </c>
      <c r="G411" s="12"/>
    </row>
    <row r="412" spans="1:7" ht="15.75" x14ac:dyDescent="0.2">
      <c r="A412" s="5" t="s">
        <v>428</v>
      </c>
      <c r="B412" s="15" t="s">
        <v>429</v>
      </c>
      <c r="C412" s="17">
        <f>C413+C419+C422</f>
        <v>118719569.37</v>
      </c>
      <c r="D412" s="17">
        <f>D413+D419+D422</f>
        <v>125243854.37</v>
      </c>
      <c r="E412" s="17">
        <f t="shared" ref="E412:F412" si="189">E413+E419+E422</f>
        <v>58642096.789999999</v>
      </c>
      <c r="F412" s="17">
        <f t="shared" si="189"/>
        <v>129742874.37</v>
      </c>
      <c r="G412" s="12"/>
    </row>
    <row r="413" spans="1:7" ht="63.75" x14ac:dyDescent="0.2">
      <c r="A413" s="5" t="s">
        <v>11</v>
      </c>
      <c r="B413" s="15" t="s">
        <v>430</v>
      </c>
      <c r="C413" s="17">
        <f>C414</f>
        <v>10693480</v>
      </c>
      <c r="D413" s="17">
        <f>D414</f>
        <v>12667055</v>
      </c>
      <c r="E413" s="17">
        <f t="shared" ref="E413:F413" si="190">E414</f>
        <v>6105127.5199999996</v>
      </c>
      <c r="F413" s="17">
        <f t="shared" si="190"/>
        <v>12969115</v>
      </c>
      <c r="G413" s="12"/>
    </row>
    <row r="414" spans="1:7" ht="25.5" x14ac:dyDescent="0.2">
      <c r="A414" s="5" t="s">
        <v>82</v>
      </c>
      <c r="B414" s="15" t="s">
        <v>431</v>
      </c>
      <c r="C414" s="17">
        <f>C415+C416+C418+C417</f>
        <v>10693480</v>
      </c>
      <c r="D414" s="17">
        <f>D415+D416+D417+D418</f>
        <v>12667055</v>
      </c>
      <c r="E414" s="17">
        <f t="shared" ref="E414:F414" si="191">E415+E416+E417+E418</f>
        <v>6105127.5199999996</v>
      </c>
      <c r="F414" s="17">
        <f t="shared" si="191"/>
        <v>12969115</v>
      </c>
      <c r="G414" s="12"/>
    </row>
    <row r="415" spans="1:7" ht="15.75" x14ac:dyDescent="0.2">
      <c r="A415" s="5" t="s">
        <v>84</v>
      </c>
      <c r="B415" s="15" t="s">
        <v>432</v>
      </c>
      <c r="C415" s="17">
        <v>7656500</v>
      </c>
      <c r="D415" s="17">
        <v>9057120</v>
      </c>
      <c r="E415" s="17">
        <v>4840920.5999999996</v>
      </c>
      <c r="F415" s="17">
        <v>9304100</v>
      </c>
      <c r="G415" s="12"/>
    </row>
    <row r="416" spans="1:7" ht="25.5" x14ac:dyDescent="0.2">
      <c r="A416" s="5" t="s">
        <v>86</v>
      </c>
      <c r="B416" s="15" t="s">
        <v>433</v>
      </c>
      <c r="C416" s="17">
        <v>574500</v>
      </c>
      <c r="D416" s="17">
        <v>724575</v>
      </c>
      <c r="E416" s="17">
        <v>2900</v>
      </c>
      <c r="F416" s="17">
        <v>705075</v>
      </c>
      <c r="G416" s="12"/>
    </row>
    <row r="417" spans="1:7" s="7" customFormat="1" ht="51" x14ac:dyDescent="0.2">
      <c r="A417" s="5" t="s">
        <v>538</v>
      </c>
      <c r="B417" s="15" t="s">
        <v>537</v>
      </c>
      <c r="C417" s="17">
        <v>150000</v>
      </c>
      <c r="D417" s="17">
        <v>150000</v>
      </c>
      <c r="E417" s="17">
        <v>0</v>
      </c>
      <c r="F417" s="17">
        <v>150000</v>
      </c>
      <c r="G417" s="12"/>
    </row>
    <row r="418" spans="1:7" ht="51" x14ac:dyDescent="0.2">
      <c r="A418" s="5" t="s">
        <v>88</v>
      </c>
      <c r="B418" s="15" t="s">
        <v>434</v>
      </c>
      <c r="C418" s="17">
        <v>2312480</v>
      </c>
      <c r="D418" s="17">
        <v>2735360</v>
      </c>
      <c r="E418" s="17">
        <v>1261306.92</v>
      </c>
      <c r="F418" s="17">
        <v>2809940</v>
      </c>
      <c r="G418" s="12"/>
    </row>
    <row r="419" spans="1:7" ht="25.5" x14ac:dyDescent="0.2">
      <c r="A419" s="5" t="s">
        <v>40</v>
      </c>
      <c r="B419" s="15" t="s">
        <v>435</v>
      </c>
      <c r="C419" s="17">
        <f>C420</f>
        <v>304710</v>
      </c>
      <c r="D419" s="17">
        <f>D420</f>
        <v>336210</v>
      </c>
      <c r="E419" s="17">
        <f t="shared" ref="E419:F419" si="192">E420</f>
        <v>16301.77</v>
      </c>
      <c r="F419" s="17">
        <f t="shared" si="192"/>
        <v>336210</v>
      </c>
      <c r="G419" s="12"/>
    </row>
    <row r="420" spans="1:7" ht="38.25" x14ac:dyDescent="0.2">
      <c r="A420" s="5" t="s">
        <v>42</v>
      </c>
      <c r="B420" s="15" t="s">
        <v>436</v>
      </c>
      <c r="C420" s="17">
        <f>C421</f>
        <v>304710</v>
      </c>
      <c r="D420" s="17">
        <f>D421</f>
        <v>336210</v>
      </c>
      <c r="E420" s="17">
        <f t="shared" ref="E420:F420" si="193">E421</f>
        <v>16301.77</v>
      </c>
      <c r="F420" s="17">
        <f t="shared" si="193"/>
        <v>336210</v>
      </c>
      <c r="G420" s="12"/>
    </row>
    <row r="421" spans="1:7" ht="38.25" x14ac:dyDescent="0.2">
      <c r="A421" s="5" t="s">
        <v>45</v>
      </c>
      <c r="B421" s="15" t="s">
        <v>437</v>
      </c>
      <c r="C421" s="17">
        <v>304710</v>
      </c>
      <c r="D421" s="17">
        <v>336210</v>
      </c>
      <c r="E421" s="17">
        <v>16301.77</v>
      </c>
      <c r="F421" s="17">
        <v>336210</v>
      </c>
      <c r="G421" s="12"/>
    </row>
    <row r="422" spans="1:7" ht="38.25" x14ac:dyDescent="0.2">
      <c r="A422" s="5" t="s">
        <v>106</v>
      </c>
      <c r="B422" s="15" t="s">
        <v>438</v>
      </c>
      <c r="C422" s="17">
        <f>C423+C426</f>
        <v>107721379.37</v>
      </c>
      <c r="D422" s="17">
        <f>D423+D426</f>
        <v>112240589.37</v>
      </c>
      <c r="E422" s="17">
        <f t="shared" ref="E422:F422" si="194">E423+E426</f>
        <v>52520667.5</v>
      </c>
      <c r="F422" s="17">
        <f t="shared" si="194"/>
        <v>116437549.37</v>
      </c>
      <c r="G422" s="12"/>
    </row>
    <row r="423" spans="1:7" ht="15.75" x14ac:dyDescent="0.2">
      <c r="A423" s="5" t="s">
        <v>178</v>
      </c>
      <c r="B423" s="15" t="s">
        <v>439</v>
      </c>
      <c r="C423" s="17">
        <f>C424+C425</f>
        <v>107669379.37</v>
      </c>
      <c r="D423" s="17">
        <f>D424+D425</f>
        <v>112188589.37</v>
      </c>
      <c r="E423" s="17">
        <f t="shared" ref="E423:F423" si="195">E424+E425</f>
        <v>52520667.5</v>
      </c>
      <c r="F423" s="17">
        <f t="shared" si="195"/>
        <v>115848549.37</v>
      </c>
      <c r="G423" s="12"/>
    </row>
    <row r="424" spans="1:7" ht="51" x14ac:dyDescent="0.2">
      <c r="A424" s="5" t="s">
        <v>281</v>
      </c>
      <c r="B424" s="15" t="s">
        <v>440</v>
      </c>
      <c r="C424" s="17">
        <v>101669379.37</v>
      </c>
      <c r="D424" s="17">
        <v>106188589.37</v>
      </c>
      <c r="E424" s="17">
        <v>46520667.5</v>
      </c>
      <c r="F424" s="17">
        <v>109848549.37</v>
      </c>
      <c r="G424" s="12"/>
    </row>
    <row r="425" spans="1:7" s="7" customFormat="1" ht="15.75" x14ac:dyDescent="0.2">
      <c r="A425" s="5" t="s">
        <v>180</v>
      </c>
      <c r="B425" s="15" t="s">
        <v>533</v>
      </c>
      <c r="C425" s="17">
        <v>6000000</v>
      </c>
      <c r="D425" s="17">
        <v>6000000</v>
      </c>
      <c r="E425" s="17">
        <v>6000000</v>
      </c>
      <c r="F425" s="17">
        <v>6000000</v>
      </c>
      <c r="G425" s="12"/>
    </row>
    <row r="426" spans="1:7" s="7" customFormat="1" ht="38.25" x14ac:dyDescent="0.2">
      <c r="A426" s="5" t="s">
        <v>108</v>
      </c>
      <c r="B426" s="15" t="s">
        <v>534</v>
      </c>
      <c r="C426" s="17">
        <f>C427</f>
        <v>52000</v>
      </c>
      <c r="D426" s="17">
        <f>D427</f>
        <v>52000</v>
      </c>
      <c r="E426" s="17">
        <f t="shared" ref="E426:F426" si="196">E427</f>
        <v>0</v>
      </c>
      <c r="F426" s="17">
        <f t="shared" si="196"/>
        <v>589000</v>
      </c>
      <c r="G426" s="12"/>
    </row>
    <row r="427" spans="1:7" s="7" customFormat="1" ht="43.5" customHeight="1" x14ac:dyDescent="0.2">
      <c r="A427" s="5" t="s">
        <v>536</v>
      </c>
      <c r="B427" s="15" t="s">
        <v>535</v>
      </c>
      <c r="C427" s="17">
        <v>52000</v>
      </c>
      <c r="D427" s="17">
        <v>52000</v>
      </c>
      <c r="E427" s="17"/>
      <c r="F427" s="17">
        <v>589000</v>
      </c>
      <c r="G427" s="12"/>
    </row>
    <row r="428" spans="1:7" ht="15.75" x14ac:dyDescent="0.2">
      <c r="A428" s="5" t="s">
        <v>441</v>
      </c>
      <c r="B428" s="15" t="s">
        <v>442</v>
      </c>
      <c r="C428" s="17">
        <f>C429+C432</f>
        <v>103903578.2</v>
      </c>
      <c r="D428" s="17">
        <f>D429+D432</f>
        <v>103903578.2</v>
      </c>
      <c r="E428" s="17">
        <f t="shared" ref="E428:F428" si="197">E429+E432</f>
        <v>26464191.989999998</v>
      </c>
      <c r="F428" s="17">
        <f t="shared" si="197"/>
        <v>40434339.340000004</v>
      </c>
      <c r="G428" s="12"/>
    </row>
    <row r="429" spans="1:7" ht="25.5" x14ac:dyDescent="0.2">
      <c r="A429" s="5" t="s">
        <v>40</v>
      </c>
      <c r="B429" s="15" t="s">
        <v>443</v>
      </c>
      <c r="C429" s="17">
        <v>0</v>
      </c>
      <c r="D429" s="17">
        <f>D430</f>
        <v>0</v>
      </c>
      <c r="E429" s="17">
        <f t="shared" ref="E429:F429" si="198">E430</f>
        <v>0</v>
      </c>
      <c r="F429" s="17">
        <f t="shared" si="198"/>
        <v>0</v>
      </c>
      <c r="G429" s="12"/>
    </row>
    <row r="430" spans="1:7" ht="38.25" x14ac:dyDescent="0.2">
      <c r="A430" s="5" t="s">
        <v>42</v>
      </c>
      <c r="B430" s="15" t="s">
        <v>444</v>
      </c>
      <c r="C430" s="17">
        <v>0</v>
      </c>
      <c r="D430" s="17">
        <f>D431</f>
        <v>0</v>
      </c>
      <c r="E430" s="17">
        <f t="shared" ref="E430:F430" si="199">E431</f>
        <v>0</v>
      </c>
      <c r="F430" s="17">
        <f t="shared" si="199"/>
        <v>0</v>
      </c>
      <c r="G430" s="12"/>
    </row>
    <row r="431" spans="1:7" ht="38.25" x14ac:dyDescent="0.2">
      <c r="A431" s="5" t="s">
        <v>45</v>
      </c>
      <c r="B431" s="15" t="s">
        <v>445</v>
      </c>
      <c r="C431" s="17">
        <v>0</v>
      </c>
      <c r="D431" s="17"/>
      <c r="E431" s="17"/>
      <c r="F431" s="17"/>
      <c r="G431" s="12"/>
    </row>
    <row r="432" spans="1:7" ht="25.5" x14ac:dyDescent="0.2">
      <c r="A432" s="5" t="s">
        <v>150</v>
      </c>
      <c r="B432" s="15" t="s">
        <v>446</v>
      </c>
      <c r="C432" s="17">
        <f>C433</f>
        <v>103903578.2</v>
      </c>
      <c r="D432" s="17">
        <f>D433</f>
        <v>103903578.2</v>
      </c>
      <c r="E432" s="17">
        <f t="shared" ref="E432:F432" si="200">E433</f>
        <v>26464191.989999998</v>
      </c>
      <c r="F432" s="17">
        <f t="shared" si="200"/>
        <v>40434339.340000004</v>
      </c>
      <c r="G432" s="12"/>
    </row>
    <row r="433" spans="1:7" ht="15.75" x14ac:dyDescent="0.2">
      <c r="A433" s="5" t="s">
        <v>152</v>
      </c>
      <c r="B433" s="15" t="s">
        <v>447</v>
      </c>
      <c r="C433" s="17">
        <f>C434</f>
        <v>103903578.2</v>
      </c>
      <c r="D433" s="17">
        <f>D434</f>
        <v>103903578.2</v>
      </c>
      <c r="E433" s="17">
        <f t="shared" ref="E433:F433" si="201">E434</f>
        <v>26464191.989999998</v>
      </c>
      <c r="F433" s="17">
        <f t="shared" si="201"/>
        <v>40434339.340000004</v>
      </c>
      <c r="G433" s="12"/>
    </row>
    <row r="434" spans="1:7" ht="38.25" x14ac:dyDescent="0.2">
      <c r="A434" s="5" t="s">
        <v>154</v>
      </c>
      <c r="B434" s="15" t="s">
        <v>448</v>
      </c>
      <c r="C434" s="17">
        <v>103903578.2</v>
      </c>
      <c r="D434" s="17">
        <v>103903578.2</v>
      </c>
      <c r="E434" s="18">
        <v>26464191.989999998</v>
      </c>
      <c r="F434" s="17">
        <f>120434339.34-80000000</f>
        <v>40434339.340000004</v>
      </c>
      <c r="G434" s="12"/>
    </row>
    <row r="435" spans="1:7" ht="15.75" x14ac:dyDescent="0.2">
      <c r="A435" s="5" t="s">
        <v>449</v>
      </c>
      <c r="B435" s="15" t="s">
        <v>450</v>
      </c>
      <c r="C435" s="17">
        <f t="shared" ref="C435:D438" si="202">C436</f>
        <v>8519562</v>
      </c>
      <c r="D435" s="17">
        <f t="shared" si="202"/>
        <v>8519562</v>
      </c>
      <c r="E435" s="17">
        <f t="shared" ref="E435:F435" si="203">E436</f>
        <v>5229732.6399999997</v>
      </c>
      <c r="F435" s="17">
        <f t="shared" si="203"/>
        <v>11564912</v>
      </c>
      <c r="G435" s="12"/>
    </row>
    <row r="436" spans="1:7" ht="15.75" x14ac:dyDescent="0.2">
      <c r="A436" s="5" t="s">
        <v>451</v>
      </c>
      <c r="B436" s="15" t="s">
        <v>452</v>
      </c>
      <c r="C436" s="17">
        <f t="shared" si="202"/>
        <v>8519562</v>
      </c>
      <c r="D436" s="17">
        <f t="shared" si="202"/>
        <v>8519562</v>
      </c>
      <c r="E436" s="17">
        <f t="shared" ref="E436:F436" si="204">E437</f>
        <v>5229732.6399999997</v>
      </c>
      <c r="F436" s="17">
        <f t="shared" si="204"/>
        <v>11564912</v>
      </c>
      <c r="G436" s="12"/>
    </row>
    <row r="437" spans="1:7" ht="38.25" x14ac:dyDescent="0.2">
      <c r="A437" s="5" t="s">
        <v>106</v>
      </c>
      <c r="B437" s="15" t="s">
        <v>453</v>
      </c>
      <c r="C437" s="17">
        <f t="shared" si="202"/>
        <v>8519562</v>
      </c>
      <c r="D437" s="17">
        <f t="shared" si="202"/>
        <v>8519562</v>
      </c>
      <c r="E437" s="17">
        <f t="shared" ref="E437:F437" si="205">E438</f>
        <v>5229732.6399999997</v>
      </c>
      <c r="F437" s="17">
        <f t="shared" si="205"/>
        <v>11564912</v>
      </c>
      <c r="G437" s="12"/>
    </row>
    <row r="438" spans="1:7" ht="15.75" x14ac:dyDescent="0.2">
      <c r="A438" s="5" t="s">
        <v>178</v>
      </c>
      <c r="B438" s="15" t="s">
        <v>454</v>
      </c>
      <c r="C438" s="17">
        <f t="shared" si="202"/>
        <v>8519562</v>
      </c>
      <c r="D438" s="17">
        <f t="shared" si="202"/>
        <v>8519562</v>
      </c>
      <c r="E438" s="17">
        <f t="shared" ref="E438:F438" si="206">E439</f>
        <v>5229732.6399999997</v>
      </c>
      <c r="F438" s="17">
        <f t="shared" si="206"/>
        <v>11564912</v>
      </c>
      <c r="G438" s="12"/>
    </row>
    <row r="439" spans="1:7" ht="51" x14ac:dyDescent="0.2">
      <c r="A439" s="5" t="s">
        <v>281</v>
      </c>
      <c r="B439" s="15" t="s">
        <v>455</v>
      </c>
      <c r="C439" s="17">
        <v>8519562</v>
      </c>
      <c r="D439" s="17">
        <v>8519562</v>
      </c>
      <c r="E439" s="17">
        <v>5229732.6399999997</v>
      </c>
      <c r="F439" s="17">
        <v>11564912</v>
      </c>
      <c r="G439" s="12"/>
    </row>
    <row r="440" spans="1:7" ht="25.5" x14ac:dyDescent="0.2">
      <c r="A440" s="5" t="s">
        <v>456</v>
      </c>
      <c r="B440" s="15" t="s">
        <v>457</v>
      </c>
      <c r="C440" s="17">
        <f t="shared" ref="C440:D442" si="207">C441</f>
        <v>3000000</v>
      </c>
      <c r="D440" s="17">
        <f t="shared" si="207"/>
        <v>3000000</v>
      </c>
      <c r="E440" s="17">
        <f t="shared" ref="E440:F440" si="208">E441</f>
        <v>0</v>
      </c>
      <c r="F440" s="17">
        <f t="shared" si="208"/>
        <v>0</v>
      </c>
      <c r="G440" s="12"/>
    </row>
    <row r="441" spans="1:7" ht="25.5" x14ac:dyDescent="0.2">
      <c r="A441" s="5" t="s">
        <v>458</v>
      </c>
      <c r="B441" s="15" t="s">
        <v>459</v>
      </c>
      <c r="C441" s="17">
        <f t="shared" si="207"/>
        <v>3000000</v>
      </c>
      <c r="D441" s="17">
        <f t="shared" si="207"/>
        <v>3000000</v>
      </c>
      <c r="E441" s="17">
        <f t="shared" ref="E441:F441" si="209">E442</f>
        <v>0</v>
      </c>
      <c r="F441" s="17">
        <f t="shared" si="209"/>
        <v>0</v>
      </c>
      <c r="G441" s="12"/>
    </row>
    <row r="442" spans="1:7" ht="25.5" x14ac:dyDescent="0.2">
      <c r="A442" s="5" t="s">
        <v>460</v>
      </c>
      <c r="B442" s="15" t="s">
        <v>461</v>
      </c>
      <c r="C442" s="17">
        <f t="shared" si="207"/>
        <v>3000000</v>
      </c>
      <c r="D442" s="17">
        <f t="shared" si="207"/>
        <v>3000000</v>
      </c>
      <c r="E442" s="18">
        <f>E443</f>
        <v>0</v>
      </c>
      <c r="F442" s="17">
        <f>F443</f>
        <v>0</v>
      </c>
      <c r="G442" s="12"/>
    </row>
    <row r="443" spans="1:7" ht="15.75" x14ac:dyDescent="0.2">
      <c r="A443" s="5" t="s">
        <v>462</v>
      </c>
      <c r="B443" s="15" t="s">
        <v>463</v>
      </c>
      <c r="C443" s="17">
        <v>3000000</v>
      </c>
      <c r="D443" s="17">
        <v>3000000</v>
      </c>
      <c r="E443" s="18">
        <v>0</v>
      </c>
      <c r="F443" s="17">
        <v>0</v>
      </c>
      <c r="G443" s="12"/>
    </row>
    <row r="444" spans="1:7" ht="38.25" x14ac:dyDescent="0.2">
      <c r="A444" s="5" t="s">
        <v>464</v>
      </c>
      <c r="B444" s="15" t="s">
        <v>465</v>
      </c>
      <c r="C444" s="17">
        <f>C445+C449+C453</f>
        <v>482229017.87</v>
      </c>
      <c r="D444" s="17">
        <f>D445+D449+D453</f>
        <v>482229017.87</v>
      </c>
      <c r="E444" s="17">
        <f t="shared" ref="E444:F444" si="210">E445+E449+E453</f>
        <v>310804680.27999997</v>
      </c>
      <c r="F444" s="17">
        <f t="shared" si="210"/>
        <v>511563051.12</v>
      </c>
      <c r="G444" s="12"/>
    </row>
    <row r="445" spans="1:7" ht="38.25" x14ac:dyDescent="0.2">
      <c r="A445" s="5" t="s">
        <v>466</v>
      </c>
      <c r="B445" s="15" t="s">
        <v>467</v>
      </c>
      <c r="C445" s="17">
        <f t="shared" ref="C445:D447" si="211">C446</f>
        <v>249895600</v>
      </c>
      <c r="D445" s="17">
        <f t="shared" si="211"/>
        <v>249895600</v>
      </c>
      <c r="E445" s="17">
        <f t="shared" ref="E445:F445" si="212">E446</f>
        <v>156147700</v>
      </c>
      <c r="F445" s="17">
        <f t="shared" si="212"/>
        <v>249895600</v>
      </c>
      <c r="G445" s="12"/>
    </row>
    <row r="446" spans="1:7" ht="15.75" x14ac:dyDescent="0.2">
      <c r="A446" s="5" t="s">
        <v>121</v>
      </c>
      <c r="B446" s="15" t="s">
        <v>468</v>
      </c>
      <c r="C446" s="17">
        <f t="shared" si="211"/>
        <v>249895600</v>
      </c>
      <c r="D446" s="17">
        <f t="shared" si="211"/>
        <v>249895600</v>
      </c>
      <c r="E446" s="17">
        <f t="shared" ref="E446:F446" si="213">E447</f>
        <v>156147700</v>
      </c>
      <c r="F446" s="17">
        <f t="shared" si="213"/>
        <v>249895600</v>
      </c>
      <c r="G446" s="12"/>
    </row>
    <row r="447" spans="1:7" ht="15.75" x14ac:dyDescent="0.2">
      <c r="A447" s="5" t="s">
        <v>469</v>
      </c>
      <c r="B447" s="15" t="s">
        <v>470</v>
      </c>
      <c r="C447" s="17">
        <f t="shared" si="211"/>
        <v>249895600</v>
      </c>
      <c r="D447" s="17">
        <f t="shared" si="211"/>
        <v>249895600</v>
      </c>
      <c r="E447" s="17">
        <f t="shared" ref="E447:F447" si="214">E448</f>
        <v>156147700</v>
      </c>
      <c r="F447" s="17">
        <f t="shared" si="214"/>
        <v>249895600</v>
      </c>
      <c r="G447" s="12"/>
    </row>
    <row r="448" spans="1:7" ht="25.5" x14ac:dyDescent="0.2">
      <c r="A448" s="5" t="s">
        <v>471</v>
      </c>
      <c r="B448" s="15" t="s">
        <v>472</v>
      </c>
      <c r="C448" s="17">
        <v>249895600</v>
      </c>
      <c r="D448" s="17">
        <v>249895600</v>
      </c>
      <c r="E448" s="17">
        <v>156147700</v>
      </c>
      <c r="F448" s="17">
        <v>249895600</v>
      </c>
      <c r="G448" s="12"/>
    </row>
    <row r="449" spans="1:7" ht="15.75" x14ac:dyDescent="0.2">
      <c r="A449" s="5" t="s">
        <v>473</v>
      </c>
      <c r="B449" s="15" t="s">
        <v>474</v>
      </c>
      <c r="C449" s="17">
        <f t="shared" ref="C449:D451" si="215">C450</f>
        <v>101279000</v>
      </c>
      <c r="D449" s="17">
        <f t="shared" si="215"/>
        <v>101279000</v>
      </c>
      <c r="E449" s="17">
        <f t="shared" ref="E449:F449" si="216">E450</f>
        <v>78500000</v>
      </c>
      <c r="F449" s="17">
        <f t="shared" si="216"/>
        <v>120179000</v>
      </c>
      <c r="G449" s="12"/>
    </row>
    <row r="450" spans="1:7" ht="15.75" x14ac:dyDescent="0.2">
      <c r="A450" s="5" t="s">
        <v>121</v>
      </c>
      <c r="B450" s="15" t="s">
        <v>475</v>
      </c>
      <c r="C450" s="17">
        <f t="shared" si="215"/>
        <v>101279000</v>
      </c>
      <c r="D450" s="17">
        <f t="shared" si="215"/>
        <v>101279000</v>
      </c>
      <c r="E450" s="17">
        <f t="shared" ref="E450:F450" si="217">E451</f>
        <v>78500000</v>
      </c>
      <c r="F450" s="17">
        <f t="shared" si="217"/>
        <v>120179000</v>
      </c>
      <c r="G450" s="12"/>
    </row>
    <row r="451" spans="1:7" ht="15.75" x14ac:dyDescent="0.2">
      <c r="A451" s="5" t="s">
        <v>469</v>
      </c>
      <c r="B451" s="15" t="s">
        <v>476</v>
      </c>
      <c r="C451" s="17">
        <f t="shared" si="215"/>
        <v>101279000</v>
      </c>
      <c r="D451" s="17">
        <f t="shared" si="215"/>
        <v>101279000</v>
      </c>
      <c r="E451" s="17">
        <f t="shared" ref="E451:F451" si="218">E452</f>
        <v>78500000</v>
      </c>
      <c r="F451" s="17">
        <f t="shared" si="218"/>
        <v>120179000</v>
      </c>
      <c r="G451" s="12"/>
    </row>
    <row r="452" spans="1:7" ht="15.75" x14ac:dyDescent="0.2">
      <c r="A452" s="5" t="s">
        <v>473</v>
      </c>
      <c r="B452" s="15" t="s">
        <v>477</v>
      </c>
      <c r="C452" s="17">
        <v>101279000</v>
      </c>
      <c r="D452" s="17">
        <v>101279000</v>
      </c>
      <c r="E452" s="17">
        <v>78500000</v>
      </c>
      <c r="F452" s="17">
        <v>120179000</v>
      </c>
      <c r="G452" s="12"/>
    </row>
    <row r="453" spans="1:7" ht="25.5" x14ac:dyDescent="0.2">
      <c r="A453" s="5" t="s">
        <v>478</v>
      </c>
      <c r="B453" s="15" t="s">
        <v>479</v>
      </c>
      <c r="C453" s="17">
        <f>C454</f>
        <v>131054417.87</v>
      </c>
      <c r="D453" s="17">
        <f>D454</f>
        <v>131054417.87</v>
      </c>
      <c r="E453" s="17">
        <f t="shared" ref="E453:F453" si="219">E454</f>
        <v>76156980.280000001</v>
      </c>
      <c r="F453" s="17">
        <f t="shared" si="219"/>
        <v>141488451.12</v>
      </c>
      <c r="G453" s="12"/>
    </row>
    <row r="454" spans="1:7" ht="15.75" x14ac:dyDescent="0.2">
      <c r="A454" s="5" t="s">
        <v>121</v>
      </c>
      <c r="B454" s="15" t="s">
        <v>480</v>
      </c>
      <c r="C454" s="17">
        <f>C455</f>
        <v>131054417.87</v>
      </c>
      <c r="D454" s="17">
        <f>D455</f>
        <v>131054417.87</v>
      </c>
      <c r="E454" s="17">
        <f t="shared" ref="E454:F454" si="220">E455</f>
        <v>76156980.280000001</v>
      </c>
      <c r="F454" s="17">
        <f t="shared" si="220"/>
        <v>141488451.12</v>
      </c>
      <c r="G454" s="12"/>
    </row>
    <row r="455" spans="1:7" ht="15.75" x14ac:dyDescent="0.2">
      <c r="A455" s="5" t="s">
        <v>4</v>
      </c>
      <c r="B455" s="15" t="s">
        <v>481</v>
      </c>
      <c r="C455" s="17">
        <v>131054417.87</v>
      </c>
      <c r="D455" s="17">
        <v>131054417.87</v>
      </c>
      <c r="E455" s="17">
        <v>76156980.280000001</v>
      </c>
      <c r="F455" s="17">
        <v>141488451.12</v>
      </c>
      <c r="G455" s="12"/>
    </row>
    <row r="456" spans="1:7" ht="15.75" x14ac:dyDescent="0.2">
      <c r="A456" s="6" t="s">
        <v>483</v>
      </c>
      <c r="B456" s="16"/>
      <c r="C456" s="19">
        <v>-1113896026.5999999</v>
      </c>
      <c r="D456" s="19">
        <v>-1113896026.5999999</v>
      </c>
      <c r="E456" s="19">
        <v>14129048</v>
      </c>
      <c r="F456" s="19"/>
      <c r="G456" s="12"/>
    </row>
  </sheetData>
  <customSheetViews>
    <customSheetView guid="{02286EFB-E44F-4780-A218-9CCC87B17B42}" scale="92" showGridLines="0">
      <pane ySplit="9" topLeftCell="A376" activePane="bottomLeft" state="frozen"/>
      <selection pane="bottomLeft" activeCell="D388" sqref="D388"/>
      <pageMargins left="0.196850393700787" right="0.196850393700787" top="0.196850393700787" bottom="0.45657244094488197" header="0.196850393700787" footer="0.196850393700787"/>
      <pageSetup paperSize="8" orientation="landscape" horizontalDpi="300" verticalDpi="300" r:id="rId1"/>
      <headerFooter alignWithMargins="0">
        <oddFooter>&amp;L&amp;"Arial,Regular"&amp;8 - 2 -</oddFooter>
      </headerFooter>
    </customSheetView>
    <customSheetView guid="{2C4FFC7C-D4E5-4BF9-B563-8741078D55F8}" scale="92" showGridLines="0">
      <pane ySplit="9" topLeftCell="A10" activePane="bottomLeft" state="frozen"/>
      <selection pane="bottomLeft" activeCell="C11" sqref="C11:C387"/>
      <pageMargins left="0.196850393700787" right="0.196850393700787" top="0.196850393700787" bottom="0.45657244094488197" header="0.196850393700787" footer="0.196850393700787"/>
      <pageSetup paperSize="8" orientation="landscape" horizontalDpi="300" verticalDpi="300" r:id="rId2"/>
      <headerFooter alignWithMargins="0">
        <oddFooter>&amp;L&amp;"Arial,Regular"&amp;8 - 2 -</oddFooter>
      </headerFooter>
    </customSheetView>
  </customSheetViews>
  <mergeCells count="7">
    <mergeCell ref="A3:D3"/>
    <mergeCell ref="E3:F3"/>
    <mergeCell ref="A1:F1"/>
    <mergeCell ref="D4:D5"/>
    <mergeCell ref="E4:E5"/>
    <mergeCell ref="F4:F5"/>
    <mergeCell ref="C4:C5"/>
  </mergeCells>
  <pageMargins left="0.78740157480314965" right="0.39370078740157483" top="0.39370078740157483" bottom="0.39370078740157483" header="0" footer="0"/>
  <pageSetup paperSize="8" scale="90" orientation="portrait" r:id="rId3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Николаева Ольга Владимировна</cp:lastModifiedBy>
  <cp:lastPrinted>2017-10-31T10:29:02Z</cp:lastPrinted>
  <dcterms:created xsi:type="dcterms:W3CDTF">2016-09-13T06:04:03Z</dcterms:created>
  <dcterms:modified xsi:type="dcterms:W3CDTF">2017-10-31T10:29:07Z</dcterms:modified>
</cp:coreProperties>
</file>