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355" windowHeight="6720"/>
  </bookViews>
  <sheets>
    <sheet name="Сведения" sheetId="2" r:id="rId1"/>
  </sheets>
  <definedNames>
    <definedName name="_xlnm.Print_Titles" localSheetId="0">Сведения!$6:$6</definedName>
  </definedNames>
  <calcPr calcId="144525"/>
</workbook>
</file>

<file path=xl/calcChain.xml><?xml version="1.0" encoding="utf-8"?>
<calcChain xmlns="http://schemas.openxmlformats.org/spreadsheetml/2006/main">
  <c r="F21" i="2" l="1"/>
  <c r="E7" i="2"/>
  <c r="G45" i="2" l="1"/>
  <c r="G35" i="2"/>
  <c r="G7" i="2"/>
  <c r="F47" i="2"/>
  <c r="F17" i="2"/>
  <c r="E45" i="2" l="1"/>
  <c r="G60" i="2" l="1"/>
  <c r="H60" i="2"/>
  <c r="F60" i="2"/>
  <c r="G58" i="2"/>
  <c r="H58" i="2"/>
  <c r="F58" i="2"/>
  <c r="G56" i="2"/>
  <c r="H56" i="2"/>
  <c r="F56" i="2"/>
  <c r="G52" i="2"/>
  <c r="H52" i="2"/>
  <c r="F52" i="2"/>
  <c r="G47" i="2"/>
  <c r="H47" i="2"/>
  <c r="H45" i="2"/>
  <c r="F45" i="2"/>
  <c r="G42" i="2"/>
  <c r="H42" i="2"/>
  <c r="F42" i="2"/>
  <c r="H35" i="2"/>
  <c r="F35" i="2"/>
  <c r="G33" i="2"/>
  <c r="H33" i="2"/>
  <c r="F33" i="2"/>
  <c r="G28" i="2"/>
  <c r="H28" i="2"/>
  <c r="F28" i="2"/>
  <c r="G21" i="2"/>
  <c r="H21" i="2"/>
  <c r="G17" i="2"/>
  <c r="H17" i="2"/>
  <c r="G15" i="2"/>
  <c r="H15" i="2"/>
  <c r="F15" i="2"/>
  <c r="H7" i="2"/>
  <c r="F7" i="2"/>
  <c r="E13" i="2" l="1"/>
  <c r="E59" i="2"/>
  <c r="F6" i="2" l="1"/>
  <c r="G6" i="2"/>
  <c r="H6" i="2"/>
  <c r="D45" i="2"/>
  <c r="E21" i="2"/>
  <c r="E28" i="2" l="1"/>
  <c r="D60" i="2" l="1"/>
  <c r="D56" i="2"/>
  <c r="D52" i="2"/>
  <c r="D47" i="2"/>
  <c r="D42" i="2"/>
  <c r="D35" i="2"/>
  <c r="D33" i="2"/>
  <c r="D28" i="2"/>
  <c r="D21" i="2"/>
  <c r="D17" i="2"/>
  <c r="D15" i="2"/>
  <c r="D7" i="2"/>
  <c r="D6" i="2" l="1"/>
  <c r="E15" i="2"/>
  <c r="E17" i="2"/>
  <c r="E33" i="2"/>
  <c r="E35" i="2"/>
  <c r="E42" i="2"/>
  <c r="E47" i="2"/>
  <c r="E52" i="2"/>
  <c r="E56" i="2"/>
  <c r="E58" i="2"/>
  <c r="E60" i="2"/>
  <c r="E6" i="2" l="1"/>
</calcChain>
</file>

<file path=xl/sharedStrings.xml><?xml version="1.0" encoding="utf-8"?>
<sst xmlns="http://schemas.openxmlformats.org/spreadsheetml/2006/main" count="84" uniqueCount="70">
  <si>
    <t/>
  </si>
  <si>
    <t>Прочие межбюджетные трансферты 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</si>
  <si>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</si>
  <si>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</si>
  <si>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</si>
  <si>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</si>
  <si>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</si>
  <si>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</si>
  <si>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</si>
  <si>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</si>
  <si>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</si>
  <si>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</si>
  <si>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</si>
  <si>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</si>
  <si>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</si>
  <si>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</si>
  <si>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</si>
  <si>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</si>
  <si>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</si>
  <si>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</si>
  <si>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</si>
  <si>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</si>
  <si>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</si>
  <si>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</si>
  <si>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</si>
  <si>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</si>
  <si>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</si>
  <si>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</si>
  <si>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</si>
  <si>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</si>
  <si>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</si>
  <si>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</si>
  <si>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</si>
  <si>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</si>
  <si>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</si>
  <si>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</si>
  <si>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</si>
  <si>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</si>
  <si>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</si>
  <si>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</si>
  <si>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</si>
  <si>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</si>
  <si>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</si>
  <si>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</si>
  <si>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</si>
  <si>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</si>
  <si>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</si>
  <si>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</si>
  <si>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</si>
  <si>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</si>
  <si>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</si>
  <si>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</si>
  <si>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</si>
  <si>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</si>
  <si>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</si>
  <si>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</si>
  <si>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</si>
  <si>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</si>
  <si>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</si>
  <si>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</si>
  <si>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</si>
  <si>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2020 год</t>
  </si>
  <si>
    <t>Исполнено за 2017 год</t>
  </si>
  <si>
    <t xml:space="preserve">2019 год </t>
  </si>
  <si>
    <t>2021 год</t>
  </si>
  <si>
    <t>Сведения о расходах бюджета Нефтеюганского района по разделам и подразделам классификации расходов на 2019 год и плановый период 2020 и 2021 годов в сравнении с ожидаемым исполнением за 2018 год и отчетом за 2017 год</t>
  </si>
  <si>
    <t>Ожидаемое исполнение за 2018 год</t>
  </si>
  <si>
    <t>проект бюджета</t>
  </si>
  <si>
    <t>Другие вопросы в области физической культуры и спорта_x000D_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</si>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</sst>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4" fillId="0" borderId="0" xfId="2" applyFont="1" applyFill="1" applyBorder="1" applyProtection="1">
      <protection hidden="1"/>
    </xf>
    <xf numFmtId="0" fontId="3" fillId="0" borderId="0" xfId="2" applyFont="1" applyFill="1" applyBorder="1" applyAlignment="1" applyProtection="1">
      <alignment wrapText="1"/>
      <protection hidden="1"/>
    </xf>
    <xf numFmtId="0" fontId="7" fillId="0" borderId="0" xfId="2" applyFont="1"/>
    <xf numFmtId="0" fontId="11" fillId="0" borderId="0" xfId="2" applyFont="1"/>
    <xf numFmtId="0" fontId="10" fillId="0" borderId="0" xfId="2" applyFont="1" applyFill="1" applyBorder="1" applyAlignment="1" applyProtection="1">
      <alignment horizontal="center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vertical="center" wrapText="1"/>
      <protection hidden="1"/>
    </xf>
    <xf numFmtId="0" fontId="12" fillId="0" borderId="0" xfId="2" applyFont="1" applyBorder="1"/>
    <xf numFmtId="0" fontId="1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4" fillId="0" borderId="2" xfId="1" applyNumberFormat="1" applyFont="1" applyFill="1" applyBorder="1" applyAlignment="1" applyProtection="1">
      <alignment horizontal="center" vertical="center"/>
      <protection hidden="1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2" xfId="0" applyNumberFormat="1" applyFont="1" applyBorder="1" applyAlignment="1">
      <alignment horizontal="center" vertical="center"/>
    </xf>
    <xf numFmtId="166" fontId="13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15" fillId="0" borderId="0" xfId="2" applyFont="1" applyBorder="1"/>
    <xf numFmtId="0" fontId="15" fillId="0" borderId="0" xfId="2" applyFont="1"/>
    <xf numFmtId="0" fontId="13" fillId="0" borderId="0" xfId="2" applyNumberFormat="1" applyFont="1" applyFill="1" applyBorder="1" applyAlignment="1" applyProtection="1">
      <alignment horizontal="right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6" fontId="13" fillId="0" borderId="1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/>
    </xf>
    <xf numFmtId="166" fontId="13" fillId="0" borderId="1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2" applyFont="1" applyBorder="1" applyAlignment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tabSelected="1" view="pageBreakPreview" zoomScale="75" zoomScaleNormal="85" zoomScaleSheetLayoutView="75" workbookViewId="0">
      <selection activeCell="H42" sqref="H42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7" customWidth="1"/>
    <col min="5" max="5" width="22.85546875" style="7" customWidth="1"/>
    <col min="6" max="6" width="20.28515625" style="31" customWidth="1"/>
    <col min="7" max="7" width="19.85546875" style="33" customWidth="1"/>
    <col min="8" max="8" width="19.5703125" style="40" customWidth="1"/>
    <col min="9" max="238" width="9.140625" style="1" customWidth="1"/>
    <col min="239" max="16384" width="9.140625" style="1"/>
  </cols>
  <sheetData>
    <row r="1" spans="1:8" s="3" customFormat="1" ht="37.5" customHeight="1" x14ac:dyDescent="0.2">
      <c r="A1" s="41" t="s">
        <v>65</v>
      </c>
      <c r="B1" s="41"/>
      <c r="C1" s="41"/>
      <c r="D1" s="41"/>
      <c r="E1" s="41"/>
      <c r="F1" s="41"/>
      <c r="G1" s="41"/>
      <c r="H1" s="41"/>
    </row>
    <row r="2" spans="1:8" s="3" customFormat="1" ht="15" customHeight="1" x14ac:dyDescent="0.25">
      <c r="A2" s="5"/>
      <c r="B2" s="4"/>
      <c r="C2" s="4"/>
      <c r="D2" s="8"/>
      <c r="E2" s="8"/>
      <c r="F2" s="23"/>
      <c r="G2" s="32"/>
      <c r="H2" s="34" t="s">
        <v>69</v>
      </c>
    </row>
    <row r="3" spans="1:8" ht="18.600000000000001" customHeight="1" x14ac:dyDescent="0.2">
      <c r="A3" s="42" t="s">
        <v>53</v>
      </c>
      <c r="B3" s="42" t="s">
        <v>52</v>
      </c>
      <c r="C3" s="42" t="s">
        <v>51</v>
      </c>
      <c r="D3" s="43" t="s">
        <v>62</v>
      </c>
      <c r="E3" s="42" t="s">
        <v>66</v>
      </c>
      <c r="F3" s="44" t="s">
        <v>67</v>
      </c>
      <c r="G3" s="44"/>
      <c r="H3" s="44"/>
    </row>
    <row r="4" spans="1:8" ht="19.899999999999999" customHeight="1" x14ac:dyDescent="0.2">
      <c r="A4" s="42"/>
      <c r="B4" s="42"/>
      <c r="C4" s="42"/>
      <c r="D4" s="43"/>
      <c r="E4" s="43"/>
      <c r="F4" s="24" t="s">
        <v>63</v>
      </c>
      <c r="G4" s="24" t="s">
        <v>61</v>
      </c>
      <c r="H4" s="25" t="s">
        <v>64</v>
      </c>
    </row>
    <row r="5" spans="1:8" ht="14.45" customHeight="1" x14ac:dyDescent="0.25">
      <c r="A5" s="9">
        <v>1</v>
      </c>
      <c r="B5" s="9">
        <v>2</v>
      </c>
      <c r="C5" s="9">
        <v>3</v>
      </c>
      <c r="D5" s="9">
        <v>4</v>
      </c>
      <c r="E5" s="9">
        <v>5</v>
      </c>
      <c r="F5" s="25">
        <v>6</v>
      </c>
      <c r="G5" s="25">
        <v>7</v>
      </c>
      <c r="H5" s="25">
        <v>8</v>
      </c>
    </row>
    <row r="6" spans="1:8" ht="20.45" customHeight="1" x14ac:dyDescent="0.2">
      <c r="A6" s="11" t="s">
        <v>54</v>
      </c>
      <c r="B6" s="12" t="s">
        <v>0</v>
      </c>
      <c r="C6" s="12" t="s">
        <v>0</v>
      </c>
      <c r="D6" s="13">
        <f>D7+D15+D17+D21+D28+D33+D35+D42+D47+D52+D56+D58+D60+D45</f>
        <v>4928252.1000000006</v>
      </c>
      <c r="E6" s="14">
        <f>E7+E15+E17+E21+E28+E33+E35+E42+E45+E47+E52+E56+E58+E60</f>
        <v>5291246.2000000011</v>
      </c>
      <c r="F6" s="26">
        <f>F7+F15+F17+F21+F28+F33+F35+F42+F45+F47+F52+F56+F58+F60</f>
        <v>5063492.5000000009</v>
      </c>
      <c r="G6" s="26">
        <f>G7+G15+G17+G21+G28+G33+G35+G42+G45+G47+G52+G56+G58+G60</f>
        <v>5098563</v>
      </c>
      <c r="H6" s="35">
        <f>H7+H15+H17+H21+H28+H33+H35+H42+H45+H47+H52+H56+H58+H60</f>
        <v>5152253.9000000004</v>
      </c>
    </row>
    <row r="7" spans="1:8" x14ac:dyDescent="0.2">
      <c r="A7" s="11" t="s">
        <v>50</v>
      </c>
      <c r="B7" s="12">
        <v>1</v>
      </c>
      <c r="C7" s="12" t="s">
        <v>0</v>
      </c>
      <c r="D7" s="13">
        <f>D8+D9+D10+D11+D12+D14</f>
        <v>563826.9</v>
      </c>
      <c r="E7" s="14">
        <f>E8+E9+E10+E11+E12+E13+E14</f>
        <v>569051.80000000005</v>
      </c>
      <c r="F7" s="26">
        <f>SUM(F8:F14)</f>
        <v>744513.60000000009</v>
      </c>
      <c r="G7" s="26">
        <f>SUM(G8:G14)</f>
        <v>822074.5</v>
      </c>
      <c r="H7" s="35">
        <f>SUM(H8:H14)</f>
        <v>885661.2</v>
      </c>
    </row>
    <row r="8" spans="1:8" ht="31.5" x14ac:dyDescent="0.2">
      <c r="A8" s="10" t="s">
        <v>49</v>
      </c>
      <c r="B8" s="15">
        <v>1</v>
      </c>
      <c r="C8" s="15">
        <v>2</v>
      </c>
      <c r="D8" s="16">
        <v>4791.5</v>
      </c>
      <c r="E8" s="17">
        <v>4841.3999999999996</v>
      </c>
      <c r="F8" s="27">
        <v>5038.3999999999996</v>
      </c>
      <c r="G8" s="27">
        <v>5038.3999999999996</v>
      </c>
      <c r="H8" s="36">
        <v>5038.3999999999996</v>
      </c>
    </row>
    <row r="9" spans="1:8" ht="47.25" x14ac:dyDescent="0.2">
      <c r="A9" s="10" t="s">
        <v>48</v>
      </c>
      <c r="B9" s="15">
        <v>1</v>
      </c>
      <c r="C9" s="15">
        <v>3</v>
      </c>
      <c r="D9" s="16">
        <v>11270.4</v>
      </c>
      <c r="E9" s="17">
        <v>10232.9</v>
      </c>
      <c r="F9" s="27">
        <v>9932.9</v>
      </c>
      <c r="G9" s="27">
        <v>10104.9</v>
      </c>
      <c r="H9" s="36">
        <v>10104.9</v>
      </c>
    </row>
    <row r="10" spans="1:8" ht="47.25" x14ac:dyDescent="0.2">
      <c r="A10" s="10" t="s">
        <v>47</v>
      </c>
      <c r="B10" s="15">
        <v>1</v>
      </c>
      <c r="C10" s="15">
        <v>4</v>
      </c>
      <c r="D10" s="16">
        <v>219547.7</v>
      </c>
      <c r="E10" s="17">
        <v>210991.2</v>
      </c>
      <c r="F10" s="27">
        <v>220644.6</v>
      </c>
      <c r="G10" s="27">
        <v>218125.8</v>
      </c>
      <c r="H10" s="37">
        <v>218128.3</v>
      </c>
    </row>
    <row r="11" spans="1:8" x14ac:dyDescent="0.2">
      <c r="A11" s="10" t="s">
        <v>55</v>
      </c>
      <c r="B11" s="15">
        <v>1</v>
      </c>
      <c r="C11" s="15">
        <v>5</v>
      </c>
      <c r="D11" s="16">
        <v>11.7</v>
      </c>
      <c r="E11" s="17">
        <v>35.4</v>
      </c>
      <c r="F11" s="27">
        <v>5.6</v>
      </c>
      <c r="G11" s="27">
        <v>6.2</v>
      </c>
      <c r="H11" s="38">
        <v>6.1</v>
      </c>
    </row>
    <row r="12" spans="1:8" ht="31.5" x14ac:dyDescent="0.2">
      <c r="A12" s="10" t="s">
        <v>46</v>
      </c>
      <c r="B12" s="15">
        <v>1</v>
      </c>
      <c r="C12" s="15">
        <v>6</v>
      </c>
      <c r="D12" s="16">
        <v>59806.6</v>
      </c>
      <c r="E12" s="17">
        <v>61773</v>
      </c>
      <c r="F12" s="28">
        <v>61144.7</v>
      </c>
      <c r="G12" s="29">
        <v>60184.2</v>
      </c>
      <c r="H12" s="37">
        <v>60184.3</v>
      </c>
    </row>
    <row r="13" spans="1:8" x14ac:dyDescent="0.2">
      <c r="A13" s="10" t="s">
        <v>45</v>
      </c>
      <c r="B13" s="15">
        <v>1</v>
      </c>
      <c r="C13" s="15">
        <v>11</v>
      </c>
      <c r="D13" s="16">
        <v>0</v>
      </c>
      <c r="E13" s="17">
        <f>5900-4900</f>
        <v>1000</v>
      </c>
      <c r="F13" s="27">
        <v>6600</v>
      </c>
      <c r="G13" s="29">
        <v>6600</v>
      </c>
      <c r="H13" s="38">
        <v>6600</v>
      </c>
    </row>
    <row r="14" spans="1:8" x14ac:dyDescent="0.2">
      <c r="A14" s="10" t="s">
        <v>44</v>
      </c>
      <c r="B14" s="15">
        <v>1</v>
      </c>
      <c r="C14" s="15">
        <v>13</v>
      </c>
      <c r="D14" s="16">
        <v>268399</v>
      </c>
      <c r="E14" s="17">
        <v>280177.90000000002</v>
      </c>
      <c r="F14" s="27">
        <v>441147.4</v>
      </c>
      <c r="G14" s="29">
        <v>522015</v>
      </c>
      <c r="H14" s="37">
        <v>585599.19999999995</v>
      </c>
    </row>
    <row r="15" spans="1:8" x14ac:dyDescent="0.2">
      <c r="A15" s="11" t="s">
        <v>43</v>
      </c>
      <c r="B15" s="12">
        <v>2</v>
      </c>
      <c r="C15" s="12" t="s">
        <v>0</v>
      </c>
      <c r="D15" s="13">
        <f>D16</f>
        <v>3971.4</v>
      </c>
      <c r="E15" s="14">
        <f>E16</f>
        <v>4174.5</v>
      </c>
      <c r="F15" s="26">
        <f>F16</f>
        <v>4573</v>
      </c>
      <c r="G15" s="26">
        <f t="shared" ref="G15:H15" si="0">G16</f>
        <v>4516.2</v>
      </c>
      <c r="H15" s="35">
        <f t="shared" si="0"/>
        <v>4672.5</v>
      </c>
    </row>
    <row r="16" spans="1:8" x14ac:dyDescent="0.2">
      <c r="A16" s="10" t="s">
        <v>42</v>
      </c>
      <c r="B16" s="15">
        <v>2</v>
      </c>
      <c r="C16" s="15">
        <v>3</v>
      </c>
      <c r="D16" s="16">
        <v>3971.4</v>
      </c>
      <c r="E16" s="17">
        <v>4174.5</v>
      </c>
      <c r="F16" s="29">
        <v>4573</v>
      </c>
      <c r="G16" s="29">
        <v>4516.2</v>
      </c>
      <c r="H16" s="38">
        <v>4672.5</v>
      </c>
    </row>
    <row r="17" spans="1:9" ht="14.45" customHeight="1" x14ac:dyDescent="0.2">
      <c r="A17" s="11" t="s">
        <v>41</v>
      </c>
      <c r="B17" s="12">
        <v>3</v>
      </c>
      <c r="C17" s="12" t="s">
        <v>0</v>
      </c>
      <c r="D17" s="13">
        <f>D18+D19+D20</f>
        <v>71682.399999999994</v>
      </c>
      <c r="E17" s="14">
        <f>E18+E19+E20</f>
        <v>67397.3</v>
      </c>
      <c r="F17" s="26">
        <f>SUM(F18:F20)</f>
        <v>48727.5</v>
      </c>
      <c r="G17" s="26">
        <f t="shared" ref="G17:H17" si="1">SUM(G18:G20)</f>
        <v>37840.800000000003</v>
      </c>
      <c r="H17" s="35">
        <f t="shared" si="1"/>
        <v>38075.5</v>
      </c>
    </row>
    <row r="18" spans="1:9" x14ac:dyDescent="0.2">
      <c r="A18" s="10" t="s">
        <v>40</v>
      </c>
      <c r="B18" s="15">
        <v>3</v>
      </c>
      <c r="C18" s="15">
        <v>4</v>
      </c>
      <c r="D18" s="16">
        <v>6728.1</v>
      </c>
      <c r="E18" s="17">
        <v>6451.1</v>
      </c>
      <c r="F18" s="29">
        <v>5851.1</v>
      </c>
      <c r="G18" s="29">
        <v>4829.8999999999996</v>
      </c>
      <c r="H18" s="38">
        <v>5064.6000000000004</v>
      </c>
    </row>
    <row r="19" spans="1:9" ht="30" customHeight="1" x14ac:dyDescent="0.2">
      <c r="A19" s="10" t="s">
        <v>39</v>
      </c>
      <c r="B19" s="15">
        <v>3</v>
      </c>
      <c r="C19" s="15">
        <v>9</v>
      </c>
      <c r="D19" s="16">
        <v>45211</v>
      </c>
      <c r="E19" s="17">
        <v>51881.599999999999</v>
      </c>
      <c r="F19" s="27">
        <v>42728.4</v>
      </c>
      <c r="G19" s="27">
        <v>32862.9</v>
      </c>
      <c r="H19" s="36">
        <v>32862.9</v>
      </c>
    </row>
    <row r="20" spans="1:9" ht="31.5" x14ac:dyDescent="0.2">
      <c r="A20" s="10" t="s">
        <v>38</v>
      </c>
      <c r="B20" s="15">
        <v>3</v>
      </c>
      <c r="C20" s="15">
        <v>14</v>
      </c>
      <c r="D20" s="16">
        <v>19743.3</v>
      </c>
      <c r="E20" s="17">
        <v>9064.6</v>
      </c>
      <c r="F20" s="27">
        <v>148</v>
      </c>
      <c r="G20" s="27">
        <v>148</v>
      </c>
      <c r="H20" s="36">
        <v>148</v>
      </c>
    </row>
    <row r="21" spans="1:9" x14ac:dyDescent="0.2">
      <c r="A21" s="11" t="s">
        <v>37</v>
      </c>
      <c r="B21" s="12">
        <v>4</v>
      </c>
      <c r="C21" s="12" t="s">
        <v>0</v>
      </c>
      <c r="D21" s="13">
        <f>D22+D23+D24+D25+D26+D27</f>
        <v>492003</v>
      </c>
      <c r="E21" s="14">
        <f>E22+E23+E24+E25+E26+E27</f>
        <v>660552.5</v>
      </c>
      <c r="F21" s="26">
        <f>SUM(F22:F27)</f>
        <v>581921.30000000005</v>
      </c>
      <c r="G21" s="26">
        <f t="shared" ref="G21:H21" si="2">SUM(G22:G27)</f>
        <v>614990.30000000005</v>
      </c>
      <c r="H21" s="35">
        <f t="shared" si="2"/>
        <v>641196.70000000007</v>
      </c>
    </row>
    <row r="22" spans="1:9" x14ac:dyDescent="0.2">
      <c r="A22" s="10" t="s">
        <v>36</v>
      </c>
      <c r="B22" s="15">
        <v>4</v>
      </c>
      <c r="C22" s="15">
        <v>1</v>
      </c>
      <c r="D22" s="16">
        <v>485.8</v>
      </c>
      <c r="E22" s="17">
        <v>512.4</v>
      </c>
      <c r="F22" s="27">
        <v>1429.1</v>
      </c>
      <c r="G22" s="27">
        <v>1601.3</v>
      </c>
      <c r="H22" s="36">
        <v>1455.9</v>
      </c>
    </row>
    <row r="23" spans="1:9" x14ac:dyDescent="0.2">
      <c r="A23" s="10" t="s">
        <v>35</v>
      </c>
      <c r="B23" s="15">
        <v>4</v>
      </c>
      <c r="C23" s="15">
        <v>5</v>
      </c>
      <c r="D23" s="16">
        <v>103810</v>
      </c>
      <c r="E23" s="17">
        <v>79751.100000000006</v>
      </c>
      <c r="F23" s="27">
        <v>101463.1</v>
      </c>
      <c r="G23" s="27">
        <v>101463.1</v>
      </c>
      <c r="H23" s="36">
        <v>101463.1</v>
      </c>
    </row>
    <row r="24" spans="1:9" x14ac:dyDescent="0.2">
      <c r="A24" s="10" t="s">
        <v>57</v>
      </c>
      <c r="B24" s="15">
        <v>4</v>
      </c>
      <c r="C24" s="15">
        <v>8</v>
      </c>
      <c r="D24" s="16">
        <v>20253</v>
      </c>
      <c r="E24" s="17">
        <v>1823.2</v>
      </c>
      <c r="F24" s="29">
        <v>0</v>
      </c>
      <c r="G24" s="29">
        <v>0</v>
      </c>
      <c r="H24" s="38">
        <v>0</v>
      </c>
      <c r="I24" s="6"/>
    </row>
    <row r="25" spans="1:9" x14ac:dyDescent="0.2">
      <c r="A25" s="10" t="s">
        <v>34</v>
      </c>
      <c r="B25" s="15">
        <v>4</v>
      </c>
      <c r="C25" s="15">
        <v>9</v>
      </c>
      <c r="D25" s="16">
        <v>68654.100000000006</v>
      </c>
      <c r="E25" s="17">
        <v>242047.1</v>
      </c>
      <c r="F25" s="27">
        <v>282250.8</v>
      </c>
      <c r="G25" s="27">
        <v>338532.6</v>
      </c>
      <c r="H25" s="36">
        <v>371050.7</v>
      </c>
    </row>
    <row r="26" spans="1:9" x14ac:dyDescent="0.2">
      <c r="A26" s="10" t="s">
        <v>33</v>
      </c>
      <c r="B26" s="15">
        <v>4</v>
      </c>
      <c r="C26" s="15">
        <v>10</v>
      </c>
      <c r="D26" s="16">
        <v>60098.3</v>
      </c>
      <c r="E26" s="17">
        <v>52933</v>
      </c>
      <c r="F26" s="27">
        <v>64064.2</v>
      </c>
      <c r="G26" s="27">
        <v>59999.5</v>
      </c>
      <c r="H26" s="36">
        <v>58569.599999999999</v>
      </c>
    </row>
    <row r="27" spans="1:9" x14ac:dyDescent="0.2">
      <c r="A27" s="10" t="s">
        <v>32</v>
      </c>
      <c r="B27" s="15">
        <v>4</v>
      </c>
      <c r="C27" s="15">
        <v>12</v>
      </c>
      <c r="D27" s="16">
        <v>238701.8</v>
      </c>
      <c r="E27" s="17">
        <v>283485.7</v>
      </c>
      <c r="F27" s="27">
        <v>132714.1</v>
      </c>
      <c r="G27" s="27">
        <v>113393.8</v>
      </c>
      <c r="H27" s="36">
        <v>108657.4</v>
      </c>
    </row>
    <row r="28" spans="1:9" x14ac:dyDescent="0.2">
      <c r="A28" s="11" t="s">
        <v>31</v>
      </c>
      <c r="B28" s="12">
        <v>5</v>
      </c>
      <c r="C28" s="12" t="s">
        <v>0</v>
      </c>
      <c r="D28" s="13">
        <f>D29+D30+D31+D32</f>
        <v>453777</v>
      </c>
      <c r="E28" s="14">
        <f>E29+E30+E31+E32</f>
        <v>656889</v>
      </c>
      <c r="F28" s="26">
        <f>SUM(F29:F32)</f>
        <v>516514.7</v>
      </c>
      <c r="G28" s="26">
        <f t="shared" ref="G28:H28" si="3">SUM(G29:G32)</f>
        <v>556900.30000000005</v>
      </c>
      <c r="H28" s="35">
        <f t="shared" si="3"/>
        <v>574584.5</v>
      </c>
    </row>
    <row r="29" spans="1:9" x14ac:dyDescent="0.2">
      <c r="A29" s="10" t="s">
        <v>30</v>
      </c>
      <c r="B29" s="15">
        <v>5</v>
      </c>
      <c r="C29" s="15">
        <v>1</v>
      </c>
      <c r="D29" s="16">
        <v>285378.8</v>
      </c>
      <c r="E29" s="17">
        <v>113416.9</v>
      </c>
      <c r="F29" s="27">
        <v>262744.8</v>
      </c>
      <c r="G29" s="27">
        <v>292114.40000000002</v>
      </c>
      <c r="H29" s="36">
        <v>322396.2</v>
      </c>
    </row>
    <row r="30" spans="1:9" x14ac:dyDescent="0.2">
      <c r="A30" s="10" t="s">
        <v>29</v>
      </c>
      <c r="B30" s="15">
        <v>5</v>
      </c>
      <c r="C30" s="15">
        <v>2</v>
      </c>
      <c r="D30" s="16">
        <v>168332.1</v>
      </c>
      <c r="E30" s="17">
        <v>459092.9</v>
      </c>
      <c r="F30" s="27">
        <v>189626.7</v>
      </c>
      <c r="G30" s="27">
        <v>193671.5</v>
      </c>
      <c r="H30" s="36">
        <v>175973.7</v>
      </c>
    </row>
    <row r="31" spans="1:9" x14ac:dyDescent="0.2">
      <c r="A31" s="10" t="s">
        <v>58</v>
      </c>
      <c r="B31" s="15">
        <v>5</v>
      </c>
      <c r="C31" s="15">
        <v>3</v>
      </c>
      <c r="D31" s="16">
        <v>35</v>
      </c>
      <c r="E31" s="17">
        <v>84348.1</v>
      </c>
      <c r="F31" s="27">
        <v>38499.9</v>
      </c>
      <c r="G31" s="27">
        <v>38204.300000000003</v>
      </c>
      <c r="H31" s="36">
        <v>37220.699999999997</v>
      </c>
      <c r="I31" s="6"/>
    </row>
    <row r="32" spans="1:9" x14ac:dyDescent="0.2">
      <c r="A32" s="10" t="s">
        <v>28</v>
      </c>
      <c r="B32" s="15">
        <v>5</v>
      </c>
      <c r="C32" s="15">
        <v>5</v>
      </c>
      <c r="D32" s="16">
        <v>31.1</v>
      </c>
      <c r="E32" s="17">
        <v>31.1</v>
      </c>
      <c r="F32" s="27">
        <v>25643.3</v>
      </c>
      <c r="G32" s="27">
        <v>32910.1</v>
      </c>
      <c r="H32" s="37">
        <v>38993.9</v>
      </c>
    </row>
    <row r="33" spans="1:8" x14ac:dyDescent="0.2">
      <c r="A33" s="11" t="s">
        <v>27</v>
      </c>
      <c r="B33" s="12">
        <v>6</v>
      </c>
      <c r="C33" s="12" t="s">
        <v>0</v>
      </c>
      <c r="D33" s="13">
        <f>D34</f>
        <v>45704.9</v>
      </c>
      <c r="E33" s="14">
        <f>E34</f>
        <v>73756.2</v>
      </c>
      <c r="F33" s="26">
        <f>F34</f>
        <v>17242.7</v>
      </c>
      <c r="G33" s="26">
        <f t="shared" ref="G33:H33" si="4">G34</f>
        <v>1108.0999999999999</v>
      </c>
      <c r="H33" s="35">
        <f t="shared" si="4"/>
        <v>1108.0999999999999</v>
      </c>
    </row>
    <row r="34" spans="1:8" x14ac:dyDescent="0.2">
      <c r="A34" s="10" t="s">
        <v>26</v>
      </c>
      <c r="B34" s="15">
        <v>6</v>
      </c>
      <c r="C34" s="15">
        <v>5</v>
      </c>
      <c r="D34" s="16">
        <v>45704.9</v>
      </c>
      <c r="E34" s="17">
        <v>73756.2</v>
      </c>
      <c r="F34" s="28">
        <v>17242.7</v>
      </c>
      <c r="G34" s="29">
        <v>1108.0999999999999</v>
      </c>
      <c r="H34" s="38">
        <v>1108.0999999999999</v>
      </c>
    </row>
    <row r="35" spans="1:8" x14ac:dyDescent="0.2">
      <c r="A35" s="11" t="s">
        <v>25</v>
      </c>
      <c r="B35" s="12">
        <v>7</v>
      </c>
      <c r="C35" s="12" t="s">
        <v>0</v>
      </c>
      <c r="D35" s="13">
        <f>D36+D37+D38+D39+D40+D41</f>
        <v>1995513.7999999998</v>
      </c>
      <c r="E35" s="14">
        <f>E36+E37+E38+E39+E40+E41</f>
        <v>2159255.9</v>
      </c>
      <c r="F35" s="26">
        <f>SUM(F36:F41)</f>
        <v>1991401.3</v>
      </c>
      <c r="G35" s="26">
        <f>SUM(G36:G41)</f>
        <v>2079327.6999999997</v>
      </c>
      <c r="H35" s="35">
        <f t="shared" ref="H35" si="5">SUM(H36:H41)</f>
        <v>2078741.4000000001</v>
      </c>
    </row>
    <row r="36" spans="1:8" x14ac:dyDescent="0.2">
      <c r="A36" s="10" t="s">
        <v>24</v>
      </c>
      <c r="B36" s="15">
        <v>7</v>
      </c>
      <c r="C36" s="15">
        <v>1</v>
      </c>
      <c r="D36" s="16">
        <v>510418.1</v>
      </c>
      <c r="E36" s="17">
        <v>538095.69999999995</v>
      </c>
      <c r="F36" s="27">
        <v>519641.3</v>
      </c>
      <c r="G36" s="27">
        <v>616932.1</v>
      </c>
      <c r="H36" s="36">
        <v>615425.6</v>
      </c>
    </row>
    <row r="37" spans="1:8" x14ac:dyDescent="0.2">
      <c r="A37" s="10" t="s">
        <v>23</v>
      </c>
      <c r="B37" s="15">
        <v>7</v>
      </c>
      <c r="C37" s="15">
        <v>2</v>
      </c>
      <c r="D37" s="16">
        <v>1151807.7</v>
      </c>
      <c r="E37" s="17">
        <v>1282271.7</v>
      </c>
      <c r="F37" s="27">
        <v>1136925.8</v>
      </c>
      <c r="G37" s="27">
        <v>1129904.7</v>
      </c>
      <c r="H37" s="36">
        <v>1126857.8</v>
      </c>
    </row>
    <row r="38" spans="1:8" x14ac:dyDescent="0.2">
      <c r="A38" s="10" t="s">
        <v>22</v>
      </c>
      <c r="B38" s="15">
        <v>7</v>
      </c>
      <c r="C38" s="15">
        <v>3</v>
      </c>
      <c r="D38" s="16">
        <v>202398.7</v>
      </c>
      <c r="E38" s="17">
        <v>208258.8</v>
      </c>
      <c r="F38" s="27">
        <v>203731.20000000001</v>
      </c>
      <c r="G38" s="27">
        <v>198445</v>
      </c>
      <c r="H38" s="36">
        <v>197476.6</v>
      </c>
    </row>
    <row r="39" spans="1:8" ht="31.5" x14ac:dyDescent="0.2">
      <c r="A39" s="10" t="s">
        <v>21</v>
      </c>
      <c r="B39" s="15">
        <v>7</v>
      </c>
      <c r="C39" s="15">
        <v>5</v>
      </c>
      <c r="D39" s="16">
        <v>2441.4</v>
      </c>
      <c r="E39" s="17">
        <v>3832</v>
      </c>
      <c r="F39" s="27">
        <v>4450.6000000000004</v>
      </c>
      <c r="G39" s="27">
        <v>3774</v>
      </c>
      <c r="H39" s="36">
        <v>3809.6</v>
      </c>
    </row>
    <row r="40" spans="1:8" x14ac:dyDescent="0.2">
      <c r="A40" s="10" t="s">
        <v>20</v>
      </c>
      <c r="B40" s="15">
        <v>7</v>
      </c>
      <c r="C40" s="15">
        <v>7</v>
      </c>
      <c r="D40" s="16">
        <v>24745.1</v>
      </c>
      <c r="E40" s="17">
        <v>28301.1</v>
      </c>
      <c r="F40" s="27">
        <v>28954.7</v>
      </c>
      <c r="G40" s="27">
        <v>29118.5</v>
      </c>
      <c r="H40" s="36">
        <v>29318.5</v>
      </c>
    </row>
    <row r="41" spans="1:8" x14ac:dyDescent="0.2">
      <c r="A41" s="10" t="s">
        <v>19</v>
      </c>
      <c r="B41" s="15">
        <v>7</v>
      </c>
      <c r="C41" s="15">
        <v>9</v>
      </c>
      <c r="D41" s="16">
        <v>103702.8</v>
      </c>
      <c r="E41" s="17">
        <v>98496.6</v>
      </c>
      <c r="F41" s="27">
        <v>97697.7</v>
      </c>
      <c r="G41" s="27">
        <v>101153.4</v>
      </c>
      <c r="H41" s="36">
        <v>105853.3</v>
      </c>
    </row>
    <row r="42" spans="1:8" x14ac:dyDescent="0.2">
      <c r="A42" s="11" t="s">
        <v>18</v>
      </c>
      <c r="B42" s="12">
        <v>8</v>
      </c>
      <c r="C42" s="12" t="s">
        <v>0</v>
      </c>
      <c r="D42" s="13">
        <f>D43+D44</f>
        <v>310594.90000000002</v>
      </c>
      <c r="E42" s="14">
        <f>E43+E44</f>
        <v>314497.40000000002</v>
      </c>
      <c r="F42" s="26">
        <f>SUM(F43:F44)</f>
        <v>303711.59999999998</v>
      </c>
      <c r="G42" s="26">
        <f t="shared" ref="G42:H42" si="6">SUM(G43:G44)</f>
        <v>205650.8</v>
      </c>
      <c r="H42" s="35">
        <f t="shared" si="6"/>
        <v>202015</v>
      </c>
    </row>
    <row r="43" spans="1:8" x14ac:dyDescent="0.2">
      <c r="A43" s="10" t="s">
        <v>17</v>
      </c>
      <c r="B43" s="15">
        <v>8</v>
      </c>
      <c r="C43" s="15">
        <v>1</v>
      </c>
      <c r="D43" s="16">
        <v>206056.6</v>
      </c>
      <c r="E43" s="17">
        <v>197236.6</v>
      </c>
      <c r="F43" s="27">
        <v>188728.1</v>
      </c>
      <c r="G43" s="27">
        <v>115962.6</v>
      </c>
      <c r="H43" s="36">
        <v>111969.4</v>
      </c>
    </row>
    <row r="44" spans="1:8" x14ac:dyDescent="0.2">
      <c r="A44" s="10" t="s">
        <v>16</v>
      </c>
      <c r="B44" s="15">
        <v>8</v>
      </c>
      <c r="C44" s="15">
        <v>4</v>
      </c>
      <c r="D44" s="16">
        <v>104538.3</v>
      </c>
      <c r="E44" s="17">
        <v>117260.8</v>
      </c>
      <c r="F44" s="27">
        <v>114983.5</v>
      </c>
      <c r="G44" s="27">
        <v>89688.2</v>
      </c>
      <c r="H44" s="36">
        <v>90045.6</v>
      </c>
    </row>
    <row r="45" spans="1:8" x14ac:dyDescent="0.2">
      <c r="A45" s="18" t="s">
        <v>59</v>
      </c>
      <c r="B45" s="19">
        <v>9</v>
      </c>
      <c r="C45" s="19"/>
      <c r="D45" s="13">
        <f>D46</f>
        <v>2478.1999999999998</v>
      </c>
      <c r="E45" s="20">
        <f>E46</f>
        <v>8300.4</v>
      </c>
      <c r="F45" s="30">
        <f>F46</f>
        <v>8300.4</v>
      </c>
      <c r="G45" s="30">
        <f>G46</f>
        <v>8300.4</v>
      </c>
      <c r="H45" s="39">
        <f t="shared" ref="H45" si="7">H46</f>
        <v>8300.4</v>
      </c>
    </row>
    <row r="46" spans="1:8" x14ac:dyDescent="0.2">
      <c r="A46" s="21" t="s">
        <v>60</v>
      </c>
      <c r="B46" s="15">
        <v>9</v>
      </c>
      <c r="C46" s="15">
        <v>9</v>
      </c>
      <c r="D46" s="16">
        <v>2478.1999999999998</v>
      </c>
      <c r="E46" s="17">
        <v>8300.4</v>
      </c>
      <c r="F46" s="29">
        <v>8300.4</v>
      </c>
      <c r="G46" s="29">
        <v>8300.4</v>
      </c>
      <c r="H46" s="38">
        <v>8300.4</v>
      </c>
    </row>
    <row r="47" spans="1:8" x14ac:dyDescent="0.2">
      <c r="A47" s="11" t="s">
        <v>15</v>
      </c>
      <c r="B47" s="12">
        <v>10</v>
      </c>
      <c r="C47" s="12" t="s">
        <v>0</v>
      </c>
      <c r="D47" s="13">
        <f>D48+D49+D50+D51</f>
        <v>271752.90000000002</v>
      </c>
      <c r="E47" s="14">
        <f>E48+E49+E50+E51</f>
        <v>229394.50000000003</v>
      </c>
      <c r="F47" s="26">
        <f>SUM(F48:F51)</f>
        <v>251065.8</v>
      </c>
      <c r="G47" s="26">
        <f t="shared" ref="G47:H47" si="8">SUM(G48:G51)</f>
        <v>262334.59999999998</v>
      </c>
      <c r="H47" s="35">
        <f t="shared" si="8"/>
        <v>231879.3</v>
      </c>
    </row>
    <row r="48" spans="1:8" x14ac:dyDescent="0.2">
      <c r="A48" s="10" t="s">
        <v>14</v>
      </c>
      <c r="B48" s="15">
        <v>10</v>
      </c>
      <c r="C48" s="15">
        <v>1</v>
      </c>
      <c r="D48" s="16">
        <v>11270.7</v>
      </c>
      <c r="E48" s="17">
        <v>17439.900000000001</v>
      </c>
      <c r="F48" s="27">
        <v>15849.7</v>
      </c>
      <c r="G48" s="27">
        <v>14659.3</v>
      </c>
      <c r="H48" s="36">
        <v>14659.3</v>
      </c>
    </row>
    <row r="49" spans="1:9" x14ac:dyDescent="0.2">
      <c r="A49" s="10" t="s">
        <v>13</v>
      </c>
      <c r="B49" s="15">
        <v>10</v>
      </c>
      <c r="C49" s="15">
        <v>3</v>
      </c>
      <c r="D49" s="16">
        <v>183469.8</v>
      </c>
      <c r="E49" s="17">
        <v>113543.2</v>
      </c>
      <c r="F49" s="27">
        <v>139682.79999999999</v>
      </c>
      <c r="G49" s="27">
        <v>160454.9</v>
      </c>
      <c r="H49" s="36">
        <v>126029.6</v>
      </c>
    </row>
    <row r="50" spans="1:9" x14ac:dyDescent="0.2">
      <c r="A50" s="10" t="s">
        <v>12</v>
      </c>
      <c r="B50" s="15">
        <v>10</v>
      </c>
      <c r="C50" s="15">
        <v>4</v>
      </c>
      <c r="D50" s="16">
        <v>62341.599999999999</v>
      </c>
      <c r="E50" s="17">
        <v>83010.8</v>
      </c>
      <c r="F50" s="27">
        <v>78985</v>
      </c>
      <c r="G50" s="27">
        <v>70672.100000000006</v>
      </c>
      <c r="H50" s="36">
        <v>74642.100000000006</v>
      </c>
    </row>
    <row r="51" spans="1:9" x14ac:dyDescent="0.2">
      <c r="A51" s="10" t="s">
        <v>11</v>
      </c>
      <c r="B51" s="15">
        <v>10</v>
      </c>
      <c r="C51" s="15">
        <v>6</v>
      </c>
      <c r="D51" s="16">
        <v>14670.8</v>
      </c>
      <c r="E51" s="17">
        <v>15400.6</v>
      </c>
      <c r="F51" s="27">
        <v>16548.3</v>
      </c>
      <c r="G51" s="27">
        <v>16548.3</v>
      </c>
      <c r="H51" s="36">
        <v>16548.3</v>
      </c>
    </row>
    <row r="52" spans="1:9" x14ac:dyDescent="0.2">
      <c r="A52" s="11" t="s">
        <v>10</v>
      </c>
      <c r="B52" s="12">
        <v>11</v>
      </c>
      <c r="C52" s="12" t="s">
        <v>0</v>
      </c>
      <c r="D52" s="13">
        <f>D53+D54+D55</f>
        <v>185262.80000000002</v>
      </c>
      <c r="E52" s="14">
        <f>E53+E54</f>
        <v>116848.2</v>
      </c>
      <c r="F52" s="26">
        <f>SUM(F53:F55)</f>
        <v>128276.8</v>
      </c>
      <c r="G52" s="26">
        <f t="shared" ref="G52:H52" si="9">SUM(G53:G55)</f>
        <v>49052.899999999994</v>
      </c>
      <c r="H52" s="35">
        <f t="shared" si="9"/>
        <v>49052.899999999994</v>
      </c>
    </row>
    <row r="53" spans="1:9" x14ac:dyDescent="0.2">
      <c r="A53" s="10" t="s">
        <v>9</v>
      </c>
      <c r="B53" s="15">
        <v>11</v>
      </c>
      <c r="C53" s="15">
        <v>1</v>
      </c>
      <c r="D53" s="16">
        <v>131989.20000000001</v>
      </c>
      <c r="E53" s="17">
        <v>115698.5</v>
      </c>
      <c r="F53" s="27">
        <v>127127.1</v>
      </c>
      <c r="G53" s="27">
        <v>47903.199999999997</v>
      </c>
      <c r="H53" s="36">
        <v>47903.199999999997</v>
      </c>
    </row>
    <row r="54" spans="1:9" x14ac:dyDescent="0.2">
      <c r="A54" s="10" t="s">
        <v>56</v>
      </c>
      <c r="B54" s="15">
        <v>11</v>
      </c>
      <c r="C54" s="15">
        <v>2</v>
      </c>
      <c r="D54" s="16">
        <v>53273.599999999999</v>
      </c>
      <c r="E54" s="17">
        <v>1149.7</v>
      </c>
      <c r="F54" s="27">
        <v>1149.7</v>
      </c>
      <c r="G54" s="27">
        <v>1149.7</v>
      </c>
      <c r="H54" s="36">
        <v>1149.7</v>
      </c>
    </row>
    <row r="55" spans="1:9" x14ac:dyDescent="0.2">
      <c r="A55" s="22" t="s">
        <v>68</v>
      </c>
      <c r="B55" s="15">
        <v>11</v>
      </c>
      <c r="C55" s="15">
        <v>5</v>
      </c>
      <c r="D55" s="16">
        <v>0</v>
      </c>
      <c r="E55" s="17">
        <v>0</v>
      </c>
      <c r="F55" s="29">
        <v>0</v>
      </c>
      <c r="G55" s="29">
        <v>0</v>
      </c>
      <c r="H55" s="38">
        <v>0</v>
      </c>
      <c r="I55" s="6"/>
    </row>
    <row r="56" spans="1:9" x14ac:dyDescent="0.2">
      <c r="A56" s="11" t="s">
        <v>8</v>
      </c>
      <c r="B56" s="12">
        <v>12</v>
      </c>
      <c r="C56" s="12" t="s">
        <v>0</v>
      </c>
      <c r="D56" s="13">
        <f>D57</f>
        <v>11467.7</v>
      </c>
      <c r="E56" s="14">
        <f>E57</f>
        <v>11151.2</v>
      </c>
      <c r="F56" s="26">
        <f>F57</f>
        <v>10592.9</v>
      </c>
      <c r="G56" s="26">
        <f t="shared" ref="G56:H56" si="10">G57</f>
        <v>10595.1</v>
      </c>
      <c r="H56" s="35">
        <f t="shared" si="10"/>
        <v>10595.1</v>
      </c>
    </row>
    <row r="57" spans="1:9" x14ac:dyDescent="0.2">
      <c r="A57" s="10" t="s">
        <v>7</v>
      </c>
      <c r="B57" s="15">
        <v>12</v>
      </c>
      <c r="C57" s="15">
        <v>2</v>
      </c>
      <c r="D57" s="16">
        <v>11467.7</v>
      </c>
      <c r="E57" s="17">
        <v>11151.2</v>
      </c>
      <c r="F57" s="28">
        <v>10592.9</v>
      </c>
      <c r="G57" s="28">
        <v>10595.1</v>
      </c>
      <c r="H57" s="37">
        <v>10595.1</v>
      </c>
    </row>
    <row r="58" spans="1:9" x14ac:dyDescent="0.2">
      <c r="A58" s="11" t="s">
        <v>6</v>
      </c>
      <c r="B58" s="12">
        <v>13</v>
      </c>
      <c r="C58" s="12" t="s">
        <v>0</v>
      </c>
      <c r="D58" s="13">
        <v>0</v>
      </c>
      <c r="E58" s="14">
        <f>E59</f>
        <v>0</v>
      </c>
      <c r="F58" s="26">
        <f>F59</f>
        <v>3000</v>
      </c>
      <c r="G58" s="26">
        <f t="shared" ref="G58:H58" si="11">G59</f>
        <v>3000</v>
      </c>
      <c r="H58" s="35">
        <f t="shared" si="11"/>
        <v>3000</v>
      </c>
    </row>
    <row r="59" spans="1:9" ht="19.899999999999999" customHeight="1" x14ac:dyDescent="0.2">
      <c r="A59" s="10" t="s">
        <v>5</v>
      </c>
      <c r="B59" s="15">
        <v>13</v>
      </c>
      <c r="C59" s="15">
        <v>1</v>
      </c>
      <c r="D59" s="16">
        <v>0</v>
      </c>
      <c r="E59" s="17">
        <f>3000-3000</f>
        <v>0</v>
      </c>
      <c r="F59" s="29">
        <v>3000</v>
      </c>
      <c r="G59" s="29">
        <v>3000</v>
      </c>
      <c r="H59" s="38">
        <v>3000</v>
      </c>
    </row>
    <row r="60" spans="1:9" ht="31.5" x14ac:dyDescent="0.2">
      <c r="A60" s="11" t="s">
        <v>4</v>
      </c>
      <c r="B60" s="12">
        <v>14</v>
      </c>
      <c r="C60" s="12" t="s">
        <v>0</v>
      </c>
      <c r="D60" s="13">
        <f>D61+D62+D63</f>
        <v>520216.19999999995</v>
      </c>
      <c r="E60" s="14">
        <f>E61+E62+E63</f>
        <v>419977.3</v>
      </c>
      <c r="F60" s="26">
        <f>SUM(F61:F63)</f>
        <v>453650.9</v>
      </c>
      <c r="G60" s="26">
        <f t="shared" ref="G60:H60" si="12">SUM(G61:G63)</f>
        <v>442871.3</v>
      </c>
      <c r="H60" s="35">
        <f t="shared" si="12"/>
        <v>423371.3</v>
      </c>
    </row>
    <row r="61" spans="1:9" ht="31.5" x14ac:dyDescent="0.2">
      <c r="A61" s="10" t="s">
        <v>3</v>
      </c>
      <c r="B61" s="15">
        <v>14</v>
      </c>
      <c r="C61" s="15">
        <v>1</v>
      </c>
      <c r="D61" s="16">
        <v>249895.6</v>
      </c>
      <c r="E61" s="17">
        <v>260252.2</v>
      </c>
      <c r="F61" s="27">
        <v>274250.90000000002</v>
      </c>
      <c r="G61" s="27">
        <v>275371.3</v>
      </c>
      <c r="H61" s="36">
        <v>275371.3</v>
      </c>
    </row>
    <row r="62" spans="1:9" x14ac:dyDescent="0.2">
      <c r="A62" s="10" t="s">
        <v>2</v>
      </c>
      <c r="B62" s="15">
        <v>14</v>
      </c>
      <c r="C62" s="15">
        <v>2</v>
      </c>
      <c r="D62" s="16">
        <v>131279</v>
      </c>
      <c r="E62" s="17">
        <v>131052</v>
      </c>
      <c r="F62" s="27">
        <v>176400</v>
      </c>
      <c r="G62" s="27">
        <v>166400</v>
      </c>
      <c r="H62" s="36">
        <v>146400</v>
      </c>
    </row>
    <row r="63" spans="1:9" x14ac:dyDescent="0.2">
      <c r="A63" s="10" t="s">
        <v>1</v>
      </c>
      <c r="B63" s="15">
        <v>14</v>
      </c>
      <c r="C63" s="15">
        <v>3</v>
      </c>
      <c r="D63" s="16">
        <v>139041.60000000001</v>
      </c>
      <c r="E63" s="17">
        <v>28673.1</v>
      </c>
      <c r="F63" s="27">
        <v>3000</v>
      </c>
      <c r="G63" s="27">
        <v>1100</v>
      </c>
      <c r="H63" s="36">
        <v>1600</v>
      </c>
    </row>
    <row r="64" spans="1:9" x14ac:dyDescent="0.2">
      <c r="A64" s="1"/>
    </row>
    <row r="65" ht="16.5" customHeight="1" x14ac:dyDescent="0.2"/>
    <row r="66" ht="29.25" customHeight="1" x14ac:dyDescent="0.2"/>
    <row r="67" ht="16.5" customHeight="1" x14ac:dyDescent="0.2"/>
    <row r="68" ht="57.75" customHeight="1" x14ac:dyDescent="0.2"/>
    <row r="69" ht="16.5" customHeight="1" x14ac:dyDescent="0.2"/>
    <row r="70" ht="16.5" customHeight="1" x14ac:dyDescent="0.2"/>
    <row r="71" ht="16.5" customHeight="1" x14ac:dyDescent="0.2"/>
    <row r="72" ht="29.25" customHeight="1" x14ac:dyDescent="0.2"/>
    <row r="73" ht="29.25" customHeight="1" x14ac:dyDescent="0.2"/>
    <row r="74" ht="43.5" customHeight="1" x14ac:dyDescent="0.2"/>
    <row r="75" ht="16.5" customHeight="1" x14ac:dyDescent="0.2"/>
    <row r="76" ht="29.25" customHeight="1" x14ac:dyDescent="0.2"/>
    <row r="77" ht="16.5" customHeight="1" x14ac:dyDescent="0.2"/>
    <row r="78" ht="16.5" customHeight="1" x14ac:dyDescent="0.2"/>
    <row r="79" ht="29.25" customHeight="1" x14ac:dyDescent="0.2"/>
    <row r="80" ht="43.5" customHeight="1" x14ac:dyDescent="0.2"/>
    <row r="81" ht="29.25" customHeight="1" x14ac:dyDescent="0.2"/>
    <row r="82" ht="29.25" customHeight="1" x14ac:dyDescent="0.2"/>
    <row r="83" ht="16.5" customHeight="1" x14ac:dyDescent="0.2"/>
    <row r="84" ht="16.5" customHeight="1" x14ac:dyDescent="0.2"/>
    <row r="85" ht="16.5" customHeight="1" x14ac:dyDescent="0.2"/>
    <row r="86" ht="29.25" customHeight="1" x14ac:dyDescent="0.2"/>
    <row r="87" ht="29.25" customHeight="1" x14ac:dyDescent="0.2"/>
    <row r="88" ht="43.5" customHeight="1" x14ac:dyDescent="0.2"/>
    <row r="89" ht="29.25" customHeight="1" x14ac:dyDescent="0.2"/>
    <row r="90" ht="57.75" customHeight="1" x14ac:dyDescent="0.2"/>
    <row r="91" ht="29.25" customHeight="1" x14ac:dyDescent="0.2"/>
    <row r="92" ht="16.5" customHeight="1" x14ac:dyDescent="0.2"/>
    <row r="93" ht="16.5" customHeight="1" x14ac:dyDescent="0.2"/>
    <row r="94" ht="16.5" customHeight="1" x14ac:dyDescent="0.2"/>
    <row r="95" ht="43.5" customHeight="1" x14ac:dyDescent="0.2"/>
    <row r="96" ht="29.25" customHeight="1" x14ac:dyDescent="0.2"/>
    <row r="97" ht="57.75" customHeight="1" x14ac:dyDescent="0.2"/>
    <row r="98" ht="29.25" customHeight="1" x14ac:dyDescent="0.2"/>
    <row r="99" ht="16.5" customHeight="1" x14ac:dyDescent="0.2"/>
    <row r="100" ht="16.5" customHeight="1" x14ac:dyDescent="0.2"/>
    <row r="101" ht="29.25" customHeight="1" x14ac:dyDescent="0.2"/>
    <row r="102" ht="43.5" customHeight="1" x14ac:dyDescent="0.2"/>
    <row r="103" ht="16.5" customHeight="1" x14ac:dyDescent="0.2"/>
    <row r="104" ht="16.5" customHeight="1" x14ac:dyDescent="0.2"/>
    <row r="105" ht="16.5" customHeight="1" x14ac:dyDescent="0.2"/>
    <row r="106" ht="43.5" customHeight="1" x14ac:dyDescent="0.2"/>
    <row r="107" ht="29.25" customHeight="1" x14ac:dyDescent="0.2"/>
    <row r="108" ht="57.75" customHeight="1" x14ac:dyDescent="0.2"/>
    <row r="109" ht="29.25" customHeight="1" x14ac:dyDescent="0.2"/>
    <row r="110" ht="16.5" customHeight="1" x14ac:dyDescent="0.2"/>
    <row r="111" ht="16.5" customHeight="1" x14ac:dyDescent="0.2"/>
    <row r="112" ht="16.5" customHeight="1" x14ac:dyDescent="0.2"/>
    <row r="113" ht="409.6" hidden="1" customHeight="1" x14ac:dyDescent="0.25"/>
  </sheetData>
  <mergeCells count="7">
    <mergeCell ref="A1:H1"/>
    <mergeCell ref="A3:A4"/>
    <mergeCell ref="B3:B4"/>
    <mergeCell ref="C3:C4"/>
    <mergeCell ref="E3:E4"/>
    <mergeCell ref="F3:H3"/>
    <mergeCell ref="D3:D4"/>
  </mergeCells>
  <pageMargins left="0.74803149606299213" right="0.74803149606299213" top="0.98425196850393704" bottom="0.98425196850393704" header="0.51181102362204722" footer="0.51181102362204722"/>
  <pageSetup paperSize="9" scale="47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Николаева Ольга Владимировна</cp:lastModifiedBy>
  <cp:lastPrinted>2017-10-03T10:33:48Z</cp:lastPrinted>
  <dcterms:created xsi:type="dcterms:W3CDTF">2016-11-16T11:11:44Z</dcterms:created>
  <dcterms:modified xsi:type="dcterms:W3CDTF">2018-11-07T04:02:15Z</dcterms:modified>
</cp:coreProperties>
</file>