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externalReferences>
    <externalReference r:id="rId2"/>
  </externalReferences>
  <definedNames>
    <definedName name="_xlnm.Print_Area" localSheetId="0">Лист1!$A$1:$K$237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32" i="1" l="1"/>
  <c r="K232" i="1" s="1"/>
  <c r="G232" i="1"/>
  <c r="H232" i="1" s="1"/>
  <c r="E232" i="1"/>
  <c r="D232" i="1"/>
  <c r="C232" i="1"/>
  <c r="K227" i="1"/>
  <c r="H227" i="1"/>
  <c r="D227" i="1"/>
  <c r="C227" i="1"/>
  <c r="E227" i="1" s="1"/>
  <c r="K225" i="1"/>
  <c r="K221" i="1" s="1"/>
  <c r="H225" i="1"/>
  <c r="D225" i="1"/>
  <c r="C225" i="1"/>
  <c r="E224" i="1"/>
  <c r="D224" i="1"/>
  <c r="C224" i="1"/>
  <c r="K223" i="1"/>
  <c r="H223" i="1"/>
  <c r="D223" i="1"/>
  <c r="C223" i="1"/>
  <c r="I221" i="1"/>
  <c r="F221" i="1"/>
  <c r="C221" i="1"/>
  <c r="K220" i="1"/>
  <c r="H220" i="1"/>
  <c r="D220" i="1"/>
  <c r="C220" i="1"/>
  <c r="K219" i="1"/>
  <c r="H219" i="1"/>
  <c r="D219" i="1"/>
  <c r="C219" i="1"/>
  <c r="E219" i="1" s="1"/>
  <c r="K217" i="1"/>
  <c r="H217" i="1"/>
  <c r="D217" i="1"/>
  <c r="C217" i="1"/>
  <c r="E217" i="1" s="1"/>
  <c r="K216" i="1"/>
  <c r="H216" i="1"/>
  <c r="D216" i="1"/>
  <c r="C216" i="1"/>
  <c r="K215" i="1"/>
  <c r="H215" i="1"/>
  <c r="D215" i="1"/>
  <c r="C215" i="1"/>
  <c r="E215" i="1" s="1"/>
  <c r="K214" i="1"/>
  <c r="H214" i="1"/>
  <c r="D214" i="1"/>
  <c r="C214" i="1"/>
  <c r="E214" i="1" s="1"/>
  <c r="K213" i="1"/>
  <c r="H213" i="1"/>
  <c r="D213" i="1"/>
  <c r="C213" i="1"/>
  <c r="E213" i="1" s="1"/>
  <c r="K212" i="1"/>
  <c r="H212" i="1"/>
  <c r="D212" i="1"/>
  <c r="C212" i="1"/>
  <c r="E212" i="1" s="1"/>
  <c r="K211" i="1"/>
  <c r="H211" i="1"/>
  <c r="D211" i="1"/>
  <c r="C211" i="1"/>
  <c r="C209" i="1" s="1"/>
  <c r="I209" i="1"/>
  <c r="F209" i="1"/>
  <c r="K208" i="1"/>
  <c r="H208" i="1"/>
  <c r="D208" i="1"/>
  <c r="C208" i="1"/>
  <c r="K207" i="1"/>
  <c r="H207" i="1"/>
  <c r="D207" i="1"/>
  <c r="C207" i="1"/>
  <c r="E207" i="1" s="1"/>
  <c r="K206" i="1"/>
  <c r="H206" i="1"/>
  <c r="D206" i="1"/>
  <c r="C206" i="1"/>
  <c r="E206" i="1" s="1"/>
  <c r="K205" i="1"/>
  <c r="F205" i="1"/>
  <c r="H205" i="1" s="1"/>
  <c r="D205" i="1"/>
  <c r="C205" i="1"/>
  <c r="K204" i="1"/>
  <c r="H204" i="1"/>
  <c r="D204" i="1"/>
  <c r="C204" i="1"/>
  <c r="E204" i="1" s="1"/>
  <c r="K203" i="1"/>
  <c r="H203" i="1"/>
  <c r="D203" i="1"/>
  <c r="C203" i="1"/>
  <c r="E203" i="1" s="1"/>
  <c r="K202" i="1"/>
  <c r="H202" i="1"/>
  <c r="D202" i="1"/>
  <c r="C202" i="1"/>
  <c r="K200" i="1"/>
  <c r="H200" i="1"/>
  <c r="D200" i="1"/>
  <c r="E200" i="1" s="1"/>
  <c r="C200" i="1"/>
  <c r="K199" i="1"/>
  <c r="H199" i="1"/>
  <c r="D199" i="1"/>
  <c r="C199" i="1"/>
  <c r="K198" i="1"/>
  <c r="H198" i="1"/>
  <c r="D198" i="1"/>
  <c r="C198" i="1"/>
  <c r="K197" i="1"/>
  <c r="H197" i="1"/>
  <c r="D197" i="1"/>
  <c r="C197" i="1"/>
  <c r="I195" i="1"/>
  <c r="K194" i="1"/>
  <c r="H194" i="1"/>
  <c r="D194" i="1"/>
  <c r="C194" i="1"/>
  <c r="E194" i="1" s="1"/>
  <c r="K193" i="1"/>
  <c r="H193" i="1"/>
  <c r="D193" i="1"/>
  <c r="C193" i="1"/>
  <c r="K190" i="1"/>
  <c r="I190" i="1"/>
  <c r="F190" i="1"/>
  <c r="H190" i="1" s="1"/>
  <c r="C190" i="1"/>
  <c r="K187" i="1"/>
  <c r="H187" i="1"/>
  <c r="D187" i="1"/>
  <c r="C187" i="1"/>
  <c r="K186" i="1"/>
  <c r="H186" i="1"/>
  <c r="D186" i="1"/>
  <c r="C186" i="1"/>
  <c r="K185" i="1"/>
  <c r="H185" i="1"/>
  <c r="D185" i="1"/>
  <c r="C185" i="1"/>
  <c r="I183" i="1"/>
  <c r="K183" i="1" s="1"/>
  <c r="F183" i="1"/>
  <c r="H183" i="1" s="1"/>
  <c r="K182" i="1"/>
  <c r="H182" i="1"/>
  <c r="E182" i="1"/>
  <c r="D182" i="1"/>
  <c r="C182" i="1"/>
  <c r="K181" i="1"/>
  <c r="H181" i="1"/>
  <c r="D181" i="1"/>
  <c r="C181" i="1"/>
  <c r="E181" i="1" s="1"/>
  <c r="K180" i="1"/>
  <c r="H180" i="1"/>
  <c r="D180" i="1"/>
  <c r="C180" i="1"/>
  <c r="D178" i="1"/>
  <c r="E178" i="1" s="1"/>
  <c r="D177" i="1"/>
  <c r="E177" i="1" s="1"/>
  <c r="E174" i="1"/>
  <c r="D166" i="1"/>
  <c r="C166" i="1"/>
  <c r="E166" i="1" s="1"/>
  <c r="K165" i="1"/>
  <c r="H165" i="1"/>
  <c r="D165" i="1"/>
  <c r="C165" i="1"/>
  <c r="K164" i="1"/>
  <c r="H164" i="1"/>
  <c r="D164" i="1"/>
  <c r="C164" i="1"/>
  <c r="D162" i="1"/>
  <c r="C162" i="1"/>
  <c r="E162" i="1" s="1"/>
  <c r="D161" i="1"/>
  <c r="C161" i="1"/>
  <c r="K160" i="1"/>
  <c r="H160" i="1"/>
  <c r="D160" i="1"/>
  <c r="E160" i="1" s="1"/>
  <c r="C160" i="1"/>
  <c r="D158" i="1"/>
  <c r="C158" i="1"/>
  <c r="K157" i="1"/>
  <c r="H157" i="1"/>
  <c r="D157" i="1"/>
  <c r="C157" i="1"/>
  <c r="K156" i="1"/>
  <c r="H156" i="1"/>
  <c r="D156" i="1"/>
  <c r="C156" i="1"/>
  <c r="K155" i="1"/>
  <c r="H155" i="1"/>
  <c r="D155" i="1"/>
  <c r="C155" i="1"/>
  <c r="E155" i="1" s="1"/>
  <c r="K152" i="1"/>
  <c r="H152" i="1"/>
  <c r="D152" i="1"/>
  <c r="C152" i="1"/>
  <c r="E152" i="1" s="1"/>
  <c r="D151" i="1"/>
  <c r="E151" i="1" s="1"/>
  <c r="D150" i="1"/>
  <c r="C150" i="1"/>
  <c r="E150" i="1" s="1"/>
  <c r="K148" i="1"/>
  <c r="H148" i="1"/>
  <c r="D148" i="1"/>
  <c r="C148" i="1"/>
  <c r="K147" i="1"/>
  <c r="H147" i="1"/>
  <c r="D147" i="1"/>
  <c r="E147" i="1" s="1"/>
  <c r="C147" i="1"/>
  <c r="K146" i="1"/>
  <c r="H146" i="1"/>
  <c r="D146" i="1"/>
  <c r="C146" i="1"/>
  <c r="D144" i="1"/>
  <c r="E144" i="1" s="1"/>
  <c r="K143" i="1"/>
  <c r="H143" i="1"/>
  <c r="D143" i="1"/>
  <c r="E143" i="1" s="1"/>
  <c r="C143" i="1"/>
  <c r="K141" i="1"/>
  <c r="H141" i="1"/>
  <c r="D141" i="1"/>
  <c r="E141" i="1" s="1"/>
  <c r="C141" i="1"/>
  <c r="K140" i="1"/>
  <c r="H140" i="1"/>
  <c r="E140" i="1"/>
  <c r="D140" i="1"/>
  <c r="C140" i="1"/>
  <c r="D139" i="1"/>
  <c r="C139" i="1"/>
  <c r="K138" i="1"/>
  <c r="H138" i="1"/>
  <c r="D138" i="1"/>
  <c r="C138" i="1"/>
  <c r="D137" i="1"/>
  <c r="C137" i="1"/>
  <c r="K136" i="1"/>
  <c r="H136" i="1"/>
  <c r="D136" i="1"/>
  <c r="C136" i="1"/>
  <c r="K135" i="1"/>
  <c r="H135" i="1"/>
  <c r="D135" i="1"/>
  <c r="E135" i="1" s="1"/>
  <c r="C135" i="1"/>
  <c r="K132" i="1"/>
  <c r="H132" i="1"/>
  <c r="E132" i="1"/>
  <c r="D132" i="1"/>
  <c r="C132" i="1"/>
  <c r="K131" i="1"/>
  <c r="H131" i="1"/>
  <c r="D131" i="1"/>
  <c r="C131" i="1"/>
  <c r="K130" i="1"/>
  <c r="H130" i="1"/>
  <c r="D130" i="1"/>
  <c r="C130" i="1"/>
  <c r="K129" i="1"/>
  <c r="H129" i="1"/>
  <c r="D129" i="1"/>
  <c r="C129" i="1"/>
  <c r="K128" i="1"/>
  <c r="H128" i="1"/>
  <c r="D128" i="1"/>
  <c r="C128" i="1"/>
  <c r="K127" i="1"/>
  <c r="H127" i="1"/>
  <c r="D127" i="1"/>
  <c r="C127" i="1"/>
  <c r="K126" i="1"/>
  <c r="H126" i="1"/>
  <c r="D126" i="1"/>
  <c r="C126" i="1"/>
  <c r="K125" i="1"/>
  <c r="H125" i="1"/>
  <c r="D125" i="1"/>
  <c r="C125" i="1"/>
  <c r="K122" i="1"/>
  <c r="H122" i="1"/>
  <c r="D122" i="1"/>
  <c r="C122" i="1"/>
  <c r="E122" i="1" s="1"/>
  <c r="K121" i="1"/>
  <c r="H121" i="1"/>
  <c r="D121" i="1"/>
  <c r="C121" i="1"/>
  <c r="D120" i="1"/>
  <c r="E120" i="1" s="1"/>
  <c r="K119" i="1"/>
  <c r="H119" i="1"/>
  <c r="D119" i="1"/>
  <c r="C119" i="1"/>
  <c r="E119" i="1" s="1"/>
  <c r="K118" i="1"/>
  <c r="H118" i="1"/>
  <c r="D118" i="1"/>
  <c r="C118" i="1"/>
  <c r="K117" i="1"/>
  <c r="H117" i="1"/>
  <c r="D117" i="1"/>
  <c r="C117" i="1"/>
  <c r="K116" i="1"/>
  <c r="H116" i="1"/>
  <c r="D116" i="1"/>
  <c r="C116" i="1"/>
  <c r="K115" i="1"/>
  <c r="H115" i="1"/>
  <c r="D115" i="1"/>
  <c r="C115" i="1"/>
  <c r="K114" i="1"/>
  <c r="H114" i="1"/>
  <c r="D114" i="1"/>
  <c r="C114" i="1"/>
  <c r="K113" i="1"/>
  <c r="H113" i="1"/>
  <c r="D113" i="1"/>
  <c r="C113" i="1"/>
  <c r="K112" i="1"/>
  <c r="H112" i="1"/>
  <c r="D112" i="1"/>
  <c r="C112" i="1"/>
  <c r="K111" i="1"/>
  <c r="H111" i="1"/>
  <c r="D111" i="1"/>
  <c r="D108" i="1" s="1"/>
  <c r="C111" i="1"/>
  <c r="D110" i="1"/>
  <c r="C110" i="1"/>
  <c r="K109" i="1"/>
  <c r="H109" i="1"/>
  <c r="D109" i="1"/>
  <c r="C109" i="1"/>
  <c r="I108" i="1"/>
  <c r="K108" i="1" s="1"/>
  <c r="F108" i="1"/>
  <c r="H108" i="1" s="1"/>
  <c r="K107" i="1"/>
  <c r="H107" i="1"/>
  <c r="D107" i="1"/>
  <c r="C107" i="1"/>
  <c r="E107" i="1" s="1"/>
  <c r="K106" i="1"/>
  <c r="H106" i="1"/>
  <c r="D106" i="1"/>
  <c r="C106" i="1"/>
  <c r="K105" i="1"/>
  <c r="H105" i="1"/>
  <c r="D105" i="1"/>
  <c r="C105" i="1"/>
  <c r="K104" i="1"/>
  <c r="H104" i="1"/>
  <c r="D104" i="1"/>
  <c r="C104" i="1"/>
  <c r="K103" i="1"/>
  <c r="H103" i="1"/>
  <c r="D103" i="1"/>
  <c r="C103" i="1"/>
  <c r="E103" i="1" s="1"/>
  <c r="K102" i="1"/>
  <c r="H102" i="1"/>
  <c r="D102" i="1"/>
  <c r="C102" i="1"/>
  <c r="D101" i="1"/>
  <c r="C101" i="1"/>
  <c r="K100" i="1"/>
  <c r="H100" i="1"/>
  <c r="D100" i="1"/>
  <c r="C100" i="1"/>
  <c r="K99" i="1"/>
  <c r="H99" i="1"/>
  <c r="D99" i="1"/>
  <c r="C99" i="1"/>
  <c r="E99" i="1" s="1"/>
  <c r="K98" i="1"/>
  <c r="H98" i="1"/>
  <c r="D98" i="1"/>
  <c r="C98" i="1"/>
  <c r="K97" i="1"/>
  <c r="I97" i="1"/>
  <c r="F97" i="1"/>
  <c r="H97" i="1" s="1"/>
  <c r="K96" i="1"/>
  <c r="H96" i="1"/>
  <c r="D96" i="1"/>
  <c r="C96" i="1"/>
  <c r="K95" i="1"/>
  <c r="H95" i="1"/>
  <c r="D95" i="1"/>
  <c r="C95" i="1"/>
  <c r="K94" i="1"/>
  <c r="H94" i="1"/>
  <c r="D94" i="1"/>
  <c r="C94" i="1"/>
  <c r="D93" i="1"/>
  <c r="E93" i="1" s="1"/>
  <c r="D92" i="1"/>
  <c r="E92" i="1" s="1"/>
  <c r="E91" i="1"/>
  <c r="D91" i="1"/>
  <c r="E90" i="1"/>
  <c r="K89" i="1"/>
  <c r="H89" i="1"/>
  <c r="D89" i="1"/>
  <c r="C89" i="1"/>
  <c r="I85" i="1"/>
  <c r="K85" i="1" s="1"/>
  <c r="F85" i="1"/>
  <c r="H85" i="1" s="1"/>
  <c r="K84" i="1"/>
  <c r="H84" i="1"/>
  <c r="D84" i="1"/>
  <c r="C84" i="1"/>
  <c r="K83" i="1"/>
  <c r="H83" i="1"/>
  <c r="D83" i="1"/>
  <c r="C83" i="1"/>
  <c r="E83" i="1" s="1"/>
  <c r="K82" i="1"/>
  <c r="H82" i="1"/>
  <c r="D82" i="1"/>
  <c r="C82" i="1"/>
  <c r="K81" i="1"/>
  <c r="H81" i="1"/>
  <c r="D81" i="1"/>
  <c r="C81" i="1"/>
  <c r="E81" i="1" s="1"/>
  <c r="K80" i="1"/>
  <c r="H80" i="1"/>
  <c r="D80" i="1"/>
  <c r="C80" i="1"/>
  <c r="K79" i="1"/>
  <c r="H79" i="1"/>
  <c r="D79" i="1"/>
  <c r="D78" i="1" s="1"/>
  <c r="C79" i="1"/>
  <c r="I78" i="1"/>
  <c r="K78" i="1" s="1"/>
  <c r="F78" i="1"/>
  <c r="H78" i="1" s="1"/>
  <c r="K77" i="1"/>
  <c r="H77" i="1"/>
  <c r="E77" i="1"/>
  <c r="K76" i="1"/>
  <c r="H76" i="1"/>
  <c r="E76" i="1"/>
  <c r="K75" i="1"/>
  <c r="H75" i="1"/>
  <c r="D75" i="1"/>
  <c r="C75" i="1"/>
  <c r="K74" i="1"/>
  <c r="H74" i="1"/>
  <c r="D74" i="1"/>
  <c r="C74" i="1"/>
  <c r="K73" i="1"/>
  <c r="H73" i="1"/>
  <c r="D73" i="1"/>
  <c r="C73" i="1"/>
  <c r="K72" i="1"/>
  <c r="H72" i="1"/>
  <c r="E72" i="1"/>
  <c r="K71" i="1"/>
  <c r="H71" i="1"/>
  <c r="E71" i="1"/>
  <c r="K70" i="1"/>
  <c r="H70" i="1"/>
  <c r="D70" i="1"/>
  <c r="C70" i="1"/>
  <c r="K69" i="1"/>
  <c r="H69" i="1"/>
  <c r="D69" i="1"/>
  <c r="C69" i="1"/>
  <c r="K67" i="1"/>
  <c r="H67" i="1"/>
  <c r="C67" i="1"/>
  <c r="E67" i="1" s="1"/>
  <c r="K66" i="1"/>
  <c r="H66" i="1"/>
  <c r="D66" i="1"/>
  <c r="C66" i="1"/>
  <c r="K65" i="1"/>
  <c r="H65" i="1"/>
  <c r="D65" i="1"/>
  <c r="C65" i="1"/>
  <c r="K64" i="1"/>
  <c r="I64" i="1"/>
  <c r="F64" i="1"/>
  <c r="H64" i="1" s="1"/>
  <c r="K63" i="1"/>
  <c r="H63" i="1"/>
  <c r="E63" i="1"/>
  <c r="K62" i="1"/>
  <c r="H62" i="1"/>
  <c r="E62" i="1"/>
  <c r="K61" i="1"/>
  <c r="H61" i="1"/>
  <c r="E61" i="1"/>
  <c r="K60" i="1"/>
  <c r="H60" i="1"/>
  <c r="D60" i="1"/>
  <c r="C60" i="1"/>
  <c r="K59" i="1"/>
  <c r="I59" i="1"/>
  <c r="F59" i="1"/>
  <c r="H59" i="1" s="1"/>
  <c r="C59" i="1"/>
  <c r="K58" i="1"/>
  <c r="H58" i="1"/>
  <c r="E58" i="1"/>
  <c r="K57" i="1"/>
  <c r="H57" i="1"/>
  <c r="E57" i="1"/>
  <c r="K56" i="1"/>
  <c r="H56" i="1"/>
  <c r="D56" i="1"/>
  <c r="C56" i="1"/>
  <c r="K55" i="1"/>
  <c r="H55" i="1"/>
  <c r="E55" i="1"/>
  <c r="K54" i="1"/>
  <c r="H54" i="1"/>
  <c r="E54" i="1"/>
  <c r="K53" i="1"/>
  <c r="H53" i="1"/>
  <c r="D53" i="1"/>
  <c r="D52" i="1" s="1"/>
  <c r="C53" i="1"/>
  <c r="I52" i="1"/>
  <c r="F52" i="1"/>
  <c r="H52" i="1" s="1"/>
  <c r="C52" i="1"/>
  <c r="K51" i="1"/>
  <c r="H51" i="1"/>
  <c r="D51" i="1"/>
  <c r="C51" i="1"/>
  <c r="K50" i="1"/>
  <c r="H50" i="1"/>
  <c r="D50" i="1"/>
  <c r="C50" i="1"/>
  <c r="I49" i="1"/>
  <c r="K49" i="1" s="1"/>
  <c r="F49" i="1"/>
  <c r="H49" i="1" s="1"/>
  <c r="D49" i="1"/>
  <c r="K48" i="1"/>
  <c r="H48" i="1"/>
  <c r="E48" i="1"/>
  <c r="K47" i="1"/>
  <c r="H47" i="1"/>
  <c r="E47" i="1"/>
  <c r="K46" i="1"/>
  <c r="H46" i="1"/>
  <c r="D46" i="1"/>
  <c r="C46" i="1"/>
  <c r="I45" i="1"/>
  <c r="K45" i="1" s="1"/>
  <c r="F45" i="1"/>
  <c r="H45" i="1" s="1"/>
  <c r="C45" i="1"/>
  <c r="K43" i="1"/>
  <c r="H43" i="1"/>
  <c r="E43" i="1"/>
  <c r="D43" i="1"/>
  <c r="C43" i="1"/>
  <c r="C42" i="1" s="1"/>
  <c r="I42" i="1"/>
  <c r="K42" i="1" s="1"/>
  <c r="F42" i="1"/>
  <c r="H42" i="1" s="1"/>
  <c r="D42" i="1"/>
  <c r="E42" i="1" s="1"/>
  <c r="K41" i="1"/>
  <c r="H41" i="1"/>
  <c r="E41" i="1"/>
  <c r="K40" i="1"/>
  <c r="H40" i="1"/>
  <c r="D40" i="1"/>
  <c r="C40" i="1"/>
  <c r="C39" i="1" s="1"/>
  <c r="I39" i="1"/>
  <c r="K39" i="1" s="1"/>
  <c r="F39" i="1"/>
  <c r="H39" i="1" s="1"/>
  <c r="D39" i="1"/>
  <c r="D38" i="1"/>
  <c r="E38" i="1" s="1"/>
  <c r="D37" i="1"/>
  <c r="K36" i="1"/>
  <c r="J36" i="1"/>
  <c r="I36" i="1"/>
  <c r="H36" i="1"/>
  <c r="G36" i="1"/>
  <c r="F36" i="1"/>
  <c r="C36" i="1"/>
  <c r="K33" i="1"/>
  <c r="H33" i="1"/>
  <c r="D33" i="1"/>
  <c r="C33" i="1"/>
  <c r="C32" i="1" s="1"/>
  <c r="I32" i="1"/>
  <c r="K32" i="1" s="1"/>
  <c r="F32" i="1"/>
  <c r="H32" i="1" s="1"/>
  <c r="D32" i="1"/>
  <c r="K31" i="1"/>
  <c r="H31" i="1"/>
  <c r="D31" i="1"/>
  <c r="C31" i="1"/>
  <c r="E31" i="1" s="1"/>
  <c r="K30" i="1"/>
  <c r="H30" i="1"/>
  <c r="D30" i="1"/>
  <c r="C30" i="1"/>
  <c r="C29" i="1" s="1"/>
  <c r="K29" i="1"/>
  <c r="I29" i="1"/>
  <c r="F29" i="1"/>
  <c r="F28" i="1" s="1"/>
  <c r="H26" i="1"/>
  <c r="I26" i="1" s="1"/>
  <c r="K26" i="1" s="1"/>
  <c r="E26" i="1"/>
  <c r="D26" i="1"/>
  <c r="C26" i="1"/>
  <c r="H25" i="1"/>
  <c r="I25" i="1" s="1"/>
  <c r="D25" i="1"/>
  <c r="C25" i="1"/>
  <c r="H24" i="1"/>
  <c r="I24" i="1" s="1"/>
  <c r="K24" i="1" s="1"/>
  <c r="E24" i="1"/>
  <c r="D24" i="1"/>
  <c r="C24" i="1"/>
  <c r="H23" i="1"/>
  <c r="I23" i="1" s="1"/>
  <c r="K23" i="1" s="1"/>
  <c r="D23" i="1"/>
  <c r="C23" i="1"/>
  <c r="F22" i="1"/>
  <c r="H22" i="1" s="1"/>
  <c r="D22" i="1"/>
  <c r="K21" i="1"/>
  <c r="H21" i="1"/>
  <c r="D21" i="1"/>
  <c r="E21" i="1" s="1"/>
  <c r="C21" i="1"/>
  <c r="K20" i="1"/>
  <c r="H20" i="1"/>
  <c r="E20" i="1"/>
  <c r="D20" i="1"/>
  <c r="C20" i="1"/>
  <c r="K19" i="1"/>
  <c r="H19" i="1"/>
  <c r="D19" i="1"/>
  <c r="C19" i="1"/>
  <c r="E19" i="1" s="1"/>
  <c r="K18" i="1"/>
  <c r="H18" i="1"/>
  <c r="D18" i="1"/>
  <c r="C18" i="1"/>
  <c r="K17" i="1"/>
  <c r="H17" i="1"/>
  <c r="D17" i="1"/>
  <c r="C17" i="1"/>
  <c r="C16" i="1" s="1"/>
  <c r="C15" i="1" s="1"/>
  <c r="J16" i="1"/>
  <c r="J15" i="1" s="1"/>
  <c r="I16" i="1"/>
  <c r="G16" i="1"/>
  <c r="F16" i="1"/>
  <c r="F15" i="1" s="1"/>
  <c r="I15" i="1"/>
  <c r="G15" i="1"/>
  <c r="J14" i="1"/>
  <c r="G14" i="1"/>
  <c r="J11" i="1"/>
  <c r="I22" i="1" l="1"/>
  <c r="K22" i="1" s="1"/>
  <c r="D16" i="1"/>
  <c r="D15" i="1" s="1"/>
  <c r="J13" i="1"/>
  <c r="K15" i="1"/>
  <c r="C28" i="1"/>
  <c r="C27" i="1" s="1"/>
  <c r="E32" i="1"/>
  <c r="E33" i="1"/>
  <c r="E39" i="1"/>
  <c r="E40" i="1"/>
  <c r="C49" i="1"/>
  <c r="E66" i="1"/>
  <c r="E101" i="1"/>
  <c r="E111" i="1"/>
  <c r="E112" i="1"/>
  <c r="E115" i="1"/>
  <c r="E116" i="1"/>
  <c r="E156" i="1"/>
  <c r="E50" i="1"/>
  <c r="E73" i="1"/>
  <c r="E75" i="1"/>
  <c r="E95" i="1"/>
  <c r="E109" i="1"/>
  <c r="E125" i="1"/>
  <c r="E126" i="1"/>
  <c r="E128" i="1"/>
  <c r="C183" i="1"/>
  <c r="H16" i="1"/>
  <c r="E37" i="1"/>
  <c r="D36" i="1"/>
  <c r="E36" i="1" s="1"/>
  <c r="F44" i="1"/>
  <c r="H44" i="1" s="1"/>
  <c r="E56" i="1"/>
  <c r="E104" i="1"/>
  <c r="D183" i="1"/>
  <c r="E185" i="1"/>
  <c r="E148" i="1"/>
  <c r="E161" i="1"/>
  <c r="E164" i="1"/>
  <c r="E186" i="1"/>
  <c r="E202" i="1"/>
  <c r="E205" i="1"/>
  <c r="E211" i="1"/>
  <c r="C22" i="1"/>
  <c r="E22" i="1" s="1"/>
  <c r="E74" i="1"/>
  <c r="C78" i="1"/>
  <c r="E78" i="1" s="1"/>
  <c r="E96" i="1"/>
  <c r="E100" i="1"/>
  <c r="E105" i="1"/>
  <c r="E110" i="1"/>
  <c r="E127" i="1"/>
  <c r="E138" i="1"/>
  <c r="E157" i="1"/>
  <c r="E193" i="1"/>
  <c r="E208" i="1"/>
  <c r="H209" i="1"/>
  <c r="E216" i="1"/>
  <c r="E220" i="1"/>
  <c r="E225" i="1"/>
  <c r="E17" i="1"/>
  <c r="E23" i="1"/>
  <c r="E25" i="1"/>
  <c r="E69" i="1"/>
  <c r="E82" i="1"/>
  <c r="E84" i="1"/>
  <c r="E117" i="1"/>
  <c r="E129" i="1"/>
  <c r="E130" i="1"/>
  <c r="E198" i="1"/>
  <c r="E199" i="1"/>
  <c r="I189" i="1"/>
  <c r="I188" i="1" s="1"/>
  <c r="K209" i="1"/>
  <c r="E223" i="1"/>
  <c r="E221" i="1" s="1"/>
  <c r="F13" i="1"/>
  <c r="H28" i="1"/>
  <c r="F27" i="1"/>
  <c r="E49" i="1"/>
  <c r="K52" i="1"/>
  <c r="I44" i="1"/>
  <c r="K44" i="1" s="1"/>
  <c r="E89" i="1"/>
  <c r="D85" i="1"/>
  <c r="C195" i="1"/>
  <c r="C189" i="1" s="1"/>
  <c r="C188" i="1" s="1"/>
  <c r="E197" i="1"/>
  <c r="E195" i="1" s="1"/>
  <c r="H15" i="1"/>
  <c r="G11" i="1"/>
  <c r="G13" i="1"/>
  <c r="E15" i="1"/>
  <c r="K25" i="1"/>
  <c r="I28" i="1"/>
  <c r="H29" i="1"/>
  <c r="E30" i="1"/>
  <c r="D29" i="1"/>
  <c r="E79" i="1"/>
  <c r="E80" i="1"/>
  <c r="E106" i="1"/>
  <c r="E139" i="1"/>
  <c r="E187" i="1"/>
  <c r="D195" i="1"/>
  <c r="D209" i="1"/>
  <c r="E18" i="1"/>
  <c r="E46" i="1"/>
  <c r="D45" i="1"/>
  <c r="E51" i="1"/>
  <c r="E52" i="1"/>
  <c r="E60" i="1"/>
  <c r="D59" i="1"/>
  <c r="E59" i="1" s="1"/>
  <c r="D64" i="1"/>
  <c r="E70" i="1"/>
  <c r="E98" i="1"/>
  <c r="D97" i="1"/>
  <c r="E97" i="1" s="1"/>
  <c r="E113" i="1"/>
  <c r="E121" i="1"/>
  <c r="E136" i="1"/>
  <c r="E165" i="1"/>
  <c r="F195" i="1"/>
  <c r="F189" i="1" s="1"/>
  <c r="F188" i="1" s="1"/>
  <c r="H195" i="1"/>
  <c r="H189" i="1" s="1"/>
  <c r="H188" i="1" s="1"/>
  <c r="F14" i="1"/>
  <c r="H14" i="1" s="1"/>
  <c r="C44" i="1"/>
  <c r="E53" i="1"/>
  <c r="C64" i="1"/>
  <c r="E65" i="1"/>
  <c r="C85" i="1"/>
  <c r="E94" i="1"/>
  <c r="C97" i="1"/>
  <c r="E158" i="1"/>
  <c r="K195" i="1"/>
  <c r="K189" i="1" s="1"/>
  <c r="K188" i="1" s="1"/>
  <c r="H221" i="1"/>
  <c r="E118" i="1"/>
  <c r="E137" i="1"/>
  <c r="E180" i="1"/>
  <c r="K16" i="1"/>
  <c r="I14" i="1"/>
  <c r="K14" i="1" s="1"/>
  <c r="E102" i="1"/>
  <c r="C108" i="1"/>
  <c r="E108" i="1" s="1"/>
  <c r="E114" i="1"/>
  <c r="E131" i="1"/>
  <c r="E146" i="1"/>
  <c r="D190" i="1"/>
  <c r="D221" i="1"/>
  <c r="J231" i="1"/>
  <c r="J233" i="1" s="1"/>
  <c r="C11" i="1" l="1"/>
  <c r="E16" i="1"/>
  <c r="E209" i="1"/>
  <c r="E183" i="1"/>
  <c r="I27" i="1"/>
  <c r="K28" i="1"/>
  <c r="G231" i="1"/>
  <c r="G233" i="1" s="1"/>
  <c r="F231" i="1"/>
  <c r="F233" i="1" s="1"/>
  <c r="H233" i="1" s="1"/>
  <c r="E64" i="1"/>
  <c r="D14" i="1"/>
  <c r="E29" i="1"/>
  <c r="D28" i="1"/>
  <c r="E85" i="1"/>
  <c r="C13" i="1"/>
  <c r="D44" i="1"/>
  <c r="E44" i="1" s="1"/>
  <c r="E45" i="1"/>
  <c r="D189" i="1"/>
  <c r="D188" i="1" s="1"/>
  <c r="E190" i="1"/>
  <c r="C14" i="1"/>
  <c r="H13" i="1"/>
  <c r="C231" i="1"/>
  <c r="C233" i="1" s="1"/>
  <c r="H27" i="1"/>
  <c r="F11" i="1"/>
  <c r="H11" i="1" s="1"/>
  <c r="H231" i="1" s="1"/>
  <c r="E189" i="1" l="1"/>
  <c r="E188" i="1" s="1"/>
  <c r="D27" i="1"/>
  <c r="E28" i="1"/>
  <c r="K27" i="1"/>
  <c r="I11" i="1"/>
  <c r="I13" i="1"/>
  <c r="K13" i="1" s="1"/>
  <c r="E14" i="1"/>
  <c r="D13" i="1" l="1"/>
  <c r="E13" i="1" s="1"/>
  <c r="E27" i="1"/>
  <c r="D11" i="1"/>
  <c r="K11" i="1"/>
  <c r="K231" i="1" s="1"/>
  <c r="I231" i="1"/>
  <c r="I233" i="1" s="1"/>
  <c r="K233" i="1" s="1"/>
  <c r="E11" i="1" l="1"/>
  <c r="E231" i="1" s="1"/>
  <c r="E233" i="1" s="1"/>
  <c r="D231" i="1"/>
  <c r="D233" i="1" s="1"/>
</calcChain>
</file>

<file path=xl/sharedStrings.xml><?xml version="1.0" encoding="utf-8"?>
<sst xmlns="http://schemas.openxmlformats.org/spreadsheetml/2006/main" count="454" uniqueCount="418">
  <si>
    <t>Таблица изменений доходов бюджета Нефтеюганского района на 2022 год и плановый период 2023 и 2024 годов</t>
  </si>
  <si>
    <t>тыс. рублей</t>
  </si>
  <si>
    <t>КОД ДОХОДОВ</t>
  </si>
  <si>
    <t>ВИД ДОХОДОВ</t>
  </si>
  <si>
    <t>Сумма на 2022 год</t>
  </si>
  <si>
    <t>Сумма на 2023 год</t>
  </si>
  <si>
    <t>Сумма на 2024 год</t>
  </si>
  <si>
    <t>утвержденный план по решению Думы от 24.05.2022 №761</t>
  </si>
  <si>
    <t>изменения</t>
  </si>
  <si>
    <t xml:space="preserve">уточненный план </t>
  </si>
  <si>
    <t>000 1 00 00000 00 0000 000</t>
  </si>
  <si>
    <t>НАЛОГОВЫЕ И НЕНАЛОГОВЫЕ ДОХОДЫ</t>
  </si>
  <si>
    <t>в том числе:</t>
  </si>
  <si>
    <t>НАЛОГОВЫЕ ДОХОДЫ</t>
  </si>
  <si>
    <t>НЕНАЛОГОВЫЕ ДОХОДЫ</t>
  </si>
  <si>
    <t>000 1 01 00000 00 0000 000</t>
  </si>
  <si>
    <t>НАЛОГИ НА ПРИБЫЛЬ, ДОХОДЫ</t>
  </si>
  <si>
    <t>000 1 01 02000 01 0000 110</t>
  </si>
  <si>
    <t>Налог на доходы физических лиц</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</si>
  <si>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</si>
  <si>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осуществляется в соответствии со статьями 227, 227.1 и 228 Налогового кодекса Российской Федерации</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</si>
  <si>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</si>
  <si>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</si>
  <si>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</si>
  <si>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</si>
  <si>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</si>
  <si>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</si>
  <si>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</si>
  <si>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</si>
  <si>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000 1 03 02000 01 0000 110</t>
  </si>
  <si>
    <t>Акцизы по подакцизным товарам (продукции), производимым на территории Российской Федерации</t>
  </si>
  <si>
    <t>100 1 03 02230 01 0000 110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</si>
  <si>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</si>
  <si>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</si>
  <si>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</si>
  <si>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</si>
  <si>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</si>
  <si>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</si>
  <si>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</si>
  <si>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</si>
  <si>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</si>
  <si>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</si>
  <si>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</si>
  <si>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</si>
  <si>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</si>
  <si>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</si>
  <si>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t>
  </si>
  <si>
    <t>182 1 05 01012 01 0000 110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</si>
  <si>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</si>
  <si>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182 1 05 01020 01 0000 110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</si>
  <si>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</si>
  <si>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</si>
  <si>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</si>
  <si>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</si>
  <si>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</si>
  <si>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182 1 05 01050 01 0000 110</t>
  </si>
  <si>
    <t>Минимальный налог, зачисляемый в бюджеты субъектов Российской Федерации (за налоговые периоды, истекшие до 1 января 2016 года)</t>
  </si>
  <si>
    <t>000 1 05 02000 02 0000 110</t>
  </si>
  <si>
    <t>Единый налог на вмененный доход для отдельных видов деятельности</t>
  </si>
  <si>
    <t>182 1 05 02010 02 0000 110</t>
  </si>
  <si>
    <t>182 1 05 02020 02 0000 110</t>
  </si>
  <si>
    <t>Единый налог на вмененный доход для отдельных видов деятельности (за налоговые периоды, истекшие до 1 января 2011 года)</t>
  </si>
  <si>
    <t>000 1 05 03000 01 0000 110</t>
  </si>
  <si>
    <t>Единый сельскохозяйственный налог</t>
  </si>
  <si>
    <t>182 1 05 03010 01 0000 110</t>
  </si>
  <si>
    <t>182 1 05 03020 01 0000 110</t>
  </si>
  <si>
    <t>Единый сельскохозяйственный налог (за налоговые периоды, истекшие до 1 января 2011 года)</t>
  </si>
  <si>
    <t>182 1 05 04000 02 0000 110</t>
  </si>
  <si>
    <t>Налог, взимаемый в связи с применением патентной системы налогообложения</t>
  </si>
  <si>
    <t>182 1 05 04020 02 0000 110</t>
  </si>
  <si>
    <t>Налог, взимаемый в связи с применением патентной системы налогообложения, зачисляемый в бюджеты муниципальных районов</t>
  </si>
  <si>
    <t>000 1 06 00000 00 0000 000</t>
  </si>
  <si>
    <t>НАЛОГИ НА ИМУЩЕСТВО</t>
  </si>
  <si>
    <t>000 1 06 01000 00 0000 110</t>
  </si>
  <si>
    <t>Налог на имущество физических лиц</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</si>
  <si>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</si>
  <si>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</si>
  <si>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182 1 06 01030 10 0000 110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</si>
  <si>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</si>
  <si>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182 1 06 01030 13 0000 110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</si>
  <si>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</si>
  <si>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000 1 06 04000 02 0000 110</t>
  </si>
  <si>
    <t>Транспортный налог</t>
  </si>
  <si>
    <t>182 1 06 04011 02 0000 110</t>
  </si>
  <si>
    <t>Транспортный налог с организаций</t>
  </si>
  <si>
    <t>182 1 06 04012 02 0000 110</t>
  </si>
  <si>
    <t>Транспортный налог с физических лиц</t>
  </si>
  <si>
    <t>000 1 06 06000 00 0000 110</t>
  </si>
  <si>
    <t>Земельный налог</t>
  </si>
  <si>
    <t>182 1 06 06033 05 0000 110</t>
  </si>
  <si>
    <t>Земельный налог с организаций, обладающих земельным участком, расположенным в границах межселенных территорий</t>
  </si>
  <si>
    <t>1821 06 06033 10 0000 110</t>
  </si>
  <si>
    <t>Земельный налог с организаций, обладающих земельным участком, расположенным в границах сельских  поселений</t>
  </si>
  <si>
    <t>1821 06 06033 13 0000 110</t>
  </si>
  <si>
    <t>Земельный налог с организаций, обладающих земельным участком, расположенным в границах городских  поселений</t>
  </si>
  <si>
    <t>182 1 06 06043 05 0000 110</t>
  </si>
  <si>
    <t>Земельный налог с физических лиц, обладающих земельным участком, расположенным в границах межселенных территорий</t>
  </si>
  <si>
    <t>182 1 06 06043 10 0000 110</t>
  </si>
  <si>
    <t>Земельный налог с физических лиц, обладающих земельным участком, расположенным в границах сельских поселений</t>
  </si>
  <si>
    <t>182 1 06 06043 13 0000 110</t>
  </si>
  <si>
    <t>Земельный налог с физических лиц, обладающих земельным участком, расположенным в границах городских поселений</t>
  </si>
  <si>
    <t>000 1 08 00000 00 0000 000</t>
  </si>
  <si>
    <t>ГОСУДАРСТВЕННАЯ ПОШЛИНА</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</si>
  <si>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</si>
  <si>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</si>
  <si>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650 1 08 04020 01 0000 110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</si>
  <si>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</si>
  <si>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040  1  08  07084  01  0000  110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</si>
  <si>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t>
  </si>
  <si>
    <t>070  1  08  07150  01  0000  110</t>
  </si>
  <si>
    <t>Государственная пошлина за выдачу разрешения на установку рекламной конструкции</t>
  </si>
  <si>
    <t>000 1 11 00000 00 0000 000</t>
  </si>
  <si>
    <t>ДОХОДЫ ОТ ИСПОЛЬЗОВАНИЯ ИМУЩЕСТВА, НАХОДЯЩЕГОСЯ В ГОСУДАРСТВЕННОЙ И МУНИЦИПАЛЬНОЙ СОБСТВЕННОСТИ</t>
  </si>
  <si>
    <t>070 1 11 01050 05 0000 120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</si>
  <si>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</si>
  <si>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040 1 11 05013 05 0000 120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</si>
  <si>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</si>
  <si>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650 1 11 05013 13 0000 120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</si>
  <si>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</si>
  <si>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040 1 11 05313 05 0000 120 </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</si>
  <si>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</si>
  <si>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</si>
  <si>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</si>
  <si>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070 1 11 05075 05 0000 120</t>
  </si>
  <si>
    <t>Доходы от сдачи в аренду имущества,составляющего казну муниципальных районов ( за исключением земельных участков)</t>
  </si>
  <si>
    <t>650 1 11 05075 10 0000 120</t>
  </si>
  <si>
    <t>Доходы от сдачи в аренду имущества,составляющего казну сельских поселений ( за исключением земельных участков)</t>
  </si>
  <si>
    <t>650 1 11 05075 13 0000 120</t>
  </si>
  <si>
    <t xml:space="preserve">Доходы от сдачи в аренду имущества, составляющего казну городских поселений (за исключением земельных участков)  </t>
  </si>
  <si>
    <t>070 1 11 07015 05 0000 120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</si>
  <si>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</si>
  <si>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070 1 11 09045 05 0001 120</t>
  </si>
  <si>
    <t>Доходы по договорам социального найма жилого помещения муниципального жилищного фонда</t>
  </si>
  <si>
    <t>070 1 11 09045 05 0002 120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</si>
  <si>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</si>
  <si>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650 1 11 09045 10 0000 120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</si>
  <si>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</si>
  <si>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650 1 11 09045 13 0000 120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</si>
  <si>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</si>
  <si>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000 1 12 00000 00 0000 000</t>
  </si>
  <si>
    <t>ПЛАТЕЖИ ПРИ ПОЛЬЗОВАНИИ ПРИРОДНЫМИ РЕСУРСАМИ</t>
  </si>
  <si>
    <t>048 1 12 01010 01 0000 120</t>
  </si>
  <si>
    <t>Плата за выбросы загрязняющих веществ в атмосферный воздух стационарными объектами</t>
  </si>
  <si>
    <t>048 1 12 01020 01 0000 120</t>
  </si>
  <si>
    <t>Плата за выбросы загрязняющих веществ в атмосферный воздух передвижными объектами</t>
  </si>
  <si>
    <t>048 1 12 01030 01 0000 120</t>
  </si>
  <si>
    <t>Плата за выбросы загрязняющих веществ в водные объекты</t>
  </si>
  <si>
    <t>048 1 12 01041 01 0000 120</t>
  </si>
  <si>
    <t xml:space="preserve">Плата за размещение отходов производства
</t>
  </si>
  <si>
    <t>048 1 12 01042 01 0000 120</t>
  </si>
  <si>
    <t xml:space="preserve">Плата за размещение твердых коммунальных отходов </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</si>
  <si>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</si>
  <si>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</si>
  <si>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000 1 13 00000 00 0000 000</t>
  </si>
  <si>
    <t>ДОХОДЫ ОТ ОКАЗАНИЯ ПЛАТНЫХ УСЛУГ И КОМПЕНСАЦИИ ЗАТРАТ ГОСУДАРСТВА</t>
  </si>
  <si>
    <t>040 1 13 01995 05 0000 130</t>
  </si>
  <si>
    <t>Прочие доходы от оказания платных услуг (работ) получателями средств бюджетов муниципальных районов</t>
  </si>
  <si>
    <t>650  1  13  01995  13  0000  130</t>
  </si>
  <si>
    <t>Прочие доходы от оказания платных услуг (работ) получателями средств бюджетов городских  поселений</t>
  </si>
  <si>
    <t>011 1 13 02995 05 0000 130</t>
  </si>
  <si>
    <t>Прочие доходы от компенсации затрат  бюджетов муниципальных районов</t>
  </si>
  <si>
    <t>040 1 13 02995 05 0000 130</t>
  </si>
  <si>
    <t>050 1 13 02995 05 0000 130</t>
  </si>
  <si>
    <t>070 1 13 02995 05 0000 130</t>
  </si>
  <si>
    <t xml:space="preserve">231 1 13 02995 05 0000 130   </t>
  </si>
  <si>
    <t>Прочие доходы  от  компенсации  затрат  бюджетов муниципальных районов</t>
  </si>
  <si>
    <t xml:space="preserve">241 1 13 02995 05 0000 130   </t>
  </si>
  <si>
    <t xml:space="preserve">481 1 13 02995 05 0000 130   </t>
  </si>
  <si>
    <t xml:space="preserve">650 1 13 02995 10 0000 130   </t>
  </si>
  <si>
    <t>Прочие доходы  от  компенсации  затрат  бюджетов сельских поселений</t>
  </si>
  <si>
    <t xml:space="preserve">650 1 13 02995 13 0000 130   </t>
  </si>
  <si>
    <t>Прочие доходы  от  компенсации  затрат  бюджетов городских поселений</t>
  </si>
  <si>
    <t>000 1 14 00000 00 0000 000</t>
  </si>
  <si>
    <t>ДОХОДЫ ОТ ПРОДАЖИ МАТЕРИАЛЬНЫХ И НЕМАТЕРИАЛЬНЫХ АКТИВОВ</t>
  </si>
  <si>
    <t>070 1 14 01050 05 0000 410</t>
  </si>
  <si>
    <t>Доходы от продажи квартир, находящихся в собственности муниципальных районов</t>
  </si>
  <si>
    <t>650 1 14 01050 10 0000 410</t>
  </si>
  <si>
    <t xml:space="preserve">Доходы от продажи квартир, находящихся в собственности сельских поселений
</t>
  </si>
  <si>
    <t>650 1 14 01050 13 0000 410</t>
  </si>
  <si>
    <t>Доходы от продажи квартир, находящихся в собственности городских поселений</t>
  </si>
  <si>
    <t>070 1 14 02053 05 0000 410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</si>
  <si>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</si>
  <si>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</si>
  <si>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</si>
  <si>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650 1 14 02053 13 0000 410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</si>
  <si>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</si>
  <si>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</si>
  <si>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</si>
  <si>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</si>
  <si>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</si>
  <si>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040  1  14  06313  05  0000  430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</si>
  <si>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</si>
  <si>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</si>
  <si>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</si>
  <si>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000  1  16  00000  00  0000  000</t>
  </si>
  <si>
    <t>ШТРАФЫ, САНКЦИИ, ВОЗМЕЩЕНИЕ УЩЕРБА</t>
  </si>
  <si>
    <t>690  1  16  01053  01  0035  140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</si>
  <si>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</si>
  <si>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690  1  16  01053  01  9000  140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</si>
  <si>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</si>
  <si>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420  1  16  01062  01  0024  140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</si>
  <si>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t>
  </si>
  <si>
    <t>690  1  16  01063  01  0009  140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</si>
  <si>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</si>
  <si>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690  1  16  01063  01  0017  140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</si>
  <si>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</si>
  <si>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690  1  16  01063  01  0023  140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</si>
  <si>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</si>
  <si>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690  1  16  01063  01  0101  140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</si>
  <si>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</si>
  <si>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690  1  16  01063  01  9000  140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</si>
  <si>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</si>
  <si>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530  1  16  01072  01  0009  140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</si>
  <si>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</si>
  <si>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420  1  16  01072  01  9000  140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</si>
  <si>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</si>
  <si>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530  1  16  01072  01  9000  140</t>
  </si>
  <si>
    <t>690  1  16  01073  01  0017  140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</si>
  <si>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</si>
  <si>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690  1  16  01073  01  0027  140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</si>
  <si>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</si>
  <si>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040  1  16  01074  01  0027  140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</si>
  <si>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</si>
  <si>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530  1  16  01082  01  0025  140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</si>
  <si>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</si>
  <si>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530  1  16  01082  01  0028  140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</si>
  <si>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</si>
  <si>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530  1  16  01082  01  0031  140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</si>
  <si>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</si>
  <si>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530  1  16  01082  01  0032  140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</si>
  <si>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</si>
  <si>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530  1  16  01082  01  0037  140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</si>
  <si>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</si>
  <si>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530  1  16  01082  01  9000  140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</si>
  <si>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</si>
  <si>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040  1  16  01084  01  9000  140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</si>
  <si>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</si>
  <si>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170  1  16  01092  01  0003  140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</si>
  <si>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</si>
  <si>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420  1  16  01092  01  0004  140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</si>
  <si>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</si>
  <si>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420  1  16  01092  01  0005  140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</si>
  <si>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</si>
  <si>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690  1  16  01113  01  9000  140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</si>
  <si>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</si>
  <si>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690  1  16  01113  01  0022  140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</si>
  <si>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</si>
  <si>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690  1  16  01143  01  0002  140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</si>
  <si>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</si>
  <si>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690  1  16  01143  01  0016  140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</si>
  <si>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</si>
  <si>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690  1  16  01143  01  0171  140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</si>
  <si>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</si>
  <si>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690  1  16  01143  01  9000  140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</si>
  <si>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</si>
  <si>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690  1  16  01153  01  0005  140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</si>
  <si>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</si>
  <si>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690  1  16  01153  01  0006  140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</si>
  <si>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</si>
  <si>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690  1  16  01153  01  9000  140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</si>
  <si>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</si>
  <si>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120  1  16  01192  01  9000  140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</si>
  <si>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</si>
  <si>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170  1  16  01192  01  0022  140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</si>
  <si>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</si>
  <si>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530  1  16  01193  01  0005  140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</si>
  <si>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</si>
  <si>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690  1  16  01193  01  0013  140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</si>
  <si>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</si>
  <si>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690  1  16  01193  01  0005  140</t>
  </si>
  <si>
    <t>690  1  16  01193  01  0029  140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</si>
  <si>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</si>
  <si>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410  1  16  01193  01  0030  140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</si>
  <si>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</si>
  <si>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690  1  16  01193  01  9000  140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</si>
  <si>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</si>
  <si>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040 1 16 01194 01 0000 140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</si>
  <si>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</si>
  <si>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530  1  16  01203  01  9000  140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</si>
  <si>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</si>
  <si>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580  1  16  01203  01  9000  140</t>
  </si>
  <si>
    <t>690  1  16  01203  01  0006  140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</si>
  <si>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</si>
  <si>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690  1  16  01203  01  0008  140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</si>
  <si>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</si>
  <si>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690  1  16  01203  01  0021  140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</si>
  <si>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</si>
  <si>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690  1  16  01203  01  9000  140</t>
  </si>
  <si>
    <t>690 1 16 01333 01 0000 140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</si>
  <si>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</si>
  <si>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530  1  16  02010  02  0000  140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</si>
  <si>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</si>
  <si>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580  1  16  02010  02  0000  140</t>
  </si>
  <si>
    <t>690  1  16  02010  02  0000  140</t>
  </si>
  <si>
    <t>040  1  16  07010  05  0000  140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</si>
  <si>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</si>
  <si>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231  1  16  07010  05  0000  140</t>
  </si>
  <si>
    <t>481  1  16  07010  05  0000  140</t>
  </si>
  <si>
    <t>650  1  16  07010  13  0000  140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</si>
  <si>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</si>
  <si>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040  1  16  07090  05  0000  140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</si>
  <si>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</si>
  <si>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070  1  16  07090  05  0000  140</t>
  </si>
  <si>
    <t>650 1 16 07090 10 0000 140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</si>
  <si>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</si>
  <si>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650  1  16  07090  13  0000  140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</si>
  <si>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</si>
  <si>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040  1  16  10123  01  0051  140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</si>
  <si>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</si>
  <si>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048  1  16  10123  01  0051  140</t>
  </si>
  <si>
    <t>141  1  16  10123  01  0051  140</t>
  </si>
  <si>
    <t>170  1  16  10123  01  0051  140</t>
  </si>
  <si>
    <t>182  1  16  10123  01  0051  140</t>
  </si>
  <si>
    <t>188  1  16  10123  01  0051  140</t>
  </si>
  <si>
    <t>321  1  16  10123  01  0051  140</t>
  </si>
  <si>
    <t>182  1  16  10129  01  0000  140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</si>
  <si>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</si>
  <si>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182  1  16  10031  10  0000  140</t>
  </si>
  <si>
    <t>Возмещение ущерба при возникновении страховых случаев, когда выгодоприобретателями выступают получатели средств бюджета сельского поселения</t>
  </si>
  <si>
    <t>070  1  16  10081  05  0000  140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</si>
  <si>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</si>
  <si>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530 1 16 11050 01 0000 140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</si>
  <si>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</si>
  <si>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481 1 16 11064 01 0000 140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</si>
  <si>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</si>
  <si>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650  1  16  11064  01  0000  140</t>
  </si>
  <si>
    <t>000 1 17 00000 00 0000 000</t>
  </si>
  <si>
    <t>ПРОЧИЕ НЕНАЛОГОВЫЕ ДОХОДЫ</t>
  </si>
  <si>
    <t>040 1 17 05050 05 0000 180</t>
  </si>
  <si>
    <t>Прочие неналоговые доходы бюджетов муниципальных районов</t>
  </si>
  <si>
    <t>070 1 17 05050 05 0000 180</t>
  </si>
  <si>
    <t>650 1 17 15030 10 0000 150</t>
  </si>
  <si>
    <t>Инициативные платежи, зачисляемые в бюджеты сельских поселений</t>
  </si>
  <si>
    <t>650 1 17 15030 13 0000 150</t>
  </si>
  <si>
    <t>Инициативные платежи, зачисляемые в бюджеты городских поселений</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</si>
  <si>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</si>
  <si>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</si>
  <si>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</si>
  <si>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</si>
  <si>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050 2 02 10000 00 0000 150</t>
  </si>
  <si>
    <t xml:space="preserve">Дотации бюджетам бюджетной системы Российской Федерации
</t>
  </si>
  <si>
    <t>050 2 02 15001 05 0000 150</t>
  </si>
  <si>
    <t>Дотации бюджетам муниципальных районов на выравнивание бюджетной обеспеченности</t>
  </si>
  <si>
    <t>050 2 02 15002 05 0000 150</t>
  </si>
  <si>
    <t>Дотации бюджетам муниципальных районов на поддержку мер по обеспечению сбалансированности бюджетов</t>
  </si>
  <si>
    <t>050 2 02 19999 05 0000 150</t>
  </si>
  <si>
    <t>Прочие дотации бюджетам муниципальных районов</t>
  </si>
  <si>
    <t>050 2 02 20000 00 0000 150</t>
  </si>
  <si>
    <t>Субсидии бюджетам бюджетной системы Российской Федерации (межбюджетные субсидии)</t>
  </si>
  <si>
    <t xml:space="preserve">050 2 02 20041 05 0000 150 </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</si>
  <si>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</si>
  <si>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050 2 02 20077 05 0000 150</t>
  </si>
  <si>
    <t>Субсидии бюджетам муниципальных районов на софинансирование капитальных вложений в объекты муниципальной собственности</t>
  </si>
  <si>
    <t>050 2 02 20302 05 0000 150</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</si>
  <si>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</si>
  <si>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050 2 02 20299 05 0000 150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</si>
  <si>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</si>
  <si>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 xml:space="preserve">050 2 02 25097 05 0000 150 </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</si>
  <si>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</si>
  <si>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050 2 02 25243 05 0000 150 </t>
  </si>
  <si>
    <t>Субсидии бюджетам городских округов на строительство и реконструкцию (модернизацию) объектов питьевого водоснабжения</t>
  </si>
  <si>
    <t>050 2 02 25304 05 0000 150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</si>
  <si>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</si>
  <si>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050 2 02 25497 05 0000 150</t>
  </si>
  <si>
    <t>Субсидии бюджетам муниципальных районов на реализацию мероприятий по обеспечению жильем молодых семей</t>
  </si>
  <si>
    <t>050 2 02 25519 05 0000 150</t>
  </si>
  <si>
    <t>Субсидии бюджетам муниципальных районов на поддержку отрасли культуры</t>
  </si>
  <si>
    <t>050 2 02 25555 05 0000 150</t>
  </si>
  <si>
    <t>Субсидии бюджетам муниципальных районов на реализацию программ формирования современной городской среды</t>
  </si>
  <si>
    <t>050 2 02 25576 05 0000 150</t>
  </si>
  <si>
    <t>Субсидии бюджетам муниципальных районов на обеспечение комплексного развития сельских территорий</t>
  </si>
  <si>
    <t>050 2 02 29999 05 0000 150</t>
  </si>
  <si>
    <t>Прочие субсидии бюджетам муниципальных районов</t>
  </si>
  <si>
    <t>050 2 02 30000 00 0000 150</t>
  </si>
  <si>
    <t>Субвенции бюджетам бюджетной системы Российской Федерации</t>
  </si>
  <si>
    <t>050 2 02 30024 05 0000 150</t>
  </si>
  <si>
    <t>Субвенции бюджетам муниципальных районов на выполнение передаваемых полномочий субъектов Российской Федерации</t>
  </si>
  <si>
    <t>050 2 02 30029 05 0000 150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</si>
  <si>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</si>
  <si>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</si>
  <si>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</si>
  <si>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050 2 02 35118 05 0000 150</t>
  </si>
  <si>
    <t>Субвенции бюджетам муниципальных районов на осуществление первичного воинского учета на территориях, где отсутствуют военные комиссариаты</t>
  </si>
  <si>
    <t>050 2 02 35120 05 0000 150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</si>
  <si>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</si>
  <si>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050 2 02 35135 05 0000 150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</si>
  <si>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</si>
  <si>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050 2 02 35176 05 0000 150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</si>
  <si>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</si>
  <si>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050 2 02 35469 05 0000 150</t>
  </si>
  <si>
    <t>Субвенции бюджетам муниципальных районов на проведение Всеросийской переписи населения 2020 года</t>
  </si>
  <si>
    <t>050 2 02 35930 05 0000 150</t>
  </si>
  <si>
    <t>Субвенции бюджетам муниципальных районов на государственную регистрацию актов гражданского состояния</t>
  </si>
  <si>
    <t>050 2 02 39999 05 0000 150</t>
  </si>
  <si>
    <t>Прочие субвенции бюджетам муниципальных районов</t>
  </si>
  <si>
    <t>050 2 02 40000 00 0000 150</t>
  </si>
  <si>
    <t>Иные межбюджетные трансферты</t>
  </si>
  <si>
    <t>050 2 02 45303 05 0000 150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</si>
  <si>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</si>
  <si>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050 2 02 45454 05 0000 150</t>
  </si>
  <si>
    <t>Межбюджетные трансферты, передаваемые бюджетам муниципальных районов на создание модельных муниципальных библиотек</t>
  </si>
  <si>
    <t>050 2 02 49999 05 0000 150</t>
  </si>
  <si>
    <t>Прочие межбюджетные трансферты, передаваемые бюджетам муниципальных районов</t>
  </si>
  <si>
    <t>000 2 03 05099 05 0000 150</t>
  </si>
  <si>
    <t>Прочие безвозмездные поступления от государственных (муниципальных) организаций в бюджеты муниципальных районов</t>
  </si>
  <si>
    <t>000 2 04 05099 05 0000 150</t>
  </si>
  <si>
    <t>Прочие безвозмездные поступления от негосударственных организаций в бюджеты муниципальных районов</t>
  </si>
  <si>
    <t>000 2 07 05030 10 0000 150</t>
  </si>
  <si>
    <t>Прочие безвозмездные поступления в бюджеты муниципальных районов</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</si>
  <si>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</si>
  <si>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</si>
  <si>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</si>
  <si>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</si>
  <si>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Итого:</t>
  </si>
  <si>
    <t>000 2 02 40014 05 0000 150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</si>
  <si>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</si>
  <si>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 (c учетом межбюджетных трансфертов, передаваемых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</si>
  <si>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Приложение к пояснительной записке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</si>
</sst>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 _₽_-;\-* #,##0.00\ _₽_-;_-* &quot;-&quot;??\ _₽_-;_-@_-"/>
    <numFmt numFmtId="164" formatCode="_-* #,##0.00_р_._-;\-* #,##0.00_р_._-;_-* &quot;-&quot;??_р_._-;_-@_-"/>
    <numFmt numFmtId="165" formatCode="_-* #,##0_р_._-;\-* #,##0_р_._-;_-* &quot;-&quot;??_р_._-;_-@_-"/>
    <numFmt numFmtId="166" formatCode="#,##0.0_р_.;[Red]\-#,##0.0_р_."/>
    <numFmt numFmtId="167" formatCode="#,##0.0"/>
    <numFmt numFmtId="168" formatCode="#,##0.00000"/>
    <numFmt numFmtId="169" formatCode="_(* #,##0.00_);_(* \(#,##0.00\);_(* &quot;-&quot;??_);_(@_)"/>
    <numFmt numFmtId="170" formatCode="0.00000"/>
  </numFmts>
  <fonts count="11" x14ac:knownFonts="1">
    <font>
      <sz val="11"/>
      <color theme="1"/>
      <name val="Calibri"/>
      <family val="2"/>
      <scheme val="minor"/>
    </font>
    <font>
      <sz val="11"/>
      <color theme="1"/>
      <name val="Calibri"/>
      <family val="2"/>
      <scheme val="minor"/>
    </font>
    <font>
      <sz val="10"/>
      <name val="Arial"/>
      <family val="2"/>
      <charset val="204"/>
    </font>
    <font>
      <sz val="12"/>
      <name val="Times New Roman"/>
      <family val="1"/>
      <charset val="204"/>
    </font>
    <font>
      <sz val="10"/>
      <name val="Arial Cyr"/>
      <charset val="204"/>
    </font>
    <font>
      <b/>
      <sz val="12"/>
      <name val="Times New Roman"/>
      <family val="1"/>
      <charset val="204"/>
    </font>
    <font>
      <b/>
      <sz val="10"/>
      <name val="Arial Cyr"/>
      <charset val="204"/>
    </font>
    <font>
      <sz val="8"/>
      <name val="Arial Cyr"/>
      <charset val="204"/>
    </font>
    <font>
      <sz val="10"/>
      <color indexed="62"/>
      <name val="Arial Cyr"/>
      <charset val="204"/>
    </font>
    <font>
      <sz val="13"/>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indexed="41"/>
      </patternFill>
    </fill>
    <fill>
      <patternFill patternType="solid">
        <fgColor indexed="43"/>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3">
    <xf numFmtId="0" fontId="0" fillId="0" borderId="0"/>
    <xf numFmtId="43" fontId="1" fillId="0" borderId="0" applyFont="0" applyFill="0" applyBorder="0" applyAlignment="0" applyProtection="0"/>
    <xf numFmtId="0" fontId="2" fillId="0" borderId="0"/>
    <xf numFmtId="164" fontId="4" fillId="0" borderId="0" applyFont="0" applyFill="0" applyBorder="0" applyAlignment="0" applyProtection="0"/>
    <xf numFmtId="0" fontId="4" fillId="0" borderId="0"/>
    <xf numFmtId="166" fontId="4" fillId="0" borderId="0">
      <alignment vertical="center" wrapText="1"/>
    </xf>
    <xf numFmtId="49" fontId="6" fillId="0" borderId="1">
      <alignment horizontal="left" vertical="center"/>
    </xf>
    <xf numFmtId="0" fontId="4" fillId="0" borderId="0"/>
    <xf numFmtId="0" fontId="7" fillId="0" borderId="0"/>
    <xf numFmtId="0" fontId="4" fillId="2" borderId="6">
      <alignment horizontal="left" vertical="top" wrapText="1"/>
    </xf>
    <xf numFmtId="49" fontId="8" fillId="3" borderId="6">
      <alignment horizontal="left" vertical="top" wrapText="1"/>
    </xf>
    <xf numFmtId="0" fontId="4" fillId="0" borderId="0"/>
    <xf numFmtId="164" fontId="4" fillId="0" borderId="0" applyFont="0" applyFill="0" applyBorder="0" applyAlignment="0" applyProtection="0"/>
  </cellStyleXfs>
  <cellXfs count="107">
    <xf numFmtId="0" fontId="0" fillId="0" borderId="0" xfId="0"/>
    <xf numFmtId="49" fontId="3" fillId="0" borderId="0" xfId="2" applyNumberFormat="1" applyFont="1" applyFill="1" applyBorder="1" applyAlignment="1">
      <alignment horizontal="center" vertical="center"/>
    </xf>
    <xf numFmtId="0" fontId="3" fillId="0" borderId="0" xfId="2" applyFont="1" applyFill="1" applyBorder="1" applyAlignment="1">
      <alignment horizontal="justify" vertical="center"/>
    </xf>
    <xf numFmtId="0" fontId="3" fillId="0" borderId="0" xfId="2" applyFont="1" applyFill="1" applyBorder="1" applyAlignment="1">
      <alignment vertical="center"/>
    </xf>
    <xf numFmtId="165" fontId="3" fillId="0" borderId="0" xfId="3" applyNumberFormat="1" applyFont="1" applyFill="1" applyBorder="1" applyAlignment="1">
      <alignment vertical="center"/>
    </xf>
    <xf numFmtId="4" fontId="3" fillId="0" borderId="0" xfId="2" applyNumberFormat="1" applyFont="1" applyFill="1" applyBorder="1" applyAlignment="1">
      <alignment vertical="center"/>
    </xf>
    <xf numFmtId="49" fontId="3" fillId="0" borderId="0" xfId="2" applyNumberFormat="1" applyFont="1" applyFill="1" applyBorder="1" applyAlignment="1">
      <alignment vertical="center"/>
    </xf>
    <xf numFmtId="0" fontId="5" fillId="0" borderId="0" xfId="2" applyNumberFormat="1" applyFont="1" applyFill="1" applyBorder="1" applyAlignment="1" applyProtection="1">
      <alignment vertical="center"/>
      <protection hidden="1"/>
    </xf>
    <xf numFmtId="0" fontId="5" fillId="0" borderId="0" xfId="2" applyNumberFormat="1" applyFont="1" applyFill="1" applyBorder="1" applyAlignment="1" applyProtection="1">
      <alignment horizontal="center" vertical="center"/>
      <protection hidden="1"/>
    </xf>
    <xf numFmtId="4" fontId="5" fillId="0" borderId="0" xfId="2" applyNumberFormat="1" applyFont="1" applyFill="1" applyBorder="1" applyAlignment="1">
      <alignment vertical="center"/>
    </xf>
    <xf numFmtId="49" fontId="5" fillId="0" borderId="0" xfId="2" applyNumberFormat="1" applyFont="1" applyFill="1" applyBorder="1" applyAlignment="1" applyProtection="1">
      <alignment horizontal="center" vertical="center"/>
      <protection hidden="1"/>
    </xf>
    <xf numFmtId="168" fontId="3" fillId="0" borderId="0" xfId="2" applyNumberFormat="1" applyFont="1" applyFill="1" applyBorder="1" applyAlignment="1">
      <alignment vertical="center"/>
    </xf>
    <xf numFmtId="0" fontId="3" fillId="0" borderId="0" xfId="2" applyNumberFormat="1" applyFont="1" applyFill="1" applyBorder="1" applyAlignment="1" applyProtection="1">
      <alignment horizontal="right" vertical="center"/>
      <protection hidden="1"/>
    </xf>
    <xf numFmtId="49" fontId="5" fillId="0" borderId="1" xfId="6"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7" applyNumberFormat="1" applyFont="1" applyFill="1" applyBorder="1" applyAlignment="1">
      <alignment horizontal="center"/>
    </xf>
    <xf numFmtId="0" fontId="5" fillId="0" borderId="1" xfId="2" applyNumberFormat="1" applyFont="1" applyFill="1" applyBorder="1" applyAlignment="1" applyProtection="1">
      <alignment horizontal="center" vertical="center" wrapText="1"/>
      <protection hidden="1"/>
    </xf>
    <xf numFmtId="0" fontId="5" fillId="0" borderId="1" xfId="3" applyNumberFormat="1" applyFont="1" applyFill="1" applyBorder="1" applyAlignment="1" applyProtection="1">
      <alignment horizontal="center" vertical="center" wrapText="1"/>
      <protection hidden="1"/>
    </xf>
    <xf numFmtId="0" fontId="5" fillId="0" borderId="1" xfId="0" applyNumberFormat="1" applyFont="1" applyFill="1" applyBorder="1"/>
    <xf numFmtId="0" fontId="5" fillId="0" borderId="1" xfId="2" applyNumberFormat="1" applyFont="1" applyFill="1" applyBorder="1" applyAlignment="1">
      <alignment horizontal="center" vertical="center"/>
    </xf>
    <xf numFmtId="1" fontId="5" fillId="0" borderId="0" xfId="2" applyNumberFormat="1" applyFont="1" applyFill="1" applyBorder="1" applyAlignment="1">
      <alignment horizontal="center" vertical="center"/>
    </xf>
    <xf numFmtId="1" fontId="5" fillId="0" borderId="4" xfId="2" applyNumberFormat="1" applyFont="1" applyFill="1" applyBorder="1" applyAlignment="1">
      <alignment horizontal="center" vertical="center"/>
    </xf>
    <xf numFmtId="1" fontId="5" fillId="0" borderId="5" xfId="2" applyNumberFormat="1" applyFont="1" applyFill="1" applyBorder="1" applyAlignment="1">
      <alignment horizontal="center" vertical="center"/>
    </xf>
    <xf numFmtId="49" fontId="5" fillId="0" borderId="1" xfId="8" applyNumberFormat="1" applyFont="1" applyFill="1" applyBorder="1" applyAlignment="1">
      <alignment horizontal="center" vertical="center"/>
    </xf>
    <xf numFmtId="0" fontId="5" fillId="0" borderId="1" xfId="7" applyFont="1" applyFill="1" applyBorder="1" applyAlignment="1">
      <alignment horizontal="justify" vertical="center" wrapText="1"/>
    </xf>
    <xf numFmtId="168" fontId="5" fillId="0" borderId="1" xfId="7" applyNumberFormat="1" applyFont="1" applyFill="1" applyBorder="1" applyAlignment="1">
      <alignment horizontal="right" vertical="center" wrapText="1"/>
    </xf>
    <xf numFmtId="0" fontId="3" fillId="0" borderId="0" xfId="7" applyFont="1" applyFill="1" applyBorder="1"/>
    <xf numFmtId="0" fontId="3" fillId="0" borderId="0" xfId="7" applyFont="1" applyFill="1"/>
    <xf numFmtId="0" fontId="5" fillId="0" borderId="1" xfId="7" applyFont="1" applyFill="1" applyBorder="1" applyAlignment="1">
      <alignment horizontal="justify" wrapText="1"/>
    </xf>
    <xf numFmtId="168" fontId="5" fillId="0" borderId="0" xfId="7" applyNumberFormat="1" applyFont="1" applyFill="1" applyBorder="1" applyAlignment="1">
      <alignment horizontal="right"/>
    </xf>
    <xf numFmtId="49" fontId="5" fillId="0" borderId="1" xfId="8" applyNumberFormat="1" applyFont="1" applyFill="1" applyBorder="1" applyAlignment="1">
      <alignment horizontal="left" vertical="center"/>
    </xf>
    <xf numFmtId="49" fontId="3" fillId="0" borderId="1" xfId="8" applyNumberFormat="1" applyFont="1" applyFill="1" applyBorder="1" applyAlignment="1">
      <alignment horizontal="center" vertical="center"/>
    </xf>
    <xf numFmtId="0" fontId="3" fillId="0" borderId="1" xfId="7" applyFont="1" applyFill="1" applyBorder="1" applyAlignment="1">
      <alignment horizontal="justify" wrapText="1"/>
    </xf>
    <xf numFmtId="168" fontId="3" fillId="0" borderId="1" xfId="7" applyNumberFormat="1" applyFont="1" applyFill="1" applyBorder="1" applyAlignment="1">
      <alignment horizontal="right" vertical="center" wrapText="1"/>
    </xf>
    <xf numFmtId="49" fontId="3" fillId="0" borderId="1" xfId="2" applyNumberFormat="1" applyFont="1" applyFill="1" applyBorder="1" applyAlignment="1" applyProtection="1">
      <alignment horizontal="center" vertical="center" wrapText="1"/>
      <protection hidden="1"/>
    </xf>
    <xf numFmtId="0" fontId="3" fillId="0" borderId="1" xfId="9" applyFont="1" applyFill="1" applyBorder="1" applyAlignment="1">
      <alignment horizontal="left" vertical="center" wrapText="1"/>
    </xf>
    <xf numFmtId="168" fontId="3" fillId="0" borderId="1" xfId="2" applyNumberFormat="1" applyFont="1" applyFill="1" applyBorder="1" applyAlignment="1">
      <alignment horizontal="right" vertical="center"/>
    </xf>
    <xf numFmtId="169" fontId="3" fillId="0" borderId="1" xfId="2" applyNumberFormat="1" applyFont="1" applyFill="1" applyBorder="1" applyAlignment="1">
      <alignment horizontal="right" vertical="center"/>
    </xf>
    <xf numFmtId="0" fontId="5" fillId="0" borderId="0" xfId="2" applyFont="1" applyFill="1" applyBorder="1" applyAlignment="1">
      <alignment vertical="center"/>
    </xf>
    <xf numFmtId="0" fontId="5" fillId="0" borderId="7" xfId="2" applyFont="1" applyFill="1" applyBorder="1" applyAlignment="1">
      <alignment vertical="center"/>
    </xf>
    <xf numFmtId="0" fontId="5" fillId="0" borderId="1" xfId="2" applyFont="1" applyFill="1" applyBorder="1" applyAlignment="1">
      <alignment vertical="center"/>
    </xf>
    <xf numFmtId="0" fontId="3" fillId="0" borderId="1" xfId="9" applyFont="1" applyFill="1" applyBorder="1" applyAlignment="1">
      <alignment vertical="center" wrapText="1"/>
    </xf>
    <xf numFmtId="0" fontId="3" fillId="0" borderId="7" xfId="2" applyFont="1" applyFill="1" applyBorder="1" applyAlignment="1">
      <alignment vertical="center"/>
    </xf>
    <xf numFmtId="0" fontId="3" fillId="0" borderId="1" xfId="2" applyFont="1" applyFill="1" applyBorder="1" applyAlignment="1">
      <alignment vertical="center"/>
    </xf>
    <xf numFmtId="0" fontId="3" fillId="0" borderId="1" xfId="9" applyFont="1" applyFill="1" applyBorder="1">
      <alignment horizontal="left" vertical="top" wrapText="1"/>
    </xf>
    <xf numFmtId="49" fontId="3" fillId="0" borderId="1" xfId="10" applyNumberFormat="1" applyFont="1" applyFill="1" applyBorder="1" applyAlignment="1">
      <alignment horizontal="center" vertical="center" wrapText="1"/>
    </xf>
    <xf numFmtId="168" fontId="3" fillId="0" borderId="1" xfId="7" applyNumberFormat="1" applyFont="1" applyFill="1" applyBorder="1" applyAlignment="1">
      <alignment horizontal="right"/>
    </xf>
    <xf numFmtId="0" fontId="3" fillId="0" borderId="1" xfId="7" applyFont="1" applyFill="1" applyBorder="1" applyAlignment="1">
      <alignment horizontal="justify" vertical="center" wrapText="1"/>
    </xf>
    <xf numFmtId="49" fontId="3" fillId="0" borderId="1" xfId="0" applyNumberFormat="1" applyFont="1" applyFill="1" applyBorder="1" applyAlignment="1">
      <alignment horizontal="center" vertical="center"/>
    </xf>
    <xf numFmtId="0" fontId="3" fillId="0" borderId="1" xfId="2" applyFont="1" applyFill="1" applyBorder="1" applyAlignment="1">
      <alignment horizontal="justify" vertical="center"/>
    </xf>
    <xf numFmtId="168" fontId="3" fillId="0" borderId="1" xfId="1" applyNumberFormat="1" applyFont="1" applyFill="1" applyBorder="1" applyAlignment="1">
      <alignment horizontal="right" vertical="center"/>
    </xf>
    <xf numFmtId="0" fontId="3" fillId="0" borderId="1" xfId="2" applyNumberFormat="1" applyFont="1" applyFill="1" applyBorder="1" applyAlignment="1" applyProtection="1">
      <alignment horizontal="justify" vertical="center" wrapText="1"/>
      <protection hidden="1"/>
    </xf>
    <xf numFmtId="170" fontId="3" fillId="0" borderId="1" xfId="2" applyNumberFormat="1" applyFont="1" applyFill="1" applyBorder="1" applyAlignment="1">
      <alignment horizontal="right" vertical="center"/>
    </xf>
    <xf numFmtId="168" fontId="3" fillId="0" borderId="1" xfId="7" applyNumberFormat="1" applyFont="1" applyFill="1" applyBorder="1" applyAlignment="1">
      <alignment horizontal="right" vertical="center"/>
    </xf>
    <xf numFmtId="49" fontId="3" fillId="0" borderId="1" xfId="1" applyNumberFormat="1" applyFont="1" applyFill="1" applyBorder="1" applyAlignment="1" applyProtection="1">
      <alignment horizontal="center" vertical="center" wrapText="1"/>
      <protection hidden="1"/>
    </xf>
    <xf numFmtId="43" fontId="3" fillId="0" borderId="1" xfId="1" applyFont="1" applyFill="1" applyBorder="1" applyAlignment="1" applyProtection="1">
      <alignment horizontal="justify" vertical="center" wrapText="1"/>
      <protection hidden="1"/>
    </xf>
    <xf numFmtId="43" fontId="3" fillId="0" borderId="0" xfId="1" applyFont="1" applyFill="1" applyBorder="1" applyAlignment="1">
      <alignment vertical="center"/>
    </xf>
    <xf numFmtId="43" fontId="3" fillId="0" borderId="7" xfId="1" applyFont="1" applyFill="1" applyBorder="1" applyAlignment="1">
      <alignment vertical="center"/>
    </xf>
    <xf numFmtId="43" fontId="3" fillId="0" borderId="1" xfId="1" applyFont="1" applyFill="1" applyBorder="1" applyAlignment="1">
      <alignment vertical="center"/>
    </xf>
    <xf numFmtId="168" fontId="3" fillId="0" borderId="1" xfId="2" applyNumberFormat="1" applyFont="1" applyFill="1" applyBorder="1" applyAlignment="1" applyProtection="1">
      <alignment horizontal="right" vertical="center" wrapText="1"/>
      <protection hidden="1"/>
    </xf>
    <xf numFmtId="0" fontId="9" fillId="0" borderId="2" xfId="0" applyNumberFormat="1" applyFont="1" applyFill="1" applyBorder="1" applyAlignment="1" applyProtection="1">
      <alignment horizontal="left" vertical="top" wrapText="1"/>
      <protection hidden="1"/>
    </xf>
    <xf numFmtId="0" fontId="3" fillId="0" borderId="1" xfId="2" applyFont="1" applyFill="1" applyBorder="1" applyAlignment="1">
      <alignment horizontal="justify" vertical="center" wrapText="1"/>
    </xf>
    <xf numFmtId="49" fontId="10" fillId="4"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0" fontId="10" fillId="4" borderId="1" xfId="2" applyFont="1" applyFill="1" applyBorder="1" applyAlignment="1">
      <alignment horizontal="justify" vertical="center" wrapText="1"/>
    </xf>
    <xf numFmtId="49" fontId="5" fillId="0" borderId="1" xfId="8" applyNumberFormat="1" applyFont="1" applyFill="1" applyBorder="1" applyAlignment="1">
      <alignment vertical="center" wrapText="1"/>
    </xf>
    <xf numFmtId="0" fontId="5" fillId="0" borderId="0" xfId="7" applyFont="1" applyFill="1" applyBorder="1"/>
    <xf numFmtId="0" fontId="5" fillId="0" borderId="0" xfId="7" applyFont="1" applyFill="1"/>
    <xf numFmtId="49" fontId="3" fillId="0" borderId="1" xfId="11" applyNumberFormat="1" applyFont="1" applyFill="1" applyBorder="1" applyAlignment="1">
      <alignment horizontal="center" vertical="center" wrapText="1"/>
    </xf>
    <xf numFmtId="0" fontId="3" fillId="0" borderId="1" xfId="11" applyFont="1" applyFill="1" applyBorder="1" applyAlignment="1">
      <alignment horizontal="justify" vertical="top" wrapText="1"/>
    </xf>
    <xf numFmtId="168" fontId="3" fillId="0" borderId="1" xfId="12" applyNumberFormat="1" applyFont="1" applyFill="1" applyBorder="1" applyAlignment="1">
      <alignment horizontal="right" vertical="center"/>
    </xf>
    <xf numFmtId="0" fontId="3" fillId="0" borderId="1" xfId="11" applyFont="1" applyFill="1" applyBorder="1" applyAlignment="1">
      <alignment horizontal="justify" vertical="center" wrapText="1"/>
    </xf>
    <xf numFmtId="0" fontId="3" fillId="0" borderId="1" xfId="11" applyFont="1" applyFill="1" applyBorder="1" applyAlignment="1">
      <alignment vertical="center" wrapText="1"/>
    </xf>
    <xf numFmtId="0" fontId="3" fillId="0" borderId="1" xfId="11" applyFont="1" applyFill="1" applyBorder="1" applyAlignment="1">
      <alignment horizontal="left" vertical="center" wrapText="1"/>
    </xf>
    <xf numFmtId="168" fontId="10" fillId="0" borderId="1" xfId="12" applyNumberFormat="1" applyFont="1" applyFill="1" applyBorder="1" applyAlignment="1">
      <alignment horizontal="center" vertical="center"/>
    </xf>
    <xf numFmtId="49" fontId="3" fillId="0" borderId="1" xfId="11" applyNumberFormat="1" applyFont="1" applyFill="1" applyBorder="1" applyAlignment="1">
      <alignment horizontal="justify" vertical="center" wrapText="1"/>
    </xf>
    <xf numFmtId="0" fontId="5" fillId="0" borderId="8" xfId="2" applyFont="1" applyFill="1" applyBorder="1" applyAlignment="1">
      <alignment vertical="center"/>
    </xf>
    <xf numFmtId="0" fontId="5" fillId="0" borderId="9" xfId="2" applyFont="1" applyFill="1" applyBorder="1" applyAlignment="1">
      <alignment vertical="center"/>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justify" vertical="center" wrapText="1"/>
    </xf>
    <xf numFmtId="49" fontId="5" fillId="0" borderId="1" xfId="7" applyNumberFormat="1" applyFont="1" applyFill="1" applyBorder="1" applyAlignment="1">
      <alignment horizontal="center" vertical="center" wrapText="1"/>
    </xf>
    <xf numFmtId="0" fontId="5" fillId="0" borderId="1" xfId="7" applyFont="1" applyFill="1" applyBorder="1" applyAlignment="1">
      <alignment horizontal="left" vertical="center" wrapText="1"/>
    </xf>
    <xf numFmtId="168" fontId="5" fillId="0" borderId="1" xfId="3" applyNumberFormat="1" applyFont="1" applyFill="1" applyBorder="1" applyAlignment="1" applyProtection="1">
      <alignment horizontal="right" vertical="center" wrapText="1"/>
      <protection hidden="1"/>
    </xf>
    <xf numFmtId="0" fontId="3" fillId="0" borderId="8" xfId="2" applyFont="1" applyFill="1" applyBorder="1" applyAlignment="1">
      <alignment vertical="center"/>
    </xf>
    <xf numFmtId="0" fontId="3" fillId="0" borderId="9" xfId="2" applyFont="1" applyFill="1" applyBorder="1" applyAlignment="1">
      <alignment vertical="center"/>
    </xf>
    <xf numFmtId="0" fontId="3" fillId="0" borderId="1" xfId="0" applyFont="1" applyFill="1" applyBorder="1" applyAlignment="1">
      <alignment horizontal="justify" wrapText="1"/>
    </xf>
    <xf numFmtId="168" fontId="3" fillId="0" borderId="1" xfId="3" applyNumberFormat="1" applyFont="1" applyFill="1" applyBorder="1" applyAlignment="1" applyProtection="1">
      <alignment horizontal="right" vertical="center" wrapText="1"/>
      <protection hidden="1"/>
    </xf>
    <xf numFmtId="49" fontId="5" fillId="0" borderId="1" xfId="2" applyNumberFormat="1" applyFont="1" applyFill="1" applyBorder="1" applyAlignment="1">
      <alignment horizontal="center" vertical="center"/>
    </xf>
    <xf numFmtId="0" fontId="5" fillId="0" borderId="1" xfId="0" applyFont="1" applyFill="1" applyBorder="1" applyAlignment="1">
      <alignment horizontal="justify" vertical="center" wrapText="1"/>
    </xf>
    <xf numFmtId="168" fontId="5" fillId="0" borderId="1" xfId="3" applyNumberFormat="1" applyFont="1" applyFill="1" applyBorder="1" applyAlignment="1">
      <alignment horizontal="right" vertical="center"/>
    </xf>
    <xf numFmtId="168" fontId="5" fillId="0" borderId="1" xfId="2" applyNumberFormat="1" applyFont="1" applyFill="1" applyBorder="1" applyAlignment="1">
      <alignment horizontal="right" vertical="center"/>
    </xf>
    <xf numFmtId="168" fontId="5" fillId="0" borderId="0" xfId="2" applyNumberFormat="1" applyFont="1" applyFill="1" applyBorder="1" applyAlignment="1">
      <alignment vertical="center"/>
    </xf>
    <xf numFmtId="0" fontId="3" fillId="0" borderId="4" xfId="2" applyFont="1" applyFill="1" applyBorder="1" applyAlignment="1">
      <alignment vertical="center"/>
    </xf>
    <xf numFmtId="0" fontId="3" fillId="0" borderId="5" xfId="2" applyFont="1" applyFill="1" applyBorder="1" applyAlignment="1">
      <alignment vertical="center"/>
    </xf>
    <xf numFmtId="0" fontId="3" fillId="0" borderId="0" xfId="2" applyFont="1" applyFill="1" applyBorder="1" applyAlignment="1">
      <alignment horizontal="right" vertical="center"/>
    </xf>
    <xf numFmtId="49" fontId="3" fillId="0" borderId="1" xfId="2" applyNumberFormat="1" applyFont="1" applyFill="1" applyBorder="1" applyAlignment="1">
      <alignment horizontal="center" vertical="center"/>
    </xf>
    <xf numFmtId="165" fontId="3" fillId="0" borderId="1" xfId="3" applyNumberFormat="1" applyFont="1" applyFill="1" applyBorder="1" applyAlignment="1">
      <alignment vertical="center"/>
    </xf>
    <xf numFmtId="4" fontId="5" fillId="0" borderId="1" xfId="2" applyNumberFormat="1" applyFont="1" applyFill="1" applyBorder="1" applyAlignment="1">
      <alignment vertical="center"/>
    </xf>
    <xf numFmtId="4" fontId="3" fillId="0" borderId="1" xfId="2" applyNumberFormat="1" applyFont="1" applyFill="1" applyBorder="1" applyAlignment="1">
      <alignment vertical="center"/>
    </xf>
    <xf numFmtId="0" fontId="3" fillId="0" borderId="0" xfId="2" applyFont="1" applyFill="1" applyBorder="1" applyAlignment="1">
      <alignment horizontal="right" vertical="center"/>
    </xf>
    <xf numFmtId="0" fontId="5" fillId="0" borderId="0" xfId="4" applyFont="1" applyFill="1" applyAlignment="1">
      <alignment horizontal="center" vertical="center"/>
    </xf>
    <xf numFmtId="167" fontId="5" fillId="0" borderId="0" xfId="5" applyNumberFormat="1" applyFont="1" applyFill="1" applyBorder="1" applyAlignment="1">
      <alignment horizontal="center" vertical="center" wrapText="1"/>
    </xf>
    <xf numFmtId="0" fontId="5" fillId="0" borderId="0" xfId="4" applyFont="1" applyFill="1" applyBorder="1" applyAlignment="1">
      <alignment horizontal="center" vertical="center"/>
    </xf>
    <xf numFmtId="49" fontId="5" fillId="0" borderId="1" xfId="2" applyNumberFormat="1" applyFont="1" applyFill="1" applyBorder="1" applyAlignment="1" applyProtection="1">
      <alignment horizontal="center" vertical="center" wrapText="1"/>
      <protection hidden="1"/>
    </xf>
    <xf numFmtId="49" fontId="5" fillId="0" borderId="1" xfId="6" applyFont="1" applyBorder="1" applyAlignment="1">
      <alignment horizontal="center" vertical="center"/>
    </xf>
    <xf numFmtId="165" fontId="5" fillId="0" borderId="2" xfId="3" applyNumberFormat="1" applyFont="1" applyFill="1" applyBorder="1" applyAlignment="1" applyProtection="1">
      <alignment horizontal="center" vertical="center"/>
      <protection hidden="1"/>
    </xf>
    <xf numFmtId="165" fontId="5" fillId="0" borderId="3" xfId="3" applyNumberFormat="1" applyFont="1" applyFill="1" applyBorder="1" applyAlignment="1" applyProtection="1">
      <alignment horizontal="center" vertical="center"/>
      <protection hidden="1"/>
    </xf>
  </cellXfs>
  <cellStyles count="13">
    <cellStyle name="Заголовки полей [печать] 2" xfId="6"/>
    <cellStyle name="Обычный" xfId="0" builtinId="0"/>
    <cellStyle name="Обычный_p-k-r_835-6" xfId="4"/>
    <cellStyle name="Обычный_p-k-r_835-7" xfId="11"/>
    <cellStyle name="Обычный_tmp" xfId="2"/>
    <cellStyle name="Обычный_Апрель СКИФ 11.05.2009 14_30" xfId="8"/>
    <cellStyle name="Обычный_Варианты прогноза" xfId="5"/>
    <cellStyle name="Обычный_Прогноз по админ на 10.07.2009" xfId="7"/>
    <cellStyle name="Свойства элементов измерения" xfId="10"/>
    <cellStyle name="Финансовый" xfId="1" builtinId="3"/>
    <cellStyle name="Финансовый_p-k-r_835-7" xfId="12"/>
    <cellStyle name="Финансовый_Прогноз по админ на 10.07.2009" xfId="3"/>
    <cellStyle name="Элементы осей"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komfin\share\&#1044;&#1086;&#1093;&#1086;&#1076;&#1099;\2022\&#1056;&#1077;&#1096;&#1077;&#1085;&#1080;&#1103;%20&#1044;&#1091;&#1084;&#1099;\&#1042;&#1085;&#1077;&#1089;&#1077;&#1085;&#1080;&#1077;%20&#1080;&#1079;&#1084;&#1077;&#1085;&#1077;&#1085;&#1080;&#1081;\&#1085;&#1077;%20&#1079;&#1085;&#1072;&#1102;%20&#1082;&#1086;&#1075;&#1076;&#1072;\&#1044;&#1091;&#1084;&#1072;%20&#1072;&#1074;&#1075;&#1091;&#1089;&#1090;\&#1057;&#1087;&#1088;&#1072;&#1074;&#1086;&#1095;&#1085;&#1072;&#1103;%20%201%20&#1085;&#1072;%202022%20+%20&#1055;&#1088;&#1080;&#1083;.%201.&#1089;%20&#1082;&#1086;&#1088;&#1088;&#1077;&#1082;&#1090;&#1080;&#1088;&#1086;&#1074;&#1082;&#1086;&#1081;%20&#1087;&#1086;%20&#1053;+&#1053;.&#1053;%20-&#1042;%20&#1056;&#1040;&#1041;&#1054;&#1058;&#104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вонач план"/>
      <sheetName val="изменения"/>
      <sheetName val="Прил. 1 к РД"/>
      <sheetName val="Приложение к пояснительной"/>
    </sheetNames>
    <sheetDataSet>
      <sheetData sheetId="0"/>
      <sheetData sheetId="1">
        <row r="18">
          <cell r="F18">
            <v>1269228.2999999998</v>
          </cell>
          <cell r="G18">
            <v>14902.45334</v>
          </cell>
        </row>
        <row r="19">
          <cell r="F19">
            <v>500</v>
          </cell>
        </row>
        <row r="20">
          <cell r="F20">
            <v>1200</v>
          </cell>
        </row>
        <row r="21">
          <cell r="F21">
            <v>11000</v>
          </cell>
        </row>
        <row r="22">
          <cell r="F22">
            <v>10000</v>
          </cell>
        </row>
        <row r="24">
          <cell r="F24">
            <v>3156.3</v>
          </cell>
        </row>
        <row r="25">
          <cell r="F25">
            <v>17.8</v>
          </cell>
        </row>
        <row r="26">
          <cell r="F26">
            <v>4157.5</v>
          </cell>
        </row>
        <row r="27">
          <cell r="F27">
            <v>-449.6</v>
          </cell>
        </row>
        <row r="31">
          <cell r="F31">
            <v>75426</v>
          </cell>
        </row>
        <row r="32">
          <cell r="F32">
            <v>0</v>
          </cell>
        </row>
        <row r="34">
          <cell r="F34">
            <v>19843.3</v>
          </cell>
          <cell r="G34">
            <v>8149.5667899999999</v>
          </cell>
        </row>
        <row r="38">
          <cell r="G38">
            <v>292.92203000000001</v>
          </cell>
        </row>
        <row r="39">
          <cell r="G39">
            <v>-0.17868000000000001</v>
          </cell>
        </row>
        <row r="41">
          <cell r="F41">
            <v>948</v>
          </cell>
        </row>
        <row r="44">
          <cell r="F44">
            <v>4665.6000000000004</v>
          </cell>
        </row>
        <row r="47">
          <cell r="F47">
            <v>784.6</v>
          </cell>
        </row>
        <row r="51">
          <cell r="F51">
            <v>7000</v>
          </cell>
        </row>
        <row r="52">
          <cell r="F52">
            <v>7000</v>
          </cell>
        </row>
        <row r="54">
          <cell r="F54">
            <v>27692</v>
          </cell>
        </row>
        <row r="57">
          <cell r="F57">
            <v>1603</v>
          </cell>
        </row>
        <row r="61">
          <cell r="F61">
            <v>3027.5</v>
          </cell>
        </row>
        <row r="67">
          <cell r="F67">
            <v>201.4</v>
          </cell>
          <cell r="G67">
            <v>-172.2</v>
          </cell>
        </row>
        <row r="68">
          <cell r="F68">
            <v>215000</v>
          </cell>
        </row>
        <row r="69">
          <cell r="F69">
            <v>34232.300000000003</v>
          </cell>
        </row>
        <row r="71">
          <cell r="F71">
            <v>867</v>
          </cell>
        </row>
        <row r="72">
          <cell r="F72">
            <v>6800</v>
          </cell>
        </row>
        <row r="75">
          <cell r="F75">
            <v>0.4</v>
          </cell>
          <cell r="G75">
            <v>53.4</v>
          </cell>
        </row>
        <row r="76">
          <cell r="F76">
            <v>150</v>
          </cell>
        </row>
        <row r="77">
          <cell r="F77">
            <v>17</v>
          </cell>
        </row>
        <row r="81">
          <cell r="F81">
            <v>31092.400000000001</v>
          </cell>
          <cell r="G81">
            <v>-21606.825000000001</v>
          </cell>
        </row>
        <row r="82">
          <cell r="F82">
            <v>0</v>
          </cell>
        </row>
        <row r="83">
          <cell r="F83">
            <v>2932.2</v>
          </cell>
          <cell r="G83">
            <v>1339.366</v>
          </cell>
        </row>
        <row r="84">
          <cell r="F84">
            <v>1652.6</v>
          </cell>
          <cell r="G84">
            <v>728.60500000000002</v>
          </cell>
        </row>
        <row r="85">
          <cell r="F85">
            <v>3691.3</v>
          </cell>
          <cell r="G85">
            <v>-3930.1880900000001</v>
          </cell>
        </row>
        <row r="86">
          <cell r="F86">
            <v>33962.199999999997</v>
          </cell>
          <cell r="G86">
            <v>81336.422000000006</v>
          </cell>
        </row>
        <row r="91">
          <cell r="F91">
            <v>1283.2</v>
          </cell>
        </row>
        <row r="96">
          <cell r="F96">
            <v>1800</v>
          </cell>
        </row>
        <row r="97">
          <cell r="F97">
            <v>0</v>
          </cell>
        </row>
        <row r="98">
          <cell r="F98">
            <v>0</v>
          </cell>
        </row>
        <row r="100">
          <cell r="F100">
            <v>8000</v>
          </cell>
        </row>
        <row r="101">
          <cell r="F101">
            <v>0</v>
          </cell>
        </row>
        <row r="102">
          <cell r="F102">
            <v>0</v>
          </cell>
        </row>
        <row r="103">
          <cell r="F103">
            <v>0</v>
          </cell>
          <cell r="G103">
            <v>0</v>
          </cell>
        </row>
        <row r="104">
          <cell r="F104">
            <v>0</v>
          </cell>
        </row>
        <row r="105">
          <cell r="F105">
            <v>0</v>
          </cell>
        </row>
        <row r="106">
          <cell r="F106">
            <v>2000</v>
          </cell>
        </row>
        <row r="107">
          <cell r="F107">
            <v>898.7</v>
          </cell>
        </row>
        <row r="108">
          <cell r="F108">
            <v>10.3</v>
          </cell>
        </row>
        <row r="109">
          <cell r="F109">
            <v>121.3</v>
          </cell>
        </row>
        <row r="111">
          <cell r="F111">
            <v>5</v>
          </cell>
        </row>
        <row r="112">
          <cell r="F112">
            <v>0</v>
          </cell>
        </row>
        <row r="113">
          <cell r="F113">
            <v>1</v>
          </cell>
        </row>
        <row r="114">
          <cell r="F114">
            <v>4</v>
          </cell>
        </row>
        <row r="117">
          <cell r="F117">
            <v>61</v>
          </cell>
        </row>
        <row r="118">
          <cell r="F118">
            <v>3</v>
          </cell>
        </row>
        <row r="119">
          <cell r="F119">
            <v>200</v>
          </cell>
        </row>
        <row r="120">
          <cell r="F120">
            <v>1</v>
          </cell>
        </row>
        <row r="121">
          <cell r="F121">
            <v>50</v>
          </cell>
        </row>
        <row r="123">
          <cell r="F123">
            <v>1.3</v>
          </cell>
        </row>
        <row r="124">
          <cell r="F124">
            <v>5</v>
          </cell>
        </row>
        <row r="127">
          <cell r="F127">
            <v>42800</v>
          </cell>
          <cell r="G127">
            <v>-2181</v>
          </cell>
        </row>
        <row r="128">
          <cell r="F128">
            <v>5150</v>
          </cell>
        </row>
        <row r="129">
          <cell r="F129">
            <v>3</v>
          </cell>
        </row>
        <row r="130">
          <cell r="F130">
            <v>220</v>
          </cell>
        </row>
        <row r="131">
          <cell r="F131">
            <v>5</v>
          </cell>
        </row>
        <row r="132">
          <cell r="F132">
            <v>22.8</v>
          </cell>
        </row>
        <row r="133">
          <cell r="F133">
            <v>20</v>
          </cell>
        </row>
        <row r="134">
          <cell r="F134">
            <v>500</v>
          </cell>
        </row>
        <row r="137">
          <cell r="F137">
            <v>34</v>
          </cell>
        </row>
        <row r="138">
          <cell r="F138">
            <v>61</v>
          </cell>
        </row>
        <row r="139">
          <cell r="F139">
            <v>0</v>
          </cell>
        </row>
        <row r="140">
          <cell r="F140">
            <v>50</v>
          </cell>
        </row>
        <row r="141">
          <cell r="F141">
            <v>0</v>
          </cell>
        </row>
        <row r="142">
          <cell r="F142">
            <v>3.3</v>
          </cell>
        </row>
        <row r="143">
          <cell r="F143">
            <v>6.3</v>
          </cell>
        </row>
        <row r="145">
          <cell r="F145">
            <v>26</v>
          </cell>
        </row>
        <row r="146">
          <cell r="G146">
            <v>40</v>
          </cell>
        </row>
        <row r="148">
          <cell r="F148">
            <v>100</v>
          </cell>
        </row>
        <row r="149">
          <cell r="F149">
            <v>14.5</v>
          </cell>
        </row>
        <row r="150">
          <cell r="F150">
            <v>20</v>
          </cell>
        </row>
        <row r="152">
          <cell r="F152">
            <v>0</v>
          </cell>
        </row>
        <row r="155">
          <cell r="F155">
            <v>1</v>
          </cell>
          <cell r="G155">
            <v>1497</v>
          </cell>
        </row>
        <row r="158">
          <cell r="F158">
            <v>3</v>
          </cell>
        </row>
        <row r="159">
          <cell r="F159">
            <v>6</v>
          </cell>
        </row>
        <row r="160">
          <cell r="F160">
            <v>415.3</v>
          </cell>
        </row>
        <row r="161">
          <cell r="F161">
            <v>0</v>
          </cell>
        </row>
        <row r="163">
          <cell r="F163">
            <v>90</v>
          </cell>
        </row>
        <row r="164">
          <cell r="F164">
            <v>0</v>
          </cell>
        </row>
        <row r="167">
          <cell r="F167">
            <v>2970</v>
          </cell>
        </row>
        <row r="183">
          <cell r="F183">
            <v>538504</v>
          </cell>
          <cell r="G183">
            <v>-80449.343389999995</v>
          </cell>
        </row>
        <row r="184">
          <cell r="F184">
            <v>11200</v>
          </cell>
        </row>
        <row r="185">
          <cell r="F185">
            <v>0</v>
          </cell>
        </row>
        <row r="188">
          <cell r="F188">
            <v>353.1</v>
          </cell>
        </row>
        <row r="196">
          <cell r="F196">
            <v>42306.399999999994</v>
          </cell>
        </row>
        <row r="197">
          <cell r="F197">
            <v>0</v>
          </cell>
          <cell r="G197">
            <v>28771.9</v>
          </cell>
        </row>
        <row r="200">
          <cell r="F200">
            <v>183682.3</v>
          </cell>
        </row>
        <row r="201">
          <cell r="F201">
            <v>287737</v>
          </cell>
        </row>
        <row r="202">
          <cell r="F202">
            <v>357121.9</v>
          </cell>
        </row>
        <row r="203">
          <cell r="F203">
            <v>219093</v>
          </cell>
        </row>
        <row r="205">
          <cell r="F205">
            <v>152566.70000000001</v>
          </cell>
        </row>
        <row r="206">
          <cell r="F206">
            <v>32593.3</v>
          </cell>
        </row>
        <row r="207">
          <cell r="F207">
            <v>1967</v>
          </cell>
          <cell r="G207">
            <v>88.380669999999995</v>
          </cell>
        </row>
        <row r="208">
          <cell r="F208">
            <v>183.55600000000001</v>
          </cell>
        </row>
        <row r="209">
          <cell r="F209">
            <v>6071.7948799999995</v>
          </cell>
        </row>
        <row r="210">
          <cell r="F210">
            <v>2629.9476</v>
          </cell>
        </row>
        <row r="211">
          <cell r="F211">
            <v>142131.5</v>
          </cell>
          <cell r="G211">
            <v>7559.7</v>
          </cell>
        </row>
        <row r="214">
          <cell r="F214">
            <v>1814232.9</v>
          </cell>
          <cell r="G214">
            <v>8518.2999999999993</v>
          </cell>
        </row>
        <row r="215">
          <cell r="F215">
            <v>22974</v>
          </cell>
        </row>
        <row r="216">
          <cell r="F216">
            <v>14914.5</v>
          </cell>
        </row>
        <row r="217">
          <cell r="F217">
            <v>4444.2</v>
          </cell>
          <cell r="G217">
            <v>267.10000000000002</v>
          </cell>
        </row>
        <row r="218">
          <cell r="F218">
            <v>2.4</v>
          </cell>
        </row>
        <row r="219">
          <cell r="F219">
            <v>12285.4</v>
          </cell>
        </row>
        <row r="220">
          <cell r="F220">
            <v>16202.2</v>
          </cell>
        </row>
        <row r="222">
          <cell r="F222">
            <v>6270.1</v>
          </cell>
        </row>
        <row r="223">
          <cell r="F223">
            <v>629.70000000000005</v>
          </cell>
        </row>
        <row r="226">
          <cell r="F226">
            <v>42184.800000000003</v>
          </cell>
        </row>
        <row r="227">
          <cell r="F227">
            <v>5000</v>
          </cell>
        </row>
        <row r="228">
          <cell r="F228">
            <v>20289.176169999999</v>
          </cell>
          <cell r="G228">
            <v>2574.6999999999998</v>
          </cell>
        </row>
        <row r="230">
          <cell r="F230">
            <v>2080</v>
          </cell>
          <cell r="G230">
            <v>100</v>
          </cell>
        </row>
        <row r="235">
          <cell r="F235">
            <v>235543.7794</v>
          </cell>
          <cell r="G235">
            <v>6377.1340500000006</v>
          </cell>
        </row>
      </sheetData>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7"/>
  <sheetViews>
    <sheetView tabSelected="1" view="pageBreakPreview" zoomScale="80" zoomScaleNormal="100" zoomScaleSheetLayoutView="80" workbookViewId="0">
      <selection activeCell="I1" sqref="I1:K1"/>
    </sheetView>
  </sheetViews>
  <sheetFormatPr defaultRowHeight="15.75" x14ac:dyDescent="0.25"/>
  <cols>
    <col min="1" max="1" width="29.5703125" style="95" customWidth="1"/>
    <col min="2" max="2" width="62.28515625" style="49" customWidth="1"/>
    <col min="3" max="3" width="19.85546875" style="96" customWidth="1"/>
    <col min="4" max="4" width="17.85546875" style="96" customWidth="1"/>
    <col min="5" max="5" width="22" style="96" customWidth="1"/>
    <col min="6" max="6" width="21" style="97" customWidth="1"/>
    <col min="7" max="7" width="15" style="98" customWidth="1"/>
    <col min="8" max="8" width="21" style="43" customWidth="1"/>
    <col min="9" max="9" width="20.7109375" style="43" customWidth="1"/>
    <col min="10" max="10" width="14.5703125" style="43" customWidth="1"/>
    <col min="11" max="11" width="20.28515625" style="43" customWidth="1"/>
    <col min="12" max="256" width="9.140625" style="43"/>
    <col min="257" max="257" width="29.5703125" style="43" customWidth="1"/>
    <col min="258" max="258" width="62.28515625" style="43" customWidth="1"/>
    <col min="259" max="259" width="19.85546875" style="43" customWidth="1"/>
    <col min="260" max="260" width="17.85546875" style="43" customWidth="1"/>
    <col min="261" max="261" width="22" style="43" customWidth="1"/>
    <col min="262" max="262" width="21" style="43" customWidth="1"/>
    <col min="263" max="263" width="15" style="43" customWidth="1"/>
    <col min="264" max="264" width="21" style="43" customWidth="1"/>
    <col min="265" max="265" width="20.7109375" style="43" customWidth="1"/>
    <col min="266" max="266" width="14.5703125" style="43" customWidth="1"/>
    <col min="267" max="267" width="20.28515625" style="43" customWidth="1"/>
    <col min="268" max="512" width="9.140625" style="43"/>
    <col min="513" max="513" width="29.5703125" style="43" customWidth="1"/>
    <col min="514" max="514" width="62.28515625" style="43" customWidth="1"/>
    <col min="515" max="515" width="19.85546875" style="43" customWidth="1"/>
    <col min="516" max="516" width="17.85546875" style="43" customWidth="1"/>
    <col min="517" max="517" width="22" style="43" customWidth="1"/>
    <col min="518" max="518" width="21" style="43" customWidth="1"/>
    <col min="519" max="519" width="15" style="43" customWidth="1"/>
    <col min="520" max="520" width="21" style="43" customWidth="1"/>
    <col min="521" max="521" width="20.7109375" style="43" customWidth="1"/>
    <col min="522" max="522" width="14.5703125" style="43" customWidth="1"/>
    <col min="523" max="523" width="20.28515625" style="43" customWidth="1"/>
    <col min="524" max="768" width="9.140625" style="43"/>
    <col min="769" max="769" width="29.5703125" style="43" customWidth="1"/>
    <col min="770" max="770" width="62.28515625" style="43" customWidth="1"/>
    <col min="771" max="771" width="19.85546875" style="43" customWidth="1"/>
    <col min="772" max="772" width="17.85546875" style="43" customWidth="1"/>
    <col min="773" max="773" width="22" style="43" customWidth="1"/>
    <col min="774" max="774" width="21" style="43" customWidth="1"/>
    <col min="775" max="775" width="15" style="43" customWidth="1"/>
    <col min="776" max="776" width="21" style="43" customWidth="1"/>
    <col min="777" max="777" width="20.7109375" style="43" customWidth="1"/>
    <col min="778" max="778" width="14.5703125" style="43" customWidth="1"/>
    <col min="779" max="779" width="20.28515625" style="43" customWidth="1"/>
    <col min="780" max="1024" width="9.140625" style="43"/>
    <col min="1025" max="1025" width="29.5703125" style="43" customWidth="1"/>
    <col min="1026" max="1026" width="62.28515625" style="43" customWidth="1"/>
    <col min="1027" max="1027" width="19.85546875" style="43" customWidth="1"/>
    <col min="1028" max="1028" width="17.85546875" style="43" customWidth="1"/>
    <col min="1029" max="1029" width="22" style="43" customWidth="1"/>
    <col min="1030" max="1030" width="21" style="43" customWidth="1"/>
    <col min="1031" max="1031" width="15" style="43" customWidth="1"/>
    <col min="1032" max="1032" width="21" style="43" customWidth="1"/>
    <col min="1033" max="1033" width="20.7109375" style="43" customWidth="1"/>
    <col min="1034" max="1034" width="14.5703125" style="43" customWidth="1"/>
    <col min="1035" max="1035" width="20.28515625" style="43" customWidth="1"/>
    <col min="1036" max="1280" width="9.140625" style="43"/>
    <col min="1281" max="1281" width="29.5703125" style="43" customWidth="1"/>
    <col min="1282" max="1282" width="62.28515625" style="43" customWidth="1"/>
    <col min="1283" max="1283" width="19.85546875" style="43" customWidth="1"/>
    <col min="1284" max="1284" width="17.85546875" style="43" customWidth="1"/>
    <col min="1285" max="1285" width="22" style="43" customWidth="1"/>
    <col min="1286" max="1286" width="21" style="43" customWidth="1"/>
    <col min="1287" max="1287" width="15" style="43" customWidth="1"/>
    <col min="1288" max="1288" width="21" style="43" customWidth="1"/>
    <col min="1289" max="1289" width="20.7109375" style="43" customWidth="1"/>
    <col min="1290" max="1290" width="14.5703125" style="43" customWidth="1"/>
    <col min="1291" max="1291" width="20.28515625" style="43" customWidth="1"/>
    <col min="1292" max="1536" width="9.140625" style="43"/>
    <col min="1537" max="1537" width="29.5703125" style="43" customWidth="1"/>
    <col min="1538" max="1538" width="62.28515625" style="43" customWidth="1"/>
    <col min="1539" max="1539" width="19.85546875" style="43" customWidth="1"/>
    <col min="1540" max="1540" width="17.85546875" style="43" customWidth="1"/>
    <col min="1541" max="1541" width="22" style="43" customWidth="1"/>
    <col min="1542" max="1542" width="21" style="43" customWidth="1"/>
    <col min="1543" max="1543" width="15" style="43" customWidth="1"/>
    <col min="1544" max="1544" width="21" style="43" customWidth="1"/>
    <col min="1545" max="1545" width="20.7109375" style="43" customWidth="1"/>
    <col min="1546" max="1546" width="14.5703125" style="43" customWidth="1"/>
    <col min="1547" max="1547" width="20.28515625" style="43" customWidth="1"/>
    <col min="1548" max="1792" width="9.140625" style="43"/>
    <col min="1793" max="1793" width="29.5703125" style="43" customWidth="1"/>
    <col min="1794" max="1794" width="62.28515625" style="43" customWidth="1"/>
    <col min="1795" max="1795" width="19.85546875" style="43" customWidth="1"/>
    <col min="1796" max="1796" width="17.85546875" style="43" customWidth="1"/>
    <col min="1797" max="1797" width="22" style="43" customWidth="1"/>
    <col min="1798" max="1798" width="21" style="43" customWidth="1"/>
    <col min="1799" max="1799" width="15" style="43" customWidth="1"/>
    <col min="1800" max="1800" width="21" style="43" customWidth="1"/>
    <col min="1801" max="1801" width="20.7109375" style="43" customWidth="1"/>
    <col min="1802" max="1802" width="14.5703125" style="43" customWidth="1"/>
    <col min="1803" max="1803" width="20.28515625" style="43" customWidth="1"/>
    <col min="1804" max="2048" width="9.140625" style="43"/>
    <col min="2049" max="2049" width="29.5703125" style="43" customWidth="1"/>
    <col min="2050" max="2050" width="62.28515625" style="43" customWidth="1"/>
    <col min="2051" max="2051" width="19.85546875" style="43" customWidth="1"/>
    <col min="2052" max="2052" width="17.85546875" style="43" customWidth="1"/>
    <col min="2053" max="2053" width="22" style="43" customWidth="1"/>
    <col min="2054" max="2054" width="21" style="43" customWidth="1"/>
    <col min="2055" max="2055" width="15" style="43" customWidth="1"/>
    <col min="2056" max="2056" width="21" style="43" customWidth="1"/>
    <col min="2057" max="2057" width="20.7109375" style="43" customWidth="1"/>
    <col min="2058" max="2058" width="14.5703125" style="43" customWidth="1"/>
    <col min="2059" max="2059" width="20.28515625" style="43" customWidth="1"/>
    <col min="2060" max="2304" width="9.140625" style="43"/>
    <col min="2305" max="2305" width="29.5703125" style="43" customWidth="1"/>
    <col min="2306" max="2306" width="62.28515625" style="43" customWidth="1"/>
    <col min="2307" max="2307" width="19.85546875" style="43" customWidth="1"/>
    <col min="2308" max="2308" width="17.85546875" style="43" customWidth="1"/>
    <col min="2309" max="2309" width="22" style="43" customWidth="1"/>
    <col min="2310" max="2310" width="21" style="43" customWidth="1"/>
    <col min="2311" max="2311" width="15" style="43" customWidth="1"/>
    <col min="2312" max="2312" width="21" style="43" customWidth="1"/>
    <col min="2313" max="2313" width="20.7109375" style="43" customWidth="1"/>
    <col min="2314" max="2314" width="14.5703125" style="43" customWidth="1"/>
    <col min="2315" max="2315" width="20.28515625" style="43" customWidth="1"/>
    <col min="2316" max="2560" width="9.140625" style="43"/>
    <col min="2561" max="2561" width="29.5703125" style="43" customWidth="1"/>
    <col min="2562" max="2562" width="62.28515625" style="43" customWidth="1"/>
    <col min="2563" max="2563" width="19.85546875" style="43" customWidth="1"/>
    <col min="2564" max="2564" width="17.85546875" style="43" customWidth="1"/>
    <col min="2565" max="2565" width="22" style="43" customWidth="1"/>
    <col min="2566" max="2566" width="21" style="43" customWidth="1"/>
    <col min="2567" max="2567" width="15" style="43" customWidth="1"/>
    <col min="2568" max="2568" width="21" style="43" customWidth="1"/>
    <col min="2569" max="2569" width="20.7109375" style="43" customWidth="1"/>
    <col min="2570" max="2570" width="14.5703125" style="43" customWidth="1"/>
    <col min="2571" max="2571" width="20.28515625" style="43" customWidth="1"/>
    <col min="2572" max="2816" width="9.140625" style="43"/>
    <col min="2817" max="2817" width="29.5703125" style="43" customWidth="1"/>
    <col min="2818" max="2818" width="62.28515625" style="43" customWidth="1"/>
    <col min="2819" max="2819" width="19.85546875" style="43" customWidth="1"/>
    <col min="2820" max="2820" width="17.85546875" style="43" customWidth="1"/>
    <col min="2821" max="2821" width="22" style="43" customWidth="1"/>
    <col min="2822" max="2822" width="21" style="43" customWidth="1"/>
    <col min="2823" max="2823" width="15" style="43" customWidth="1"/>
    <col min="2824" max="2824" width="21" style="43" customWidth="1"/>
    <col min="2825" max="2825" width="20.7109375" style="43" customWidth="1"/>
    <col min="2826" max="2826" width="14.5703125" style="43" customWidth="1"/>
    <col min="2827" max="2827" width="20.28515625" style="43" customWidth="1"/>
    <col min="2828" max="3072" width="9.140625" style="43"/>
    <col min="3073" max="3073" width="29.5703125" style="43" customWidth="1"/>
    <col min="3074" max="3074" width="62.28515625" style="43" customWidth="1"/>
    <col min="3075" max="3075" width="19.85546875" style="43" customWidth="1"/>
    <col min="3076" max="3076" width="17.85546875" style="43" customWidth="1"/>
    <col min="3077" max="3077" width="22" style="43" customWidth="1"/>
    <col min="3078" max="3078" width="21" style="43" customWidth="1"/>
    <col min="3079" max="3079" width="15" style="43" customWidth="1"/>
    <col min="3080" max="3080" width="21" style="43" customWidth="1"/>
    <col min="3081" max="3081" width="20.7109375" style="43" customWidth="1"/>
    <col min="3082" max="3082" width="14.5703125" style="43" customWidth="1"/>
    <col min="3083" max="3083" width="20.28515625" style="43" customWidth="1"/>
    <col min="3084" max="3328" width="9.140625" style="43"/>
    <col min="3329" max="3329" width="29.5703125" style="43" customWidth="1"/>
    <col min="3330" max="3330" width="62.28515625" style="43" customWidth="1"/>
    <col min="3331" max="3331" width="19.85546875" style="43" customWidth="1"/>
    <col min="3332" max="3332" width="17.85546875" style="43" customWidth="1"/>
    <col min="3333" max="3333" width="22" style="43" customWidth="1"/>
    <col min="3334" max="3334" width="21" style="43" customWidth="1"/>
    <col min="3335" max="3335" width="15" style="43" customWidth="1"/>
    <col min="3336" max="3336" width="21" style="43" customWidth="1"/>
    <col min="3337" max="3337" width="20.7109375" style="43" customWidth="1"/>
    <col min="3338" max="3338" width="14.5703125" style="43" customWidth="1"/>
    <col min="3339" max="3339" width="20.28515625" style="43" customWidth="1"/>
    <col min="3340" max="3584" width="9.140625" style="43"/>
    <col min="3585" max="3585" width="29.5703125" style="43" customWidth="1"/>
    <col min="3586" max="3586" width="62.28515625" style="43" customWidth="1"/>
    <col min="3587" max="3587" width="19.85546875" style="43" customWidth="1"/>
    <col min="3588" max="3588" width="17.85546875" style="43" customWidth="1"/>
    <col min="3589" max="3589" width="22" style="43" customWidth="1"/>
    <col min="3590" max="3590" width="21" style="43" customWidth="1"/>
    <col min="3591" max="3591" width="15" style="43" customWidth="1"/>
    <col min="3592" max="3592" width="21" style="43" customWidth="1"/>
    <col min="3593" max="3593" width="20.7109375" style="43" customWidth="1"/>
    <col min="3594" max="3594" width="14.5703125" style="43" customWidth="1"/>
    <col min="3595" max="3595" width="20.28515625" style="43" customWidth="1"/>
    <col min="3596" max="3840" width="9.140625" style="43"/>
    <col min="3841" max="3841" width="29.5703125" style="43" customWidth="1"/>
    <col min="3842" max="3842" width="62.28515625" style="43" customWidth="1"/>
    <col min="3843" max="3843" width="19.85546875" style="43" customWidth="1"/>
    <col min="3844" max="3844" width="17.85546875" style="43" customWidth="1"/>
    <col min="3845" max="3845" width="22" style="43" customWidth="1"/>
    <col min="3846" max="3846" width="21" style="43" customWidth="1"/>
    <col min="3847" max="3847" width="15" style="43" customWidth="1"/>
    <col min="3848" max="3848" width="21" style="43" customWidth="1"/>
    <col min="3849" max="3849" width="20.7109375" style="43" customWidth="1"/>
    <col min="3850" max="3850" width="14.5703125" style="43" customWidth="1"/>
    <col min="3851" max="3851" width="20.28515625" style="43" customWidth="1"/>
    <col min="3852" max="4096" width="9.140625" style="43"/>
    <col min="4097" max="4097" width="29.5703125" style="43" customWidth="1"/>
    <col min="4098" max="4098" width="62.28515625" style="43" customWidth="1"/>
    <col min="4099" max="4099" width="19.85546875" style="43" customWidth="1"/>
    <col min="4100" max="4100" width="17.85546875" style="43" customWidth="1"/>
    <col min="4101" max="4101" width="22" style="43" customWidth="1"/>
    <col min="4102" max="4102" width="21" style="43" customWidth="1"/>
    <col min="4103" max="4103" width="15" style="43" customWidth="1"/>
    <col min="4104" max="4104" width="21" style="43" customWidth="1"/>
    <col min="4105" max="4105" width="20.7109375" style="43" customWidth="1"/>
    <col min="4106" max="4106" width="14.5703125" style="43" customWidth="1"/>
    <col min="4107" max="4107" width="20.28515625" style="43" customWidth="1"/>
    <col min="4108" max="4352" width="9.140625" style="43"/>
    <col min="4353" max="4353" width="29.5703125" style="43" customWidth="1"/>
    <col min="4354" max="4354" width="62.28515625" style="43" customWidth="1"/>
    <col min="4355" max="4355" width="19.85546875" style="43" customWidth="1"/>
    <col min="4356" max="4356" width="17.85546875" style="43" customWidth="1"/>
    <col min="4357" max="4357" width="22" style="43" customWidth="1"/>
    <col min="4358" max="4358" width="21" style="43" customWidth="1"/>
    <col min="4359" max="4359" width="15" style="43" customWidth="1"/>
    <col min="4360" max="4360" width="21" style="43" customWidth="1"/>
    <col min="4361" max="4361" width="20.7109375" style="43" customWidth="1"/>
    <col min="4362" max="4362" width="14.5703125" style="43" customWidth="1"/>
    <col min="4363" max="4363" width="20.28515625" style="43" customWidth="1"/>
    <col min="4364" max="4608" width="9.140625" style="43"/>
    <col min="4609" max="4609" width="29.5703125" style="43" customWidth="1"/>
    <col min="4610" max="4610" width="62.28515625" style="43" customWidth="1"/>
    <col min="4611" max="4611" width="19.85546875" style="43" customWidth="1"/>
    <col min="4612" max="4612" width="17.85546875" style="43" customWidth="1"/>
    <col min="4613" max="4613" width="22" style="43" customWidth="1"/>
    <col min="4614" max="4614" width="21" style="43" customWidth="1"/>
    <col min="4615" max="4615" width="15" style="43" customWidth="1"/>
    <col min="4616" max="4616" width="21" style="43" customWidth="1"/>
    <col min="4617" max="4617" width="20.7109375" style="43" customWidth="1"/>
    <col min="4618" max="4618" width="14.5703125" style="43" customWidth="1"/>
    <col min="4619" max="4619" width="20.28515625" style="43" customWidth="1"/>
    <col min="4620" max="4864" width="9.140625" style="43"/>
    <col min="4865" max="4865" width="29.5703125" style="43" customWidth="1"/>
    <col min="4866" max="4866" width="62.28515625" style="43" customWidth="1"/>
    <col min="4867" max="4867" width="19.85546875" style="43" customWidth="1"/>
    <col min="4868" max="4868" width="17.85546875" style="43" customWidth="1"/>
    <col min="4869" max="4869" width="22" style="43" customWidth="1"/>
    <col min="4870" max="4870" width="21" style="43" customWidth="1"/>
    <col min="4871" max="4871" width="15" style="43" customWidth="1"/>
    <col min="4872" max="4872" width="21" style="43" customWidth="1"/>
    <col min="4873" max="4873" width="20.7109375" style="43" customWidth="1"/>
    <col min="4874" max="4874" width="14.5703125" style="43" customWidth="1"/>
    <col min="4875" max="4875" width="20.28515625" style="43" customWidth="1"/>
    <col min="4876" max="5120" width="9.140625" style="43"/>
    <col min="5121" max="5121" width="29.5703125" style="43" customWidth="1"/>
    <col min="5122" max="5122" width="62.28515625" style="43" customWidth="1"/>
    <col min="5123" max="5123" width="19.85546875" style="43" customWidth="1"/>
    <col min="5124" max="5124" width="17.85546875" style="43" customWidth="1"/>
    <col min="5125" max="5125" width="22" style="43" customWidth="1"/>
    <col min="5126" max="5126" width="21" style="43" customWidth="1"/>
    <col min="5127" max="5127" width="15" style="43" customWidth="1"/>
    <col min="5128" max="5128" width="21" style="43" customWidth="1"/>
    <col min="5129" max="5129" width="20.7109375" style="43" customWidth="1"/>
    <col min="5130" max="5130" width="14.5703125" style="43" customWidth="1"/>
    <col min="5131" max="5131" width="20.28515625" style="43" customWidth="1"/>
    <col min="5132" max="5376" width="9.140625" style="43"/>
    <col min="5377" max="5377" width="29.5703125" style="43" customWidth="1"/>
    <col min="5378" max="5378" width="62.28515625" style="43" customWidth="1"/>
    <col min="5379" max="5379" width="19.85546875" style="43" customWidth="1"/>
    <col min="5380" max="5380" width="17.85546875" style="43" customWidth="1"/>
    <col min="5381" max="5381" width="22" style="43" customWidth="1"/>
    <col min="5382" max="5382" width="21" style="43" customWidth="1"/>
    <col min="5383" max="5383" width="15" style="43" customWidth="1"/>
    <col min="5384" max="5384" width="21" style="43" customWidth="1"/>
    <col min="5385" max="5385" width="20.7109375" style="43" customWidth="1"/>
    <col min="5386" max="5386" width="14.5703125" style="43" customWidth="1"/>
    <col min="5387" max="5387" width="20.28515625" style="43" customWidth="1"/>
    <col min="5388" max="5632" width="9.140625" style="43"/>
    <col min="5633" max="5633" width="29.5703125" style="43" customWidth="1"/>
    <col min="5634" max="5634" width="62.28515625" style="43" customWidth="1"/>
    <col min="5635" max="5635" width="19.85546875" style="43" customWidth="1"/>
    <col min="5636" max="5636" width="17.85546875" style="43" customWidth="1"/>
    <col min="5637" max="5637" width="22" style="43" customWidth="1"/>
    <col min="5638" max="5638" width="21" style="43" customWidth="1"/>
    <col min="5639" max="5639" width="15" style="43" customWidth="1"/>
    <col min="5640" max="5640" width="21" style="43" customWidth="1"/>
    <col min="5641" max="5641" width="20.7109375" style="43" customWidth="1"/>
    <col min="5642" max="5642" width="14.5703125" style="43" customWidth="1"/>
    <col min="5643" max="5643" width="20.28515625" style="43" customWidth="1"/>
    <col min="5644" max="5888" width="9.140625" style="43"/>
    <col min="5889" max="5889" width="29.5703125" style="43" customWidth="1"/>
    <col min="5890" max="5890" width="62.28515625" style="43" customWidth="1"/>
    <col min="5891" max="5891" width="19.85546875" style="43" customWidth="1"/>
    <col min="5892" max="5892" width="17.85546875" style="43" customWidth="1"/>
    <col min="5893" max="5893" width="22" style="43" customWidth="1"/>
    <col min="5894" max="5894" width="21" style="43" customWidth="1"/>
    <col min="5895" max="5895" width="15" style="43" customWidth="1"/>
    <col min="5896" max="5896" width="21" style="43" customWidth="1"/>
    <col min="5897" max="5897" width="20.7109375" style="43" customWidth="1"/>
    <col min="5898" max="5898" width="14.5703125" style="43" customWidth="1"/>
    <col min="5899" max="5899" width="20.28515625" style="43" customWidth="1"/>
    <col min="5900" max="6144" width="9.140625" style="43"/>
    <col min="6145" max="6145" width="29.5703125" style="43" customWidth="1"/>
    <col min="6146" max="6146" width="62.28515625" style="43" customWidth="1"/>
    <col min="6147" max="6147" width="19.85546875" style="43" customWidth="1"/>
    <col min="6148" max="6148" width="17.85546875" style="43" customWidth="1"/>
    <col min="6149" max="6149" width="22" style="43" customWidth="1"/>
    <col min="6150" max="6150" width="21" style="43" customWidth="1"/>
    <col min="6151" max="6151" width="15" style="43" customWidth="1"/>
    <col min="6152" max="6152" width="21" style="43" customWidth="1"/>
    <col min="6153" max="6153" width="20.7109375" style="43" customWidth="1"/>
    <col min="6154" max="6154" width="14.5703125" style="43" customWidth="1"/>
    <col min="6155" max="6155" width="20.28515625" style="43" customWidth="1"/>
    <col min="6156" max="6400" width="9.140625" style="43"/>
    <col min="6401" max="6401" width="29.5703125" style="43" customWidth="1"/>
    <col min="6402" max="6402" width="62.28515625" style="43" customWidth="1"/>
    <col min="6403" max="6403" width="19.85546875" style="43" customWidth="1"/>
    <col min="6404" max="6404" width="17.85546875" style="43" customWidth="1"/>
    <col min="6405" max="6405" width="22" style="43" customWidth="1"/>
    <col min="6406" max="6406" width="21" style="43" customWidth="1"/>
    <col min="6407" max="6407" width="15" style="43" customWidth="1"/>
    <col min="6408" max="6408" width="21" style="43" customWidth="1"/>
    <col min="6409" max="6409" width="20.7109375" style="43" customWidth="1"/>
    <col min="6410" max="6410" width="14.5703125" style="43" customWidth="1"/>
    <col min="6411" max="6411" width="20.28515625" style="43" customWidth="1"/>
    <col min="6412" max="6656" width="9.140625" style="43"/>
    <col min="6657" max="6657" width="29.5703125" style="43" customWidth="1"/>
    <col min="6658" max="6658" width="62.28515625" style="43" customWidth="1"/>
    <col min="6659" max="6659" width="19.85546875" style="43" customWidth="1"/>
    <col min="6660" max="6660" width="17.85546875" style="43" customWidth="1"/>
    <col min="6661" max="6661" width="22" style="43" customWidth="1"/>
    <col min="6662" max="6662" width="21" style="43" customWidth="1"/>
    <col min="6663" max="6663" width="15" style="43" customWidth="1"/>
    <col min="6664" max="6664" width="21" style="43" customWidth="1"/>
    <col min="6665" max="6665" width="20.7109375" style="43" customWidth="1"/>
    <col min="6666" max="6666" width="14.5703125" style="43" customWidth="1"/>
    <col min="6667" max="6667" width="20.28515625" style="43" customWidth="1"/>
    <col min="6668" max="6912" width="9.140625" style="43"/>
    <col min="6913" max="6913" width="29.5703125" style="43" customWidth="1"/>
    <col min="6914" max="6914" width="62.28515625" style="43" customWidth="1"/>
    <col min="6915" max="6915" width="19.85546875" style="43" customWidth="1"/>
    <col min="6916" max="6916" width="17.85546875" style="43" customWidth="1"/>
    <col min="6917" max="6917" width="22" style="43" customWidth="1"/>
    <col min="6918" max="6918" width="21" style="43" customWidth="1"/>
    <col min="6919" max="6919" width="15" style="43" customWidth="1"/>
    <col min="6920" max="6920" width="21" style="43" customWidth="1"/>
    <col min="6921" max="6921" width="20.7109375" style="43" customWidth="1"/>
    <col min="6922" max="6922" width="14.5703125" style="43" customWidth="1"/>
    <col min="6923" max="6923" width="20.28515625" style="43" customWidth="1"/>
    <col min="6924" max="7168" width="9.140625" style="43"/>
    <col min="7169" max="7169" width="29.5703125" style="43" customWidth="1"/>
    <col min="7170" max="7170" width="62.28515625" style="43" customWidth="1"/>
    <col min="7171" max="7171" width="19.85546875" style="43" customWidth="1"/>
    <col min="7172" max="7172" width="17.85546875" style="43" customWidth="1"/>
    <col min="7173" max="7173" width="22" style="43" customWidth="1"/>
    <col min="7174" max="7174" width="21" style="43" customWidth="1"/>
    <col min="7175" max="7175" width="15" style="43" customWidth="1"/>
    <col min="7176" max="7176" width="21" style="43" customWidth="1"/>
    <col min="7177" max="7177" width="20.7109375" style="43" customWidth="1"/>
    <col min="7178" max="7178" width="14.5703125" style="43" customWidth="1"/>
    <col min="7179" max="7179" width="20.28515625" style="43" customWidth="1"/>
    <col min="7180" max="7424" width="9.140625" style="43"/>
    <col min="7425" max="7425" width="29.5703125" style="43" customWidth="1"/>
    <col min="7426" max="7426" width="62.28515625" style="43" customWidth="1"/>
    <col min="7427" max="7427" width="19.85546875" style="43" customWidth="1"/>
    <col min="7428" max="7428" width="17.85546875" style="43" customWidth="1"/>
    <col min="7429" max="7429" width="22" style="43" customWidth="1"/>
    <col min="7430" max="7430" width="21" style="43" customWidth="1"/>
    <col min="7431" max="7431" width="15" style="43" customWidth="1"/>
    <col min="7432" max="7432" width="21" style="43" customWidth="1"/>
    <col min="7433" max="7433" width="20.7109375" style="43" customWidth="1"/>
    <col min="7434" max="7434" width="14.5703125" style="43" customWidth="1"/>
    <col min="7435" max="7435" width="20.28515625" style="43" customWidth="1"/>
    <col min="7436" max="7680" width="9.140625" style="43"/>
    <col min="7681" max="7681" width="29.5703125" style="43" customWidth="1"/>
    <col min="7682" max="7682" width="62.28515625" style="43" customWidth="1"/>
    <col min="7683" max="7683" width="19.85546875" style="43" customWidth="1"/>
    <col min="7684" max="7684" width="17.85546875" style="43" customWidth="1"/>
    <col min="7685" max="7685" width="22" style="43" customWidth="1"/>
    <col min="7686" max="7686" width="21" style="43" customWidth="1"/>
    <col min="7687" max="7687" width="15" style="43" customWidth="1"/>
    <col min="7688" max="7688" width="21" style="43" customWidth="1"/>
    <col min="7689" max="7689" width="20.7109375" style="43" customWidth="1"/>
    <col min="7690" max="7690" width="14.5703125" style="43" customWidth="1"/>
    <col min="7691" max="7691" width="20.28515625" style="43" customWidth="1"/>
    <col min="7692" max="7936" width="9.140625" style="43"/>
    <col min="7937" max="7937" width="29.5703125" style="43" customWidth="1"/>
    <col min="7938" max="7938" width="62.28515625" style="43" customWidth="1"/>
    <col min="7939" max="7939" width="19.85546875" style="43" customWidth="1"/>
    <col min="7940" max="7940" width="17.85546875" style="43" customWidth="1"/>
    <col min="7941" max="7941" width="22" style="43" customWidth="1"/>
    <col min="7942" max="7942" width="21" style="43" customWidth="1"/>
    <col min="7943" max="7943" width="15" style="43" customWidth="1"/>
    <col min="7944" max="7944" width="21" style="43" customWidth="1"/>
    <col min="7945" max="7945" width="20.7109375" style="43" customWidth="1"/>
    <col min="7946" max="7946" width="14.5703125" style="43" customWidth="1"/>
    <col min="7947" max="7947" width="20.28515625" style="43" customWidth="1"/>
    <col min="7948" max="8192" width="9.140625" style="43"/>
    <col min="8193" max="8193" width="29.5703125" style="43" customWidth="1"/>
    <col min="8194" max="8194" width="62.28515625" style="43" customWidth="1"/>
    <col min="8195" max="8195" width="19.85546875" style="43" customWidth="1"/>
    <col min="8196" max="8196" width="17.85546875" style="43" customWidth="1"/>
    <col min="8197" max="8197" width="22" style="43" customWidth="1"/>
    <col min="8198" max="8198" width="21" style="43" customWidth="1"/>
    <col min="8199" max="8199" width="15" style="43" customWidth="1"/>
    <col min="8200" max="8200" width="21" style="43" customWidth="1"/>
    <col min="8201" max="8201" width="20.7109375" style="43" customWidth="1"/>
    <col min="8202" max="8202" width="14.5703125" style="43" customWidth="1"/>
    <col min="8203" max="8203" width="20.28515625" style="43" customWidth="1"/>
    <col min="8204" max="8448" width="9.140625" style="43"/>
    <col min="8449" max="8449" width="29.5703125" style="43" customWidth="1"/>
    <col min="8450" max="8450" width="62.28515625" style="43" customWidth="1"/>
    <col min="8451" max="8451" width="19.85546875" style="43" customWidth="1"/>
    <col min="8452" max="8452" width="17.85546875" style="43" customWidth="1"/>
    <col min="8453" max="8453" width="22" style="43" customWidth="1"/>
    <col min="8454" max="8454" width="21" style="43" customWidth="1"/>
    <col min="8455" max="8455" width="15" style="43" customWidth="1"/>
    <col min="8456" max="8456" width="21" style="43" customWidth="1"/>
    <col min="8457" max="8457" width="20.7109375" style="43" customWidth="1"/>
    <col min="8458" max="8458" width="14.5703125" style="43" customWidth="1"/>
    <col min="8459" max="8459" width="20.28515625" style="43" customWidth="1"/>
    <col min="8460" max="8704" width="9.140625" style="43"/>
    <col min="8705" max="8705" width="29.5703125" style="43" customWidth="1"/>
    <col min="8706" max="8706" width="62.28515625" style="43" customWidth="1"/>
    <col min="8707" max="8707" width="19.85546875" style="43" customWidth="1"/>
    <col min="8708" max="8708" width="17.85546875" style="43" customWidth="1"/>
    <col min="8709" max="8709" width="22" style="43" customWidth="1"/>
    <col min="8710" max="8710" width="21" style="43" customWidth="1"/>
    <col min="8711" max="8711" width="15" style="43" customWidth="1"/>
    <col min="8712" max="8712" width="21" style="43" customWidth="1"/>
    <col min="8713" max="8713" width="20.7109375" style="43" customWidth="1"/>
    <col min="8714" max="8714" width="14.5703125" style="43" customWidth="1"/>
    <col min="8715" max="8715" width="20.28515625" style="43" customWidth="1"/>
    <col min="8716" max="8960" width="9.140625" style="43"/>
    <col min="8961" max="8961" width="29.5703125" style="43" customWidth="1"/>
    <col min="8962" max="8962" width="62.28515625" style="43" customWidth="1"/>
    <col min="8963" max="8963" width="19.85546875" style="43" customWidth="1"/>
    <col min="8964" max="8964" width="17.85546875" style="43" customWidth="1"/>
    <col min="8965" max="8965" width="22" style="43" customWidth="1"/>
    <col min="8966" max="8966" width="21" style="43" customWidth="1"/>
    <col min="8967" max="8967" width="15" style="43" customWidth="1"/>
    <col min="8968" max="8968" width="21" style="43" customWidth="1"/>
    <col min="8969" max="8969" width="20.7109375" style="43" customWidth="1"/>
    <col min="8970" max="8970" width="14.5703125" style="43" customWidth="1"/>
    <col min="8971" max="8971" width="20.28515625" style="43" customWidth="1"/>
    <col min="8972" max="9216" width="9.140625" style="43"/>
    <col min="9217" max="9217" width="29.5703125" style="43" customWidth="1"/>
    <col min="9218" max="9218" width="62.28515625" style="43" customWidth="1"/>
    <col min="9219" max="9219" width="19.85546875" style="43" customWidth="1"/>
    <col min="9220" max="9220" width="17.85546875" style="43" customWidth="1"/>
    <col min="9221" max="9221" width="22" style="43" customWidth="1"/>
    <col min="9222" max="9222" width="21" style="43" customWidth="1"/>
    <col min="9223" max="9223" width="15" style="43" customWidth="1"/>
    <col min="9224" max="9224" width="21" style="43" customWidth="1"/>
    <col min="9225" max="9225" width="20.7109375" style="43" customWidth="1"/>
    <col min="9226" max="9226" width="14.5703125" style="43" customWidth="1"/>
    <col min="9227" max="9227" width="20.28515625" style="43" customWidth="1"/>
    <col min="9228" max="9472" width="9.140625" style="43"/>
    <col min="9473" max="9473" width="29.5703125" style="43" customWidth="1"/>
    <col min="9474" max="9474" width="62.28515625" style="43" customWidth="1"/>
    <col min="9475" max="9475" width="19.85546875" style="43" customWidth="1"/>
    <col min="9476" max="9476" width="17.85546875" style="43" customWidth="1"/>
    <col min="9477" max="9477" width="22" style="43" customWidth="1"/>
    <col min="9478" max="9478" width="21" style="43" customWidth="1"/>
    <col min="9479" max="9479" width="15" style="43" customWidth="1"/>
    <col min="9480" max="9480" width="21" style="43" customWidth="1"/>
    <col min="9481" max="9481" width="20.7109375" style="43" customWidth="1"/>
    <col min="9482" max="9482" width="14.5703125" style="43" customWidth="1"/>
    <col min="9483" max="9483" width="20.28515625" style="43" customWidth="1"/>
    <col min="9484" max="9728" width="9.140625" style="43"/>
    <col min="9729" max="9729" width="29.5703125" style="43" customWidth="1"/>
    <col min="9730" max="9730" width="62.28515625" style="43" customWidth="1"/>
    <col min="9731" max="9731" width="19.85546875" style="43" customWidth="1"/>
    <col min="9732" max="9732" width="17.85546875" style="43" customWidth="1"/>
    <col min="9733" max="9733" width="22" style="43" customWidth="1"/>
    <col min="9734" max="9734" width="21" style="43" customWidth="1"/>
    <col min="9735" max="9735" width="15" style="43" customWidth="1"/>
    <col min="9736" max="9736" width="21" style="43" customWidth="1"/>
    <col min="9737" max="9737" width="20.7109375" style="43" customWidth="1"/>
    <col min="9738" max="9738" width="14.5703125" style="43" customWidth="1"/>
    <col min="9739" max="9739" width="20.28515625" style="43" customWidth="1"/>
    <col min="9740" max="9984" width="9.140625" style="43"/>
    <col min="9985" max="9985" width="29.5703125" style="43" customWidth="1"/>
    <col min="9986" max="9986" width="62.28515625" style="43" customWidth="1"/>
    <col min="9987" max="9987" width="19.85546875" style="43" customWidth="1"/>
    <col min="9988" max="9988" width="17.85546875" style="43" customWidth="1"/>
    <col min="9989" max="9989" width="22" style="43" customWidth="1"/>
    <col min="9990" max="9990" width="21" style="43" customWidth="1"/>
    <col min="9991" max="9991" width="15" style="43" customWidth="1"/>
    <col min="9992" max="9992" width="21" style="43" customWidth="1"/>
    <col min="9993" max="9993" width="20.7109375" style="43" customWidth="1"/>
    <col min="9994" max="9994" width="14.5703125" style="43" customWidth="1"/>
    <col min="9995" max="9995" width="20.28515625" style="43" customWidth="1"/>
    <col min="9996" max="10240" width="9.140625" style="43"/>
    <col min="10241" max="10241" width="29.5703125" style="43" customWidth="1"/>
    <col min="10242" max="10242" width="62.28515625" style="43" customWidth="1"/>
    <col min="10243" max="10243" width="19.85546875" style="43" customWidth="1"/>
    <col min="10244" max="10244" width="17.85546875" style="43" customWidth="1"/>
    <col min="10245" max="10245" width="22" style="43" customWidth="1"/>
    <col min="10246" max="10246" width="21" style="43" customWidth="1"/>
    <col min="10247" max="10247" width="15" style="43" customWidth="1"/>
    <col min="10248" max="10248" width="21" style="43" customWidth="1"/>
    <col min="10249" max="10249" width="20.7109375" style="43" customWidth="1"/>
    <col min="10250" max="10250" width="14.5703125" style="43" customWidth="1"/>
    <col min="10251" max="10251" width="20.28515625" style="43" customWidth="1"/>
    <col min="10252" max="10496" width="9.140625" style="43"/>
    <col min="10497" max="10497" width="29.5703125" style="43" customWidth="1"/>
    <col min="10498" max="10498" width="62.28515625" style="43" customWidth="1"/>
    <col min="10499" max="10499" width="19.85546875" style="43" customWidth="1"/>
    <col min="10500" max="10500" width="17.85546875" style="43" customWidth="1"/>
    <col min="10501" max="10501" width="22" style="43" customWidth="1"/>
    <col min="10502" max="10502" width="21" style="43" customWidth="1"/>
    <col min="10503" max="10503" width="15" style="43" customWidth="1"/>
    <col min="10504" max="10504" width="21" style="43" customWidth="1"/>
    <col min="10505" max="10505" width="20.7109375" style="43" customWidth="1"/>
    <col min="10506" max="10506" width="14.5703125" style="43" customWidth="1"/>
    <col min="10507" max="10507" width="20.28515625" style="43" customWidth="1"/>
    <col min="10508" max="10752" width="9.140625" style="43"/>
    <col min="10753" max="10753" width="29.5703125" style="43" customWidth="1"/>
    <col min="10754" max="10754" width="62.28515625" style="43" customWidth="1"/>
    <col min="10755" max="10755" width="19.85546875" style="43" customWidth="1"/>
    <col min="10756" max="10756" width="17.85546875" style="43" customWidth="1"/>
    <col min="10757" max="10757" width="22" style="43" customWidth="1"/>
    <col min="10758" max="10758" width="21" style="43" customWidth="1"/>
    <col min="10759" max="10759" width="15" style="43" customWidth="1"/>
    <col min="10760" max="10760" width="21" style="43" customWidth="1"/>
    <col min="10761" max="10761" width="20.7109375" style="43" customWidth="1"/>
    <col min="10762" max="10762" width="14.5703125" style="43" customWidth="1"/>
    <col min="10763" max="10763" width="20.28515625" style="43" customWidth="1"/>
    <col min="10764" max="11008" width="9.140625" style="43"/>
    <col min="11009" max="11009" width="29.5703125" style="43" customWidth="1"/>
    <col min="11010" max="11010" width="62.28515625" style="43" customWidth="1"/>
    <col min="11011" max="11011" width="19.85546875" style="43" customWidth="1"/>
    <col min="11012" max="11012" width="17.85546875" style="43" customWidth="1"/>
    <col min="11013" max="11013" width="22" style="43" customWidth="1"/>
    <col min="11014" max="11014" width="21" style="43" customWidth="1"/>
    <col min="11015" max="11015" width="15" style="43" customWidth="1"/>
    <col min="11016" max="11016" width="21" style="43" customWidth="1"/>
    <col min="11017" max="11017" width="20.7109375" style="43" customWidth="1"/>
    <col min="11018" max="11018" width="14.5703125" style="43" customWidth="1"/>
    <col min="11019" max="11019" width="20.28515625" style="43" customWidth="1"/>
    <col min="11020" max="11264" width="9.140625" style="43"/>
    <col min="11265" max="11265" width="29.5703125" style="43" customWidth="1"/>
    <col min="11266" max="11266" width="62.28515625" style="43" customWidth="1"/>
    <col min="11267" max="11267" width="19.85546875" style="43" customWidth="1"/>
    <col min="11268" max="11268" width="17.85546875" style="43" customWidth="1"/>
    <col min="11269" max="11269" width="22" style="43" customWidth="1"/>
    <col min="11270" max="11270" width="21" style="43" customWidth="1"/>
    <col min="11271" max="11271" width="15" style="43" customWidth="1"/>
    <col min="11272" max="11272" width="21" style="43" customWidth="1"/>
    <col min="11273" max="11273" width="20.7109375" style="43" customWidth="1"/>
    <col min="11274" max="11274" width="14.5703125" style="43" customWidth="1"/>
    <col min="11275" max="11275" width="20.28515625" style="43" customWidth="1"/>
    <col min="11276" max="11520" width="9.140625" style="43"/>
    <col min="11521" max="11521" width="29.5703125" style="43" customWidth="1"/>
    <col min="11522" max="11522" width="62.28515625" style="43" customWidth="1"/>
    <col min="11523" max="11523" width="19.85546875" style="43" customWidth="1"/>
    <col min="11524" max="11524" width="17.85546875" style="43" customWidth="1"/>
    <col min="11525" max="11525" width="22" style="43" customWidth="1"/>
    <col min="11526" max="11526" width="21" style="43" customWidth="1"/>
    <col min="11527" max="11527" width="15" style="43" customWidth="1"/>
    <col min="11528" max="11528" width="21" style="43" customWidth="1"/>
    <col min="11529" max="11529" width="20.7109375" style="43" customWidth="1"/>
    <col min="11530" max="11530" width="14.5703125" style="43" customWidth="1"/>
    <col min="11531" max="11531" width="20.28515625" style="43" customWidth="1"/>
    <col min="11532" max="11776" width="9.140625" style="43"/>
    <col min="11777" max="11777" width="29.5703125" style="43" customWidth="1"/>
    <col min="11778" max="11778" width="62.28515625" style="43" customWidth="1"/>
    <col min="11779" max="11779" width="19.85546875" style="43" customWidth="1"/>
    <col min="11780" max="11780" width="17.85546875" style="43" customWidth="1"/>
    <col min="11781" max="11781" width="22" style="43" customWidth="1"/>
    <col min="11782" max="11782" width="21" style="43" customWidth="1"/>
    <col min="11783" max="11783" width="15" style="43" customWidth="1"/>
    <col min="11784" max="11784" width="21" style="43" customWidth="1"/>
    <col min="11785" max="11785" width="20.7109375" style="43" customWidth="1"/>
    <col min="11786" max="11786" width="14.5703125" style="43" customWidth="1"/>
    <col min="11787" max="11787" width="20.28515625" style="43" customWidth="1"/>
    <col min="11788" max="12032" width="9.140625" style="43"/>
    <col min="12033" max="12033" width="29.5703125" style="43" customWidth="1"/>
    <col min="12034" max="12034" width="62.28515625" style="43" customWidth="1"/>
    <col min="12035" max="12035" width="19.85546875" style="43" customWidth="1"/>
    <col min="12036" max="12036" width="17.85546875" style="43" customWidth="1"/>
    <col min="12037" max="12037" width="22" style="43" customWidth="1"/>
    <col min="12038" max="12038" width="21" style="43" customWidth="1"/>
    <col min="12039" max="12039" width="15" style="43" customWidth="1"/>
    <col min="12040" max="12040" width="21" style="43" customWidth="1"/>
    <col min="12041" max="12041" width="20.7109375" style="43" customWidth="1"/>
    <col min="12042" max="12042" width="14.5703125" style="43" customWidth="1"/>
    <col min="12043" max="12043" width="20.28515625" style="43" customWidth="1"/>
    <col min="12044" max="12288" width="9.140625" style="43"/>
    <col min="12289" max="12289" width="29.5703125" style="43" customWidth="1"/>
    <col min="12290" max="12290" width="62.28515625" style="43" customWidth="1"/>
    <col min="12291" max="12291" width="19.85546875" style="43" customWidth="1"/>
    <col min="12292" max="12292" width="17.85546875" style="43" customWidth="1"/>
    <col min="12293" max="12293" width="22" style="43" customWidth="1"/>
    <col min="12294" max="12294" width="21" style="43" customWidth="1"/>
    <col min="12295" max="12295" width="15" style="43" customWidth="1"/>
    <col min="12296" max="12296" width="21" style="43" customWidth="1"/>
    <col min="12297" max="12297" width="20.7109375" style="43" customWidth="1"/>
    <col min="12298" max="12298" width="14.5703125" style="43" customWidth="1"/>
    <col min="12299" max="12299" width="20.28515625" style="43" customWidth="1"/>
    <col min="12300" max="12544" width="9.140625" style="43"/>
    <col min="12545" max="12545" width="29.5703125" style="43" customWidth="1"/>
    <col min="12546" max="12546" width="62.28515625" style="43" customWidth="1"/>
    <col min="12547" max="12547" width="19.85546875" style="43" customWidth="1"/>
    <col min="12548" max="12548" width="17.85546875" style="43" customWidth="1"/>
    <col min="12549" max="12549" width="22" style="43" customWidth="1"/>
    <col min="12550" max="12550" width="21" style="43" customWidth="1"/>
    <col min="12551" max="12551" width="15" style="43" customWidth="1"/>
    <col min="12552" max="12552" width="21" style="43" customWidth="1"/>
    <col min="12553" max="12553" width="20.7109375" style="43" customWidth="1"/>
    <col min="12554" max="12554" width="14.5703125" style="43" customWidth="1"/>
    <col min="12555" max="12555" width="20.28515625" style="43" customWidth="1"/>
    <col min="12556" max="12800" width="9.140625" style="43"/>
    <col min="12801" max="12801" width="29.5703125" style="43" customWidth="1"/>
    <col min="12802" max="12802" width="62.28515625" style="43" customWidth="1"/>
    <col min="12803" max="12803" width="19.85546875" style="43" customWidth="1"/>
    <col min="12804" max="12804" width="17.85546875" style="43" customWidth="1"/>
    <col min="12805" max="12805" width="22" style="43" customWidth="1"/>
    <col min="12806" max="12806" width="21" style="43" customWidth="1"/>
    <col min="12807" max="12807" width="15" style="43" customWidth="1"/>
    <col min="12808" max="12808" width="21" style="43" customWidth="1"/>
    <col min="12809" max="12809" width="20.7109375" style="43" customWidth="1"/>
    <col min="12810" max="12810" width="14.5703125" style="43" customWidth="1"/>
    <col min="12811" max="12811" width="20.28515625" style="43" customWidth="1"/>
    <col min="12812" max="13056" width="9.140625" style="43"/>
    <col min="13057" max="13057" width="29.5703125" style="43" customWidth="1"/>
    <col min="13058" max="13058" width="62.28515625" style="43" customWidth="1"/>
    <col min="13059" max="13059" width="19.85546875" style="43" customWidth="1"/>
    <col min="13060" max="13060" width="17.85546875" style="43" customWidth="1"/>
    <col min="13061" max="13061" width="22" style="43" customWidth="1"/>
    <col min="13062" max="13062" width="21" style="43" customWidth="1"/>
    <col min="13063" max="13063" width="15" style="43" customWidth="1"/>
    <col min="13064" max="13064" width="21" style="43" customWidth="1"/>
    <col min="13065" max="13065" width="20.7109375" style="43" customWidth="1"/>
    <col min="13066" max="13066" width="14.5703125" style="43" customWidth="1"/>
    <col min="13067" max="13067" width="20.28515625" style="43" customWidth="1"/>
    <col min="13068" max="13312" width="9.140625" style="43"/>
    <col min="13313" max="13313" width="29.5703125" style="43" customWidth="1"/>
    <col min="13314" max="13314" width="62.28515625" style="43" customWidth="1"/>
    <col min="13315" max="13315" width="19.85546875" style="43" customWidth="1"/>
    <col min="13316" max="13316" width="17.85546875" style="43" customWidth="1"/>
    <col min="13317" max="13317" width="22" style="43" customWidth="1"/>
    <col min="13318" max="13318" width="21" style="43" customWidth="1"/>
    <col min="13319" max="13319" width="15" style="43" customWidth="1"/>
    <col min="13320" max="13320" width="21" style="43" customWidth="1"/>
    <col min="13321" max="13321" width="20.7109375" style="43" customWidth="1"/>
    <col min="13322" max="13322" width="14.5703125" style="43" customWidth="1"/>
    <col min="13323" max="13323" width="20.28515625" style="43" customWidth="1"/>
    <col min="13324" max="13568" width="9.140625" style="43"/>
    <col min="13569" max="13569" width="29.5703125" style="43" customWidth="1"/>
    <col min="13570" max="13570" width="62.28515625" style="43" customWidth="1"/>
    <col min="13571" max="13571" width="19.85546875" style="43" customWidth="1"/>
    <col min="13572" max="13572" width="17.85546875" style="43" customWidth="1"/>
    <col min="13573" max="13573" width="22" style="43" customWidth="1"/>
    <col min="13574" max="13574" width="21" style="43" customWidth="1"/>
    <col min="13575" max="13575" width="15" style="43" customWidth="1"/>
    <col min="13576" max="13576" width="21" style="43" customWidth="1"/>
    <col min="13577" max="13577" width="20.7109375" style="43" customWidth="1"/>
    <col min="13578" max="13578" width="14.5703125" style="43" customWidth="1"/>
    <col min="13579" max="13579" width="20.28515625" style="43" customWidth="1"/>
    <col min="13580" max="13824" width="9.140625" style="43"/>
    <col min="13825" max="13825" width="29.5703125" style="43" customWidth="1"/>
    <col min="13826" max="13826" width="62.28515625" style="43" customWidth="1"/>
    <col min="13827" max="13827" width="19.85546875" style="43" customWidth="1"/>
    <col min="13828" max="13828" width="17.85546875" style="43" customWidth="1"/>
    <col min="13829" max="13829" width="22" style="43" customWidth="1"/>
    <col min="13830" max="13830" width="21" style="43" customWidth="1"/>
    <col min="13831" max="13831" width="15" style="43" customWidth="1"/>
    <col min="13832" max="13832" width="21" style="43" customWidth="1"/>
    <col min="13833" max="13833" width="20.7109375" style="43" customWidth="1"/>
    <col min="13834" max="13834" width="14.5703125" style="43" customWidth="1"/>
    <col min="13835" max="13835" width="20.28515625" style="43" customWidth="1"/>
    <col min="13836" max="14080" width="9.140625" style="43"/>
    <col min="14081" max="14081" width="29.5703125" style="43" customWidth="1"/>
    <col min="14082" max="14082" width="62.28515625" style="43" customWidth="1"/>
    <col min="14083" max="14083" width="19.85546875" style="43" customWidth="1"/>
    <col min="14084" max="14084" width="17.85546875" style="43" customWidth="1"/>
    <col min="14085" max="14085" width="22" style="43" customWidth="1"/>
    <col min="14086" max="14086" width="21" style="43" customWidth="1"/>
    <col min="14087" max="14087" width="15" style="43" customWidth="1"/>
    <col min="14088" max="14088" width="21" style="43" customWidth="1"/>
    <col min="14089" max="14089" width="20.7109375" style="43" customWidth="1"/>
    <col min="14090" max="14090" width="14.5703125" style="43" customWidth="1"/>
    <col min="14091" max="14091" width="20.28515625" style="43" customWidth="1"/>
    <col min="14092" max="14336" width="9.140625" style="43"/>
    <col min="14337" max="14337" width="29.5703125" style="43" customWidth="1"/>
    <col min="14338" max="14338" width="62.28515625" style="43" customWidth="1"/>
    <col min="14339" max="14339" width="19.85546875" style="43" customWidth="1"/>
    <col min="14340" max="14340" width="17.85546875" style="43" customWidth="1"/>
    <col min="14341" max="14341" width="22" style="43" customWidth="1"/>
    <col min="14342" max="14342" width="21" style="43" customWidth="1"/>
    <col min="14343" max="14343" width="15" style="43" customWidth="1"/>
    <col min="14344" max="14344" width="21" style="43" customWidth="1"/>
    <col min="14345" max="14345" width="20.7109375" style="43" customWidth="1"/>
    <col min="14346" max="14346" width="14.5703125" style="43" customWidth="1"/>
    <col min="14347" max="14347" width="20.28515625" style="43" customWidth="1"/>
    <col min="14348" max="14592" width="9.140625" style="43"/>
    <col min="14593" max="14593" width="29.5703125" style="43" customWidth="1"/>
    <col min="14594" max="14594" width="62.28515625" style="43" customWidth="1"/>
    <col min="14595" max="14595" width="19.85546875" style="43" customWidth="1"/>
    <col min="14596" max="14596" width="17.85546875" style="43" customWidth="1"/>
    <col min="14597" max="14597" width="22" style="43" customWidth="1"/>
    <col min="14598" max="14598" width="21" style="43" customWidth="1"/>
    <col min="14599" max="14599" width="15" style="43" customWidth="1"/>
    <col min="14600" max="14600" width="21" style="43" customWidth="1"/>
    <col min="14601" max="14601" width="20.7109375" style="43" customWidth="1"/>
    <col min="14602" max="14602" width="14.5703125" style="43" customWidth="1"/>
    <col min="14603" max="14603" width="20.28515625" style="43" customWidth="1"/>
    <col min="14604" max="14848" width="9.140625" style="43"/>
    <col min="14849" max="14849" width="29.5703125" style="43" customWidth="1"/>
    <col min="14850" max="14850" width="62.28515625" style="43" customWidth="1"/>
    <col min="14851" max="14851" width="19.85546875" style="43" customWidth="1"/>
    <col min="14852" max="14852" width="17.85546875" style="43" customWidth="1"/>
    <col min="14853" max="14853" width="22" style="43" customWidth="1"/>
    <col min="14854" max="14854" width="21" style="43" customWidth="1"/>
    <col min="14855" max="14855" width="15" style="43" customWidth="1"/>
    <col min="14856" max="14856" width="21" style="43" customWidth="1"/>
    <col min="14857" max="14857" width="20.7109375" style="43" customWidth="1"/>
    <col min="14858" max="14858" width="14.5703125" style="43" customWidth="1"/>
    <col min="14859" max="14859" width="20.28515625" style="43" customWidth="1"/>
    <col min="14860" max="15104" width="9.140625" style="43"/>
    <col min="15105" max="15105" width="29.5703125" style="43" customWidth="1"/>
    <col min="15106" max="15106" width="62.28515625" style="43" customWidth="1"/>
    <col min="15107" max="15107" width="19.85546875" style="43" customWidth="1"/>
    <col min="15108" max="15108" width="17.85546875" style="43" customWidth="1"/>
    <col min="15109" max="15109" width="22" style="43" customWidth="1"/>
    <col min="15110" max="15110" width="21" style="43" customWidth="1"/>
    <col min="15111" max="15111" width="15" style="43" customWidth="1"/>
    <col min="15112" max="15112" width="21" style="43" customWidth="1"/>
    <col min="15113" max="15113" width="20.7109375" style="43" customWidth="1"/>
    <col min="15114" max="15114" width="14.5703125" style="43" customWidth="1"/>
    <col min="15115" max="15115" width="20.28515625" style="43" customWidth="1"/>
    <col min="15116" max="15360" width="9.140625" style="43"/>
    <col min="15361" max="15361" width="29.5703125" style="43" customWidth="1"/>
    <col min="15362" max="15362" width="62.28515625" style="43" customWidth="1"/>
    <col min="15363" max="15363" width="19.85546875" style="43" customWidth="1"/>
    <col min="15364" max="15364" width="17.85546875" style="43" customWidth="1"/>
    <col min="15365" max="15365" width="22" style="43" customWidth="1"/>
    <col min="15366" max="15366" width="21" style="43" customWidth="1"/>
    <col min="15367" max="15367" width="15" style="43" customWidth="1"/>
    <col min="15368" max="15368" width="21" style="43" customWidth="1"/>
    <col min="15369" max="15369" width="20.7109375" style="43" customWidth="1"/>
    <col min="15370" max="15370" width="14.5703125" style="43" customWidth="1"/>
    <col min="15371" max="15371" width="20.28515625" style="43" customWidth="1"/>
    <col min="15372" max="15616" width="9.140625" style="43"/>
    <col min="15617" max="15617" width="29.5703125" style="43" customWidth="1"/>
    <col min="15618" max="15618" width="62.28515625" style="43" customWidth="1"/>
    <col min="15619" max="15619" width="19.85546875" style="43" customWidth="1"/>
    <col min="15620" max="15620" width="17.85546875" style="43" customWidth="1"/>
    <col min="15621" max="15621" width="22" style="43" customWidth="1"/>
    <col min="15622" max="15622" width="21" style="43" customWidth="1"/>
    <col min="15623" max="15623" width="15" style="43" customWidth="1"/>
    <col min="15624" max="15624" width="21" style="43" customWidth="1"/>
    <col min="15625" max="15625" width="20.7109375" style="43" customWidth="1"/>
    <col min="15626" max="15626" width="14.5703125" style="43" customWidth="1"/>
    <col min="15627" max="15627" width="20.28515625" style="43" customWidth="1"/>
    <col min="15628" max="15872" width="9.140625" style="43"/>
    <col min="15873" max="15873" width="29.5703125" style="43" customWidth="1"/>
    <col min="15874" max="15874" width="62.28515625" style="43" customWidth="1"/>
    <col min="15875" max="15875" width="19.85546875" style="43" customWidth="1"/>
    <col min="15876" max="15876" width="17.85546875" style="43" customWidth="1"/>
    <col min="15877" max="15877" width="22" style="43" customWidth="1"/>
    <col min="15878" max="15878" width="21" style="43" customWidth="1"/>
    <col min="15879" max="15879" width="15" style="43" customWidth="1"/>
    <col min="15880" max="15880" width="21" style="43" customWidth="1"/>
    <col min="15881" max="15881" width="20.7109375" style="43" customWidth="1"/>
    <col min="15882" max="15882" width="14.5703125" style="43" customWidth="1"/>
    <col min="15883" max="15883" width="20.28515625" style="43" customWidth="1"/>
    <col min="15884" max="16128" width="9.140625" style="43"/>
    <col min="16129" max="16129" width="29.5703125" style="43" customWidth="1"/>
    <col min="16130" max="16130" width="62.28515625" style="43" customWidth="1"/>
    <col min="16131" max="16131" width="19.85546875" style="43" customWidth="1"/>
    <col min="16132" max="16132" width="17.85546875" style="43" customWidth="1"/>
    <col min="16133" max="16133" width="22" style="43" customWidth="1"/>
    <col min="16134" max="16134" width="21" style="43" customWidth="1"/>
    <col min="16135" max="16135" width="15" style="43" customWidth="1"/>
    <col min="16136" max="16136" width="21" style="43" customWidth="1"/>
    <col min="16137" max="16137" width="20.7109375" style="43" customWidth="1"/>
    <col min="16138" max="16138" width="14.5703125" style="43" customWidth="1"/>
    <col min="16139" max="16139" width="20.28515625" style="43" customWidth="1"/>
    <col min="16140" max="16384" width="9.140625" style="43"/>
  </cols>
  <sheetData>
    <row r="1" spans="1:26" s="3" customFormat="1" x14ac:dyDescent="0.25">
      <c r="A1" s="1"/>
      <c r="B1" s="2"/>
      <c r="C1" s="4"/>
      <c r="D1" s="4"/>
      <c r="I1" s="99" t="s">
        <v>417</v>
      </c>
      <c r="J1" s="99"/>
      <c r="K1" s="99"/>
    </row>
    <row r="2" spans="1:26" s="3" customFormat="1" ht="20.25" customHeight="1" x14ac:dyDescent="0.25">
      <c r="A2" s="100"/>
      <c r="B2" s="100"/>
      <c r="C2" s="100"/>
      <c r="D2" s="100"/>
    </row>
    <row r="3" spans="1:26" s="3" customFormat="1" ht="27.75" customHeight="1" x14ac:dyDescent="0.25">
      <c r="A3" s="101" t="s">
        <v>0</v>
      </c>
      <c r="B3" s="101"/>
      <c r="C3" s="101"/>
      <c r="D3" s="101"/>
      <c r="E3" s="101"/>
      <c r="F3" s="101"/>
      <c r="G3" s="101"/>
      <c r="H3" s="101"/>
      <c r="I3" s="101"/>
      <c r="J3" s="101"/>
      <c r="K3" s="101"/>
    </row>
    <row r="4" spans="1:26" s="3" customFormat="1" ht="27" customHeight="1" x14ac:dyDescent="0.25">
      <c r="A4" s="102"/>
      <c r="B4" s="102"/>
      <c r="C4" s="102"/>
      <c r="D4" s="102"/>
      <c r="E4" s="102"/>
      <c r="F4" s="102"/>
      <c r="G4" s="5"/>
    </row>
    <row r="5" spans="1:26" s="3" customFormat="1" ht="18.75" hidden="1" customHeight="1" x14ac:dyDescent="0.25">
      <c r="A5" s="6"/>
      <c r="B5" s="7"/>
      <c r="C5" s="8"/>
      <c r="D5" s="8"/>
      <c r="E5" s="8"/>
      <c r="F5" s="9"/>
      <c r="G5" s="5"/>
    </row>
    <row r="6" spans="1:26" s="3" customFormat="1" ht="18.75" hidden="1" customHeight="1" x14ac:dyDescent="0.25">
      <c r="A6" s="6"/>
      <c r="B6" s="7"/>
      <c r="C6" s="8"/>
      <c r="D6" s="8"/>
      <c r="E6" s="8"/>
      <c r="F6" s="9"/>
      <c r="G6" s="5"/>
    </row>
    <row r="7" spans="1:26" s="3" customFormat="1" ht="18.75" customHeight="1" x14ac:dyDescent="0.25">
      <c r="A7" s="10"/>
      <c r="B7" s="8"/>
      <c r="D7" s="11"/>
      <c r="E7" s="12"/>
      <c r="F7" s="9"/>
      <c r="G7" s="5"/>
      <c r="K7" s="12" t="s">
        <v>1</v>
      </c>
    </row>
    <row r="8" spans="1:26" s="3" customFormat="1" ht="18.75" customHeight="1" x14ac:dyDescent="0.25">
      <c r="A8" s="103" t="s">
        <v>2</v>
      </c>
      <c r="B8" s="104" t="s">
        <v>3</v>
      </c>
      <c r="C8" s="105" t="s">
        <v>4</v>
      </c>
      <c r="D8" s="106"/>
      <c r="E8" s="106"/>
      <c r="F8" s="105" t="s">
        <v>5</v>
      </c>
      <c r="G8" s="106"/>
      <c r="H8" s="106"/>
      <c r="I8" s="105" t="s">
        <v>6</v>
      </c>
      <c r="J8" s="106"/>
      <c r="K8" s="106"/>
    </row>
    <row r="9" spans="1:26" s="3" customFormat="1" ht="79.5" customHeight="1" x14ac:dyDescent="0.25">
      <c r="A9" s="103"/>
      <c r="B9" s="104"/>
      <c r="C9" s="13" t="s">
        <v>7</v>
      </c>
      <c r="D9" s="14" t="s">
        <v>8</v>
      </c>
      <c r="E9" s="14" t="s">
        <v>9</v>
      </c>
      <c r="F9" s="13" t="s">
        <v>7</v>
      </c>
      <c r="G9" s="14" t="s">
        <v>8</v>
      </c>
      <c r="H9" s="14" t="s">
        <v>9</v>
      </c>
      <c r="I9" s="13" t="s">
        <v>7</v>
      </c>
      <c r="J9" s="14" t="s">
        <v>8</v>
      </c>
      <c r="K9" s="14" t="s">
        <v>9</v>
      </c>
    </row>
    <row r="10" spans="1:26" s="22" customFormat="1" x14ac:dyDescent="0.25">
      <c r="A10" s="15">
        <v>1</v>
      </c>
      <c r="B10" s="16">
        <v>2</v>
      </c>
      <c r="C10" s="17">
        <v>3</v>
      </c>
      <c r="D10" s="17">
        <v>4</v>
      </c>
      <c r="E10" s="17">
        <v>5</v>
      </c>
      <c r="F10" s="18">
        <v>6</v>
      </c>
      <c r="G10" s="19">
        <v>7</v>
      </c>
      <c r="H10" s="19">
        <v>8</v>
      </c>
      <c r="I10" s="19">
        <v>9</v>
      </c>
      <c r="J10" s="19">
        <v>10</v>
      </c>
      <c r="K10" s="19">
        <v>11</v>
      </c>
      <c r="L10" s="20"/>
      <c r="M10" s="20"/>
      <c r="N10" s="20"/>
      <c r="O10" s="20"/>
      <c r="P10" s="20"/>
      <c r="Q10" s="20"/>
      <c r="R10" s="20"/>
      <c r="S10" s="20"/>
      <c r="T10" s="20"/>
      <c r="U10" s="20"/>
      <c r="V10" s="20"/>
      <c r="W10" s="20"/>
      <c r="X10" s="20"/>
      <c r="Y10" s="20"/>
      <c r="Z10" s="21"/>
    </row>
    <row r="11" spans="1:26" s="27" customFormat="1" ht="34.5" customHeight="1" x14ac:dyDescent="0.25">
      <c r="A11" s="23" t="s">
        <v>10</v>
      </c>
      <c r="B11" s="24" t="s">
        <v>11</v>
      </c>
      <c r="C11" s="25">
        <f>C15+C27+C44+C59+C64+C78+C85+C97+C108+C183+C22</f>
        <v>2394422.1999999997</v>
      </c>
      <c r="D11" s="25">
        <f>D15+D27+D44+D59+D64+D78+D85+D97+D108+D183+D22</f>
        <v>1.4551915228366852E-11</v>
      </c>
      <c r="E11" s="25">
        <f>SUM(D11+C11)</f>
        <v>2394422.1999999997</v>
      </c>
      <c r="F11" s="25">
        <f>F15+F27+F44+F59+F64+F78+F85+F97+F108+F183+F22</f>
        <v>2432373.1</v>
      </c>
      <c r="G11" s="25">
        <f>G15+G27+G44+G59+G64+G78+G85+G97+G108+G183+G22</f>
        <v>0</v>
      </c>
      <c r="H11" s="25">
        <f>SUM(G11+F11)</f>
        <v>2432373.1</v>
      </c>
      <c r="I11" s="25">
        <f>I15+I27+I44+I59+I64+I78+I85+I97+I108+I183+I22</f>
        <v>2464254.7000000002</v>
      </c>
      <c r="J11" s="25">
        <f>J15+J27+J44+J59+J64+J78+J85+J97+J108+J183+J22</f>
        <v>0</v>
      </c>
      <c r="K11" s="25">
        <f>SUM(J11+I11)</f>
        <v>2464254.7000000002</v>
      </c>
      <c r="L11" s="26"/>
      <c r="M11" s="26"/>
      <c r="N11" s="26"/>
      <c r="O11" s="26"/>
      <c r="P11" s="26"/>
      <c r="Q11" s="26"/>
      <c r="R11" s="26"/>
      <c r="S11" s="26"/>
      <c r="T11" s="26"/>
      <c r="U11" s="26"/>
      <c r="V11" s="26"/>
      <c r="W11" s="26"/>
      <c r="X11" s="26"/>
      <c r="Y11" s="26"/>
    </row>
    <row r="12" spans="1:26" s="27" customFormat="1" x14ac:dyDescent="0.25">
      <c r="A12" s="23" t="s">
        <v>12</v>
      </c>
      <c r="B12" s="28"/>
      <c r="C12" s="25"/>
      <c r="D12" s="25"/>
      <c r="E12" s="25"/>
      <c r="F12" s="29"/>
      <c r="G12" s="29"/>
      <c r="H12" s="29"/>
      <c r="I12" s="29"/>
      <c r="J12" s="29"/>
      <c r="K12" s="29"/>
      <c r="L12" s="26"/>
      <c r="M12" s="26"/>
      <c r="N12" s="26"/>
      <c r="O12" s="26"/>
      <c r="P12" s="26"/>
      <c r="Q12" s="26"/>
      <c r="R12" s="26"/>
      <c r="S12" s="26"/>
      <c r="T12" s="26"/>
      <c r="U12" s="26"/>
      <c r="V12" s="26"/>
      <c r="W12" s="26"/>
      <c r="X12" s="26"/>
      <c r="Y12" s="26"/>
    </row>
    <row r="13" spans="1:26" s="27" customFormat="1" x14ac:dyDescent="0.25">
      <c r="A13" s="23"/>
      <c r="B13" s="30" t="s">
        <v>13</v>
      </c>
      <c r="C13" s="25">
        <f>C15+C27+C44+C59+C22</f>
        <v>1446800.2999999998</v>
      </c>
      <c r="D13" s="25">
        <f>D15+D27+D44+D59+D22</f>
        <v>23344.763480000001</v>
      </c>
      <c r="E13" s="25">
        <f>SUM(D13+C13)</f>
        <v>1470145.0634799998</v>
      </c>
      <c r="F13" s="25">
        <f>F15+F27+F44+F59+F22</f>
        <v>1489921.2</v>
      </c>
      <c r="G13" s="25">
        <f>G15+G27+G44+G59+G22</f>
        <v>0</v>
      </c>
      <c r="H13" s="25">
        <f>SUM(G13+F13)</f>
        <v>1489921.2</v>
      </c>
      <c r="I13" s="25">
        <f>I15+I27+I44+I59+I22</f>
        <v>1521602.7</v>
      </c>
      <c r="J13" s="25">
        <f>J15+J27+J44+J59+J22</f>
        <v>0</v>
      </c>
      <c r="K13" s="25">
        <f>SUM(J13+I13)</f>
        <v>1521602.7</v>
      </c>
      <c r="L13" s="26"/>
      <c r="M13" s="26"/>
      <c r="N13" s="26"/>
      <c r="O13" s="26"/>
      <c r="P13" s="26"/>
      <c r="Q13" s="26"/>
      <c r="R13" s="26"/>
      <c r="S13" s="26"/>
      <c r="T13" s="26"/>
      <c r="U13" s="26"/>
      <c r="V13" s="26"/>
      <c r="W13" s="26"/>
      <c r="X13" s="26"/>
      <c r="Y13" s="26"/>
    </row>
    <row r="14" spans="1:26" s="27" customFormat="1" x14ac:dyDescent="0.25">
      <c r="A14" s="23"/>
      <c r="B14" s="30" t="s">
        <v>14</v>
      </c>
      <c r="C14" s="25">
        <f>C64+C78+C85+C97+C108+C183</f>
        <v>947621.9</v>
      </c>
      <c r="D14" s="25">
        <f>D64+D78+D85+D97+D108+D183</f>
        <v>-23344.763479999994</v>
      </c>
      <c r="E14" s="25">
        <f>SUM(D14+C14)</f>
        <v>924277.13652000006</v>
      </c>
      <c r="F14" s="25">
        <f>F64+F78+F85+F97+F108+F183</f>
        <v>942451.9</v>
      </c>
      <c r="G14" s="25">
        <f>G64+G78+G85+G97+G108+G183</f>
        <v>0</v>
      </c>
      <c r="H14" s="25">
        <f>SUM(G14+F14)</f>
        <v>942451.9</v>
      </c>
      <c r="I14" s="25">
        <f>I64+I78+I85+I97+I108+I183</f>
        <v>942652</v>
      </c>
      <c r="J14" s="25">
        <f>J64+J78+J85+J97+J108+J183</f>
        <v>0</v>
      </c>
      <c r="K14" s="25">
        <f>SUM(J14+I14)</f>
        <v>942652</v>
      </c>
      <c r="L14" s="26"/>
      <c r="M14" s="26"/>
      <c r="N14" s="26"/>
      <c r="O14" s="26"/>
      <c r="P14" s="26"/>
      <c r="Q14" s="26"/>
      <c r="R14" s="26"/>
      <c r="S14" s="26"/>
      <c r="T14" s="26"/>
      <c r="U14" s="26"/>
      <c r="V14" s="26"/>
      <c r="W14" s="26"/>
      <c r="X14" s="26"/>
      <c r="Y14" s="26"/>
    </row>
    <row r="15" spans="1:26" s="27" customFormat="1" x14ac:dyDescent="0.25">
      <c r="A15" s="31" t="s">
        <v>15</v>
      </c>
      <c r="B15" s="32" t="s">
        <v>16</v>
      </c>
      <c r="C15" s="33">
        <f>C16</f>
        <v>1291928.2999999998</v>
      </c>
      <c r="D15" s="33">
        <f>D16</f>
        <v>14902.45334</v>
      </c>
      <c r="E15" s="33">
        <f>SUM(D15+C15)</f>
        <v>1306830.7533399998</v>
      </c>
      <c r="F15" s="33">
        <f>F16</f>
        <v>1333786.7</v>
      </c>
      <c r="G15" s="33">
        <f>G16</f>
        <v>0</v>
      </c>
      <c r="H15" s="33">
        <f>SUM(G15+F15)</f>
        <v>1333786.7</v>
      </c>
      <c r="I15" s="33">
        <f>I16</f>
        <v>1364984.9</v>
      </c>
      <c r="J15" s="33">
        <f>J16</f>
        <v>0</v>
      </c>
      <c r="K15" s="33">
        <f>SUM(J15+I15)</f>
        <v>1364984.9</v>
      </c>
      <c r="L15" s="26"/>
      <c r="M15" s="26"/>
      <c r="N15" s="26"/>
      <c r="O15" s="26"/>
      <c r="P15" s="26"/>
      <c r="Q15" s="26"/>
      <c r="R15" s="26"/>
      <c r="S15" s="26"/>
      <c r="T15" s="26"/>
      <c r="U15" s="26"/>
      <c r="V15" s="26"/>
      <c r="W15" s="26"/>
      <c r="X15" s="26"/>
      <c r="Y15" s="26"/>
    </row>
    <row r="16" spans="1:26" s="27" customFormat="1" x14ac:dyDescent="0.25">
      <c r="A16" s="31" t="s">
        <v>17</v>
      </c>
      <c r="B16" s="32" t="s">
        <v>18</v>
      </c>
      <c r="C16" s="33">
        <f>SUM(C17:C21)</f>
        <v>1291928.2999999998</v>
      </c>
      <c r="D16" s="33">
        <f>SUM(D17:D21)</f>
        <v>14902.45334</v>
      </c>
      <c r="E16" s="33">
        <f>SUM(D16+C16)</f>
        <v>1306830.7533399998</v>
      </c>
      <c r="F16" s="33">
        <f>SUM(F17:F21)</f>
        <v>1333786.7</v>
      </c>
      <c r="G16" s="33">
        <f>SUM(G17:G21)</f>
        <v>0</v>
      </c>
      <c r="H16" s="33">
        <f>SUM(G16+F16)</f>
        <v>1333786.7</v>
      </c>
      <c r="I16" s="33">
        <f>SUM(I17:I21)</f>
        <v>1364984.9</v>
      </c>
      <c r="J16" s="33">
        <f>SUM(J17:J21)</f>
        <v>0</v>
      </c>
      <c r="K16" s="33">
        <f>SUM(J16+I16)</f>
        <v>1364984.9</v>
      </c>
      <c r="L16" s="26"/>
      <c r="M16" s="26"/>
      <c r="N16" s="26"/>
      <c r="O16" s="26"/>
      <c r="P16" s="26"/>
      <c r="Q16" s="26"/>
      <c r="R16" s="26"/>
      <c r="S16" s="26"/>
      <c r="T16" s="26"/>
      <c r="U16" s="26"/>
      <c r="V16" s="26"/>
      <c r="W16" s="26"/>
      <c r="X16" s="26"/>
      <c r="Y16" s="26"/>
    </row>
    <row r="17" spans="1:26" s="40" customFormat="1" ht="78.75" x14ac:dyDescent="0.25">
      <c r="A17" s="34" t="s">
        <v>19</v>
      </c>
      <c r="B17" s="35" t="s">
        <v>20</v>
      </c>
      <c r="C17" s="36">
        <f>[1]изменения!F18</f>
        <v>1269228.2999999998</v>
      </c>
      <c r="D17" s="36">
        <f>[1]изменения!G18</f>
        <v>14902.45334</v>
      </c>
      <c r="E17" s="36">
        <f>SUM(D17+C17)</f>
        <v>1284130.7533399998</v>
      </c>
      <c r="F17" s="36">
        <v>1311086.7</v>
      </c>
      <c r="G17" s="37">
        <v>0</v>
      </c>
      <c r="H17" s="36">
        <f t="shared" ref="H17:H33" si="0">F17+G17</f>
        <v>1311086.7</v>
      </c>
      <c r="I17" s="36">
        <v>1342284.9</v>
      </c>
      <c r="J17" s="37">
        <v>0</v>
      </c>
      <c r="K17" s="36">
        <f>I17+J17</f>
        <v>1342284.9</v>
      </c>
      <c r="L17" s="3"/>
      <c r="M17" s="38"/>
      <c r="N17" s="38"/>
      <c r="O17" s="38"/>
      <c r="P17" s="38"/>
      <c r="Q17" s="38"/>
      <c r="R17" s="38"/>
      <c r="S17" s="38"/>
      <c r="T17" s="38"/>
      <c r="U17" s="38"/>
      <c r="V17" s="38"/>
      <c r="W17" s="38"/>
      <c r="X17" s="38"/>
      <c r="Y17" s="38"/>
      <c r="Z17" s="39"/>
    </row>
    <row r="18" spans="1:26" s="40" customFormat="1" ht="126" x14ac:dyDescent="0.25">
      <c r="A18" s="34" t="s">
        <v>21</v>
      </c>
      <c r="B18" s="35" t="s">
        <v>22</v>
      </c>
      <c r="C18" s="36">
        <f>[1]изменения!F19</f>
        <v>500</v>
      </c>
      <c r="D18" s="36">
        <f>[1]изменения!G19</f>
        <v>0</v>
      </c>
      <c r="E18" s="36">
        <f t="shared" ref="E18:E81" si="1">SUM(D18+C18)</f>
        <v>500</v>
      </c>
      <c r="F18" s="36">
        <v>500</v>
      </c>
      <c r="G18" s="37">
        <v>0</v>
      </c>
      <c r="H18" s="36">
        <f t="shared" si="0"/>
        <v>500</v>
      </c>
      <c r="I18" s="36">
        <v>500</v>
      </c>
      <c r="J18" s="37">
        <v>0</v>
      </c>
      <c r="K18" s="36">
        <f t="shared" ref="K18:K81" si="2">I18+J18</f>
        <v>500</v>
      </c>
      <c r="L18" s="3"/>
      <c r="M18" s="38"/>
      <c r="N18" s="38"/>
      <c r="O18" s="38"/>
      <c r="P18" s="38"/>
      <c r="Q18" s="38"/>
      <c r="R18" s="38"/>
      <c r="S18" s="38"/>
      <c r="T18" s="38"/>
      <c r="U18" s="38"/>
      <c r="V18" s="38"/>
      <c r="W18" s="38"/>
      <c r="X18" s="38"/>
      <c r="Y18" s="38"/>
      <c r="Z18" s="39"/>
    </row>
    <row r="19" spans="1:26" ht="47.25" x14ac:dyDescent="0.25">
      <c r="A19" s="34" t="s">
        <v>23</v>
      </c>
      <c r="B19" s="41" t="s">
        <v>24</v>
      </c>
      <c r="C19" s="36">
        <f>[1]изменения!F20</f>
        <v>1200</v>
      </c>
      <c r="D19" s="36">
        <f>[1]изменения!G20</f>
        <v>0</v>
      </c>
      <c r="E19" s="36">
        <f t="shared" si="1"/>
        <v>1200</v>
      </c>
      <c r="F19" s="36">
        <v>1200</v>
      </c>
      <c r="G19" s="37">
        <v>0</v>
      </c>
      <c r="H19" s="36">
        <f t="shared" si="0"/>
        <v>1200</v>
      </c>
      <c r="I19" s="36">
        <v>1200</v>
      </c>
      <c r="J19" s="37">
        <v>0</v>
      </c>
      <c r="K19" s="36">
        <f t="shared" si="2"/>
        <v>1200</v>
      </c>
      <c r="L19" s="3"/>
      <c r="M19" s="3"/>
      <c r="N19" s="3"/>
      <c r="O19" s="3"/>
      <c r="P19" s="3"/>
      <c r="Q19" s="3"/>
      <c r="R19" s="3"/>
      <c r="S19" s="3"/>
      <c r="T19" s="3"/>
      <c r="U19" s="3"/>
      <c r="V19" s="3"/>
      <c r="W19" s="3"/>
      <c r="X19" s="3"/>
      <c r="Y19" s="3"/>
      <c r="Z19" s="42"/>
    </row>
    <row r="20" spans="1:26" ht="94.5" x14ac:dyDescent="0.25">
      <c r="A20" s="34" t="s">
        <v>25</v>
      </c>
      <c r="B20" s="44" t="s">
        <v>26</v>
      </c>
      <c r="C20" s="36">
        <f>[1]изменения!F21</f>
        <v>11000</v>
      </c>
      <c r="D20" s="36">
        <f>[1]изменения!G21</f>
        <v>0</v>
      </c>
      <c r="E20" s="36">
        <f t="shared" si="1"/>
        <v>11000</v>
      </c>
      <c r="F20" s="36">
        <v>11000</v>
      </c>
      <c r="G20" s="37">
        <v>0</v>
      </c>
      <c r="H20" s="36">
        <f t="shared" si="0"/>
        <v>11000</v>
      </c>
      <c r="I20" s="36">
        <v>11000</v>
      </c>
      <c r="J20" s="37">
        <v>0</v>
      </c>
      <c r="K20" s="36">
        <f t="shared" si="2"/>
        <v>11000</v>
      </c>
      <c r="L20" s="3"/>
      <c r="M20" s="3"/>
      <c r="N20" s="3"/>
      <c r="O20" s="3"/>
      <c r="P20" s="3"/>
      <c r="Q20" s="3"/>
      <c r="R20" s="3"/>
      <c r="S20" s="3"/>
      <c r="T20" s="3"/>
      <c r="U20" s="3"/>
      <c r="V20" s="3"/>
      <c r="W20" s="3"/>
      <c r="X20" s="3"/>
      <c r="Y20" s="3"/>
      <c r="Z20" s="42"/>
    </row>
    <row r="21" spans="1:26" s="3" customFormat="1" ht="110.25" x14ac:dyDescent="0.25">
      <c r="A21" s="34" t="s">
        <v>27</v>
      </c>
      <c r="B21" s="44" t="s">
        <v>28</v>
      </c>
      <c r="C21" s="36">
        <f>[1]изменения!F22</f>
        <v>10000</v>
      </c>
      <c r="D21" s="36">
        <f>[1]изменения!G22</f>
        <v>0</v>
      </c>
      <c r="E21" s="36">
        <f t="shared" si="1"/>
        <v>10000</v>
      </c>
      <c r="F21" s="36">
        <v>10000</v>
      </c>
      <c r="G21" s="37">
        <v>0</v>
      </c>
      <c r="H21" s="36">
        <f t="shared" si="0"/>
        <v>10000</v>
      </c>
      <c r="I21" s="36">
        <v>10000</v>
      </c>
      <c r="J21" s="37">
        <v>0</v>
      </c>
      <c r="K21" s="36">
        <f t="shared" si="2"/>
        <v>10000</v>
      </c>
    </row>
    <row r="22" spans="1:26" s="3" customFormat="1" ht="31.5" x14ac:dyDescent="0.25">
      <c r="A22" s="45" t="s">
        <v>29</v>
      </c>
      <c r="B22" s="44" t="s">
        <v>30</v>
      </c>
      <c r="C22" s="36">
        <f>C23+C24+C25+C26</f>
        <v>6882</v>
      </c>
      <c r="D22" s="36">
        <f>D23+D24+D25+D26</f>
        <v>0</v>
      </c>
      <c r="E22" s="36">
        <f t="shared" si="1"/>
        <v>6882</v>
      </c>
      <c r="F22" s="36">
        <f>F23+F24+F25+F26</f>
        <v>7289.6</v>
      </c>
      <c r="G22" s="37">
        <v>0</v>
      </c>
      <c r="H22" s="36">
        <f t="shared" si="0"/>
        <v>7289.6</v>
      </c>
      <c r="I22" s="36">
        <f>I23+I24+I25+I26</f>
        <v>7289.6</v>
      </c>
      <c r="J22" s="37">
        <v>0</v>
      </c>
      <c r="K22" s="36">
        <f t="shared" si="2"/>
        <v>7289.6</v>
      </c>
    </row>
    <row r="23" spans="1:26" s="3" customFormat="1" ht="78.75" x14ac:dyDescent="0.25">
      <c r="A23" s="45" t="s">
        <v>31</v>
      </c>
      <c r="B23" s="44" t="s">
        <v>32</v>
      </c>
      <c r="C23" s="36">
        <f>[1]изменения!F24</f>
        <v>3156.3</v>
      </c>
      <c r="D23" s="36">
        <f>[1]изменения!G24</f>
        <v>0</v>
      </c>
      <c r="E23" s="36">
        <f t="shared" si="1"/>
        <v>3156.3</v>
      </c>
      <c r="F23" s="36">
        <v>3348</v>
      </c>
      <c r="G23" s="37">
        <v>0</v>
      </c>
      <c r="H23" s="36">
        <f t="shared" si="0"/>
        <v>3348</v>
      </c>
      <c r="I23" s="36">
        <f>G23+H23</f>
        <v>3348</v>
      </c>
      <c r="J23" s="37">
        <v>0</v>
      </c>
      <c r="K23" s="36">
        <f t="shared" si="2"/>
        <v>3348</v>
      </c>
    </row>
    <row r="24" spans="1:26" s="3" customFormat="1" ht="94.5" x14ac:dyDescent="0.25">
      <c r="A24" s="45" t="s">
        <v>33</v>
      </c>
      <c r="B24" s="44" t="s">
        <v>34</v>
      </c>
      <c r="C24" s="36">
        <f>[1]изменения!F25</f>
        <v>17.8</v>
      </c>
      <c r="D24" s="36">
        <f>[1]изменения!G25</f>
        <v>0</v>
      </c>
      <c r="E24" s="36">
        <f t="shared" si="1"/>
        <v>17.8</v>
      </c>
      <c r="F24" s="36">
        <v>18.7</v>
      </c>
      <c r="G24" s="37">
        <v>0</v>
      </c>
      <c r="H24" s="36">
        <f t="shared" si="0"/>
        <v>18.7</v>
      </c>
      <c r="I24" s="36">
        <f>G24+H24</f>
        <v>18.7</v>
      </c>
      <c r="J24" s="37">
        <v>0</v>
      </c>
      <c r="K24" s="36">
        <f t="shared" si="2"/>
        <v>18.7</v>
      </c>
    </row>
    <row r="25" spans="1:26" s="3" customFormat="1" ht="78.75" x14ac:dyDescent="0.25">
      <c r="A25" s="45" t="s">
        <v>35</v>
      </c>
      <c r="B25" s="44" t="s">
        <v>36</v>
      </c>
      <c r="C25" s="36">
        <f>[1]изменения!F26</f>
        <v>4157.5</v>
      </c>
      <c r="D25" s="36">
        <f>[1]изменения!G26</f>
        <v>0</v>
      </c>
      <c r="E25" s="36">
        <f t="shared" si="1"/>
        <v>4157.5</v>
      </c>
      <c r="F25" s="36">
        <v>4436.9000000000005</v>
      </c>
      <c r="G25" s="37">
        <v>0</v>
      </c>
      <c r="H25" s="36">
        <f t="shared" si="0"/>
        <v>4436.9000000000005</v>
      </c>
      <c r="I25" s="36">
        <f>G25+H25</f>
        <v>4436.9000000000005</v>
      </c>
      <c r="J25" s="37">
        <v>0</v>
      </c>
      <c r="K25" s="36">
        <f t="shared" si="2"/>
        <v>4436.9000000000005</v>
      </c>
    </row>
    <row r="26" spans="1:26" s="3" customFormat="1" ht="78.75" x14ac:dyDescent="0.25">
      <c r="A26" s="45" t="s">
        <v>37</v>
      </c>
      <c r="B26" s="44" t="s">
        <v>38</v>
      </c>
      <c r="C26" s="36">
        <f>[1]изменения!F27</f>
        <v>-449.6</v>
      </c>
      <c r="D26" s="36">
        <f>[1]изменения!G27</f>
        <v>0</v>
      </c>
      <c r="E26" s="36">
        <f t="shared" si="1"/>
        <v>-449.6</v>
      </c>
      <c r="F26" s="36">
        <v>-514</v>
      </c>
      <c r="G26" s="37">
        <v>0</v>
      </c>
      <c r="H26" s="36">
        <f t="shared" si="0"/>
        <v>-514</v>
      </c>
      <c r="I26" s="36">
        <f>G26+H26</f>
        <v>-514</v>
      </c>
      <c r="J26" s="37">
        <v>0</v>
      </c>
      <c r="K26" s="36">
        <f t="shared" si="2"/>
        <v>-514</v>
      </c>
    </row>
    <row r="27" spans="1:26" s="27" customFormat="1" x14ac:dyDescent="0.25">
      <c r="A27" s="31" t="s">
        <v>39</v>
      </c>
      <c r="B27" s="32" t="s">
        <v>40</v>
      </c>
      <c r="C27" s="33">
        <f>C28+C36+C39+C42</f>
        <v>100882.90000000001</v>
      </c>
      <c r="D27" s="33">
        <f>D28+D36+D39+D42</f>
        <v>8442.3101399999996</v>
      </c>
      <c r="E27" s="36">
        <f t="shared" si="1"/>
        <v>109325.21014000001</v>
      </c>
      <c r="F27" s="46">
        <f>F28+F36+F39+F42</f>
        <v>100882.90000000001</v>
      </c>
      <c r="G27" s="37">
        <v>0</v>
      </c>
      <c r="H27" s="36">
        <f t="shared" si="0"/>
        <v>100882.90000000001</v>
      </c>
      <c r="I27" s="46">
        <f>I28+I36+I39+I42</f>
        <v>100882.90000000001</v>
      </c>
      <c r="J27" s="37">
        <v>0</v>
      </c>
      <c r="K27" s="36">
        <f t="shared" si="2"/>
        <v>100882.90000000001</v>
      </c>
      <c r="L27" s="26"/>
      <c r="M27" s="26"/>
      <c r="N27" s="26"/>
      <c r="O27" s="26"/>
      <c r="P27" s="26"/>
      <c r="Q27" s="26"/>
      <c r="R27" s="26"/>
      <c r="S27" s="26"/>
      <c r="T27" s="26"/>
      <c r="U27" s="26"/>
      <c r="V27" s="26"/>
      <c r="W27" s="26"/>
      <c r="X27" s="26"/>
      <c r="Y27" s="26"/>
    </row>
    <row r="28" spans="1:26" s="27" customFormat="1" ht="31.5" x14ac:dyDescent="0.25">
      <c r="A28" s="31" t="s">
        <v>41</v>
      </c>
      <c r="B28" s="32" t="s">
        <v>42</v>
      </c>
      <c r="C28" s="33">
        <f>C29+C32+C35</f>
        <v>95269.3</v>
      </c>
      <c r="D28" s="33">
        <f>D29+D32+D35</f>
        <v>8149.5667899999999</v>
      </c>
      <c r="E28" s="36">
        <f t="shared" si="1"/>
        <v>103418.86679</v>
      </c>
      <c r="F28" s="46">
        <f>F29+F32+F35</f>
        <v>95269.3</v>
      </c>
      <c r="G28" s="37">
        <v>0</v>
      </c>
      <c r="H28" s="36">
        <f t="shared" si="0"/>
        <v>95269.3</v>
      </c>
      <c r="I28" s="46">
        <f>I29+I32+I35</f>
        <v>95269.3</v>
      </c>
      <c r="J28" s="37">
        <v>0</v>
      </c>
      <c r="K28" s="36">
        <f t="shared" si="2"/>
        <v>95269.3</v>
      </c>
      <c r="L28" s="26"/>
      <c r="M28" s="26"/>
      <c r="N28" s="26"/>
      <c r="O28" s="26"/>
      <c r="P28" s="26"/>
      <c r="Q28" s="26"/>
      <c r="R28" s="26"/>
      <c r="S28" s="26"/>
      <c r="T28" s="26"/>
      <c r="U28" s="26"/>
      <c r="V28" s="26"/>
      <c r="W28" s="26"/>
      <c r="X28" s="26"/>
      <c r="Y28" s="26"/>
    </row>
    <row r="29" spans="1:26" ht="31.5" x14ac:dyDescent="0.25">
      <c r="A29" s="34" t="s">
        <v>43</v>
      </c>
      <c r="B29" s="47" t="s">
        <v>44</v>
      </c>
      <c r="C29" s="36">
        <f>C30+C31</f>
        <v>75426</v>
      </c>
      <c r="D29" s="36">
        <f>D30+D31</f>
        <v>0</v>
      </c>
      <c r="E29" s="36">
        <f t="shared" si="1"/>
        <v>75426</v>
      </c>
      <c r="F29" s="36">
        <f>F30+F31</f>
        <v>75426</v>
      </c>
      <c r="G29" s="37">
        <v>0</v>
      </c>
      <c r="H29" s="36">
        <f t="shared" si="0"/>
        <v>75426</v>
      </c>
      <c r="I29" s="36">
        <f>I30+I31</f>
        <v>75426</v>
      </c>
      <c r="J29" s="37">
        <v>0</v>
      </c>
      <c r="K29" s="36">
        <f t="shared" si="2"/>
        <v>75426</v>
      </c>
      <c r="L29" s="3"/>
      <c r="M29" s="3"/>
      <c r="N29" s="3"/>
      <c r="O29" s="3"/>
      <c r="P29" s="3"/>
      <c r="Q29" s="3"/>
      <c r="R29" s="3"/>
      <c r="S29" s="3"/>
      <c r="T29" s="3"/>
      <c r="U29" s="3"/>
      <c r="V29" s="3"/>
      <c r="W29" s="3"/>
      <c r="X29" s="3"/>
      <c r="Y29" s="3"/>
      <c r="Z29" s="42"/>
    </row>
    <row r="30" spans="1:26" ht="31.5" x14ac:dyDescent="0.25">
      <c r="A30" s="48" t="s">
        <v>45</v>
      </c>
      <c r="B30" s="49" t="s">
        <v>46</v>
      </c>
      <c r="C30" s="36">
        <f>[1]изменения!F31</f>
        <v>75426</v>
      </c>
      <c r="D30" s="36">
        <f>[1]изменения!G31</f>
        <v>0</v>
      </c>
      <c r="E30" s="36">
        <f t="shared" si="1"/>
        <v>75426</v>
      </c>
      <c r="F30" s="36">
        <v>75426</v>
      </c>
      <c r="G30" s="37">
        <v>0</v>
      </c>
      <c r="H30" s="36">
        <f t="shared" si="0"/>
        <v>75426</v>
      </c>
      <c r="I30" s="36">
        <v>75426</v>
      </c>
      <c r="J30" s="37">
        <v>0</v>
      </c>
      <c r="K30" s="36">
        <f t="shared" si="2"/>
        <v>75426</v>
      </c>
      <c r="L30" s="3"/>
      <c r="M30" s="3"/>
      <c r="N30" s="3"/>
      <c r="O30" s="3"/>
      <c r="P30" s="3"/>
      <c r="Q30" s="3"/>
      <c r="R30" s="3"/>
      <c r="S30" s="3"/>
      <c r="T30" s="3"/>
      <c r="U30" s="3"/>
      <c r="V30" s="3"/>
      <c r="W30" s="3"/>
      <c r="X30" s="3"/>
      <c r="Y30" s="3"/>
      <c r="Z30" s="42"/>
    </row>
    <row r="31" spans="1:26" ht="47.25" x14ac:dyDescent="0.25">
      <c r="A31" s="48" t="s">
        <v>47</v>
      </c>
      <c r="B31" s="49" t="s">
        <v>48</v>
      </c>
      <c r="C31" s="36">
        <f>[1]изменения!F32</f>
        <v>0</v>
      </c>
      <c r="D31" s="36">
        <f>[1]изменения!G32</f>
        <v>0</v>
      </c>
      <c r="E31" s="36">
        <f t="shared" si="1"/>
        <v>0</v>
      </c>
      <c r="F31" s="36"/>
      <c r="G31" s="37">
        <v>0</v>
      </c>
      <c r="H31" s="36">
        <f t="shared" si="0"/>
        <v>0</v>
      </c>
      <c r="I31" s="36"/>
      <c r="J31" s="37">
        <v>0</v>
      </c>
      <c r="K31" s="36">
        <f t="shared" si="2"/>
        <v>0</v>
      </c>
      <c r="L31" s="3"/>
      <c r="M31" s="3"/>
      <c r="N31" s="3"/>
      <c r="O31" s="3"/>
      <c r="P31" s="3"/>
      <c r="Q31" s="3"/>
      <c r="R31" s="3"/>
      <c r="S31" s="3"/>
      <c r="T31" s="3"/>
      <c r="U31" s="3"/>
      <c r="V31" s="3"/>
      <c r="W31" s="3"/>
      <c r="X31" s="3"/>
      <c r="Y31" s="3"/>
      <c r="Z31" s="42"/>
    </row>
    <row r="32" spans="1:26" ht="47.25" x14ac:dyDescent="0.25">
      <c r="A32" s="34" t="s">
        <v>49</v>
      </c>
      <c r="B32" s="47" t="s">
        <v>50</v>
      </c>
      <c r="C32" s="36">
        <f>C33</f>
        <v>19843.3</v>
      </c>
      <c r="D32" s="36">
        <f>D33</f>
        <v>8149.5667899999999</v>
      </c>
      <c r="E32" s="36">
        <f t="shared" si="1"/>
        <v>27992.86679</v>
      </c>
      <c r="F32" s="50">
        <f>F33+F34</f>
        <v>19843.3</v>
      </c>
      <c r="G32" s="37">
        <v>0</v>
      </c>
      <c r="H32" s="36">
        <f t="shared" si="0"/>
        <v>19843.3</v>
      </c>
      <c r="I32" s="36">
        <f>I33+I34</f>
        <v>19843.3</v>
      </c>
      <c r="J32" s="37">
        <v>0</v>
      </c>
      <c r="K32" s="36">
        <f t="shared" si="2"/>
        <v>19843.3</v>
      </c>
      <c r="L32" s="3"/>
      <c r="M32" s="3"/>
      <c r="N32" s="3"/>
      <c r="O32" s="3"/>
      <c r="P32" s="3"/>
      <c r="Q32" s="3"/>
      <c r="R32" s="3"/>
      <c r="S32" s="3"/>
      <c r="T32" s="3"/>
      <c r="U32" s="3"/>
      <c r="V32" s="3"/>
      <c r="W32" s="3"/>
      <c r="X32" s="3"/>
      <c r="Y32" s="3"/>
      <c r="Z32" s="42"/>
    </row>
    <row r="33" spans="1:26" ht="63" x14ac:dyDescent="0.25">
      <c r="A33" s="48" t="s">
        <v>51</v>
      </c>
      <c r="B33" s="49" t="s">
        <v>52</v>
      </c>
      <c r="C33" s="36">
        <f>[1]изменения!F34</f>
        <v>19843.3</v>
      </c>
      <c r="D33" s="36">
        <f>[1]изменения!G34</f>
        <v>8149.5667899999999</v>
      </c>
      <c r="E33" s="36">
        <f t="shared" si="1"/>
        <v>27992.86679</v>
      </c>
      <c r="F33" s="36">
        <v>19843.3</v>
      </c>
      <c r="G33" s="37">
        <v>0</v>
      </c>
      <c r="H33" s="36">
        <f t="shared" si="0"/>
        <v>19843.3</v>
      </c>
      <c r="I33" s="36">
        <v>19843.3</v>
      </c>
      <c r="J33" s="37">
        <v>0</v>
      </c>
      <c r="K33" s="36">
        <f t="shared" si="2"/>
        <v>19843.3</v>
      </c>
      <c r="L33" s="3"/>
      <c r="M33" s="3"/>
      <c r="N33" s="3"/>
      <c r="O33" s="3"/>
      <c r="P33" s="3"/>
      <c r="Q33" s="3"/>
      <c r="R33" s="3"/>
      <c r="S33" s="3"/>
      <c r="T33" s="3"/>
      <c r="U33" s="3"/>
      <c r="V33" s="3"/>
      <c r="W33" s="3"/>
      <c r="X33" s="3"/>
      <c r="Y33" s="3"/>
      <c r="Z33" s="42"/>
    </row>
    <row r="34" spans="1:26" ht="60" customHeight="1" x14ac:dyDescent="0.25">
      <c r="A34" s="48" t="s">
        <v>53</v>
      </c>
      <c r="B34" s="49" t="s">
        <v>54</v>
      </c>
      <c r="C34" s="37">
        <v>0</v>
      </c>
      <c r="D34" s="37">
        <v>0</v>
      </c>
      <c r="E34" s="37">
        <v>0</v>
      </c>
      <c r="F34" s="37">
        <v>0</v>
      </c>
      <c r="G34" s="37">
        <v>0</v>
      </c>
      <c r="H34" s="37">
        <v>0</v>
      </c>
      <c r="I34" s="37">
        <v>0</v>
      </c>
      <c r="J34" s="37">
        <v>0</v>
      </c>
      <c r="K34" s="37">
        <v>0</v>
      </c>
      <c r="L34" s="3"/>
      <c r="M34" s="3"/>
      <c r="N34" s="3"/>
      <c r="O34" s="3"/>
      <c r="P34" s="3"/>
      <c r="Q34" s="3"/>
      <c r="R34" s="3"/>
      <c r="S34" s="3"/>
      <c r="T34" s="3"/>
      <c r="U34" s="3"/>
      <c r="V34" s="3"/>
      <c r="W34" s="3"/>
      <c r="X34" s="3"/>
      <c r="Y34" s="3"/>
      <c r="Z34" s="42"/>
    </row>
    <row r="35" spans="1:26" ht="47.25" x14ac:dyDescent="0.25">
      <c r="A35" s="45" t="s">
        <v>55</v>
      </c>
      <c r="B35" s="35" t="s">
        <v>56</v>
      </c>
      <c r="C35" s="37">
        <v>0</v>
      </c>
      <c r="D35" s="37">
        <v>0</v>
      </c>
      <c r="E35" s="37">
        <v>0</v>
      </c>
      <c r="F35" s="37">
        <v>0</v>
      </c>
      <c r="G35" s="37">
        <v>0</v>
      </c>
      <c r="H35" s="37">
        <v>0</v>
      </c>
      <c r="I35" s="37">
        <v>0</v>
      </c>
      <c r="J35" s="37">
        <v>0</v>
      </c>
      <c r="K35" s="37">
        <v>0</v>
      </c>
      <c r="L35" s="3"/>
      <c r="M35" s="3"/>
      <c r="N35" s="3"/>
      <c r="O35" s="3"/>
      <c r="P35" s="3"/>
      <c r="Q35" s="3"/>
      <c r="R35" s="3"/>
      <c r="S35" s="3"/>
      <c r="T35" s="3"/>
      <c r="U35" s="3"/>
      <c r="V35" s="3"/>
      <c r="W35" s="3"/>
      <c r="X35" s="3"/>
      <c r="Y35" s="3"/>
      <c r="Z35" s="42"/>
    </row>
    <row r="36" spans="1:26" ht="31.5" x14ac:dyDescent="0.25">
      <c r="A36" s="34" t="s">
        <v>57</v>
      </c>
      <c r="B36" s="51" t="s">
        <v>58</v>
      </c>
      <c r="C36" s="37">
        <f>C37+C38</f>
        <v>0</v>
      </c>
      <c r="D36" s="52">
        <f t="shared" ref="D36:K36" si="3">D37+D38</f>
        <v>292.74335000000002</v>
      </c>
      <c r="E36" s="52">
        <f>C36+D36</f>
        <v>292.74335000000002</v>
      </c>
      <c r="F36" s="37">
        <f t="shared" si="3"/>
        <v>0</v>
      </c>
      <c r="G36" s="37">
        <f t="shared" si="3"/>
        <v>0</v>
      </c>
      <c r="H36" s="37">
        <f t="shared" si="3"/>
        <v>0</v>
      </c>
      <c r="I36" s="37">
        <f t="shared" si="3"/>
        <v>0</v>
      </c>
      <c r="J36" s="37">
        <f t="shared" si="3"/>
        <v>0</v>
      </c>
      <c r="K36" s="37">
        <f t="shared" si="3"/>
        <v>0</v>
      </c>
      <c r="L36" s="37"/>
      <c r="M36" s="3"/>
      <c r="N36" s="3"/>
      <c r="O36" s="3"/>
      <c r="P36" s="3"/>
      <c r="Q36" s="3"/>
      <c r="R36" s="3"/>
      <c r="S36" s="3"/>
      <c r="T36" s="3"/>
      <c r="U36" s="3"/>
      <c r="V36" s="3"/>
      <c r="W36" s="3"/>
      <c r="X36" s="3"/>
      <c r="Y36" s="3"/>
      <c r="Z36" s="42"/>
    </row>
    <row r="37" spans="1:26" ht="31.5" x14ac:dyDescent="0.25">
      <c r="A37" s="48" t="s">
        <v>59</v>
      </c>
      <c r="B37" s="49" t="s">
        <v>58</v>
      </c>
      <c r="C37" s="37">
        <v>0</v>
      </c>
      <c r="D37" s="52">
        <f>[1]изменения!G38</f>
        <v>292.92203000000001</v>
      </c>
      <c r="E37" s="52">
        <f>C37+D37</f>
        <v>292.92203000000001</v>
      </c>
      <c r="F37" s="37">
        <v>0</v>
      </c>
      <c r="G37" s="37">
        <v>0</v>
      </c>
      <c r="H37" s="37">
        <v>0</v>
      </c>
      <c r="I37" s="37">
        <v>0</v>
      </c>
      <c r="J37" s="37">
        <v>0</v>
      </c>
      <c r="K37" s="37">
        <v>0</v>
      </c>
      <c r="L37" s="3"/>
      <c r="M37" s="3"/>
      <c r="N37" s="3"/>
      <c r="O37" s="3"/>
      <c r="P37" s="3"/>
      <c r="Q37" s="3"/>
      <c r="R37" s="3"/>
      <c r="S37" s="3"/>
      <c r="T37" s="3"/>
      <c r="U37" s="3"/>
      <c r="V37" s="3"/>
      <c r="W37" s="3"/>
      <c r="X37" s="3"/>
      <c r="Y37" s="3"/>
      <c r="Z37" s="42"/>
    </row>
    <row r="38" spans="1:26" ht="47.25" x14ac:dyDescent="0.25">
      <c r="A38" s="48" t="s">
        <v>60</v>
      </c>
      <c r="B38" s="49" t="s">
        <v>61</v>
      </c>
      <c r="C38" s="37">
        <v>0</v>
      </c>
      <c r="D38" s="52">
        <f>[1]изменения!G39</f>
        <v>-0.17868000000000001</v>
      </c>
      <c r="E38" s="52">
        <f>C38+D38</f>
        <v>-0.17868000000000001</v>
      </c>
      <c r="F38" s="37">
        <v>0</v>
      </c>
      <c r="G38" s="37">
        <v>0</v>
      </c>
      <c r="H38" s="37">
        <v>0</v>
      </c>
      <c r="I38" s="37">
        <v>0</v>
      </c>
      <c r="J38" s="37">
        <v>0</v>
      </c>
      <c r="K38" s="37">
        <v>0</v>
      </c>
      <c r="L38" s="3"/>
      <c r="M38" s="3"/>
      <c r="N38" s="3"/>
      <c r="O38" s="3"/>
      <c r="P38" s="3"/>
      <c r="Q38" s="3"/>
      <c r="R38" s="3"/>
      <c r="S38" s="3"/>
      <c r="T38" s="3"/>
      <c r="U38" s="3"/>
      <c r="V38" s="3"/>
      <c r="W38" s="3"/>
      <c r="X38" s="3"/>
      <c r="Y38" s="3"/>
      <c r="Z38" s="42"/>
    </row>
    <row r="39" spans="1:26" x14ac:dyDescent="0.25">
      <c r="A39" s="34" t="s">
        <v>62</v>
      </c>
      <c r="B39" s="51" t="s">
        <v>63</v>
      </c>
      <c r="C39" s="36">
        <f>C40</f>
        <v>948</v>
      </c>
      <c r="D39" s="36">
        <f>D40</f>
        <v>0</v>
      </c>
      <c r="E39" s="36">
        <f t="shared" si="1"/>
        <v>948</v>
      </c>
      <c r="F39" s="36">
        <f>F40</f>
        <v>948</v>
      </c>
      <c r="G39" s="37">
        <v>0</v>
      </c>
      <c r="H39" s="36">
        <f t="shared" ref="H39:H67" si="4">F39+G39</f>
        <v>948</v>
      </c>
      <c r="I39" s="36">
        <f>I40</f>
        <v>948</v>
      </c>
      <c r="J39" s="37">
        <v>0</v>
      </c>
      <c r="K39" s="36">
        <f t="shared" si="2"/>
        <v>948</v>
      </c>
      <c r="L39" s="3"/>
      <c r="M39" s="3"/>
      <c r="N39" s="3"/>
      <c r="O39" s="3"/>
      <c r="P39" s="3"/>
      <c r="Q39" s="3"/>
      <c r="R39" s="3"/>
      <c r="S39" s="3"/>
      <c r="T39" s="3"/>
      <c r="U39" s="3"/>
      <c r="V39" s="3"/>
      <c r="W39" s="3"/>
      <c r="X39" s="3"/>
      <c r="Y39" s="3"/>
      <c r="Z39" s="42"/>
    </row>
    <row r="40" spans="1:26" s="3" customFormat="1" x14ac:dyDescent="0.25">
      <c r="A40" s="48" t="s">
        <v>64</v>
      </c>
      <c r="B40" s="49" t="s">
        <v>63</v>
      </c>
      <c r="C40" s="50">
        <f>[1]изменения!F41</f>
        <v>948</v>
      </c>
      <c r="D40" s="50">
        <f>[1]изменения!G41</f>
        <v>0</v>
      </c>
      <c r="E40" s="36">
        <f t="shared" si="1"/>
        <v>948</v>
      </c>
      <c r="F40" s="50">
        <v>948</v>
      </c>
      <c r="G40" s="37">
        <v>0</v>
      </c>
      <c r="H40" s="36">
        <f t="shared" si="4"/>
        <v>948</v>
      </c>
      <c r="I40" s="50">
        <v>948</v>
      </c>
      <c r="J40" s="37">
        <v>0</v>
      </c>
      <c r="K40" s="36">
        <f t="shared" si="2"/>
        <v>948</v>
      </c>
    </row>
    <row r="41" spans="1:26" s="3" customFormat="1" ht="33" customHeight="1" x14ac:dyDescent="0.25">
      <c r="A41" s="48" t="s">
        <v>65</v>
      </c>
      <c r="B41" s="49" t="s">
        <v>66</v>
      </c>
      <c r="C41" s="50"/>
      <c r="D41" s="50"/>
      <c r="E41" s="36">
        <f t="shared" si="1"/>
        <v>0</v>
      </c>
      <c r="F41" s="36"/>
      <c r="G41" s="37">
        <v>0</v>
      </c>
      <c r="H41" s="36">
        <f t="shared" si="4"/>
        <v>0</v>
      </c>
      <c r="I41" s="36"/>
      <c r="J41" s="37">
        <v>0</v>
      </c>
      <c r="K41" s="36">
        <f t="shared" si="2"/>
        <v>0</v>
      </c>
    </row>
    <row r="42" spans="1:26" s="3" customFormat="1" ht="31.5" x14ac:dyDescent="0.25">
      <c r="A42" s="48" t="s">
        <v>67</v>
      </c>
      <c r="B42" s="49" t="s">
        <v>68</v>
      </c>
      <c r="C42" s="50">
        <f>C43</f>
        <v>4665.6000000000004</v>
      </c>
      <c r="D42" s="50">
        <f>D43</f>
        <v>0</v>
      </c>
      <c r="E42" s="36">
        <f t="shared" si="1"/>
        <v>4665.6000000000004</v>
      </c>
      <c r="F42" s="36">
        <f>F43</f>
        <v>4665.6000000000004</v>
      </c>
      <c r="G42" s="37">
        <v>0</v>
      </c>
      <c r="H42" s="36">
        <f t="shared" si="4"/>
        <v>4665.6000000000004</v>
      </c>
      <c r="I42" s="36">
        <f>I43</f>
        <v>4665.6000000000004</v>
      </c>
      <c r="J42" s="37">
        <v>0</v>
      </c>
      <c r="K42" s="36">
        <f t="shared" si="2"/>
        <v>4665.6000000000004</v>
      </c>
    </row>
    <row r="43" spans="1:26" s="3" customFormat="1" ht="47.25" x14ac:dyDescent="0.25">
      <c r="A43" s="48" t="s">
        <v>69</v>
      </c>
      <c r="B43" s="49" t="s">
        <v>70</v>
      </c>
      <c r="C43" s="50">
        <f>[1]изменения!F44</f>
        <v>4665.6000000000004</v>
      </c>
      <c r="D43" s="50">
        <f>[1]изменения!G44</f>
        <v>0</v>
      </c>
      <c r="E43" s="36">
        <f t="shared" si="1"/>
        <v>4665.6000000000004</v>
      </c>
      <c r="F43" s="50">
        <v>4665.6000000000004</v>
      </c>
      <c r="G43" s="37">
        <v>0</v>
      </c>
      <c r="H43" s="36">
        <f t="shared" si="4"/>
        <v>4665.6000000000004</v>
      </c>
      <c r="I43" s="50">
        <v>4665.6000000000004</v>
      </c>
      <c r="J43" s="37">
        <v>0</v>
      </c>
      <c r="K43" s="36">
        <f t="shared" si="2"/>
        <v>4665.6000000000004</v>
      </c>
    </row>
    <row r="44" spans="1:26" s="27" customFormat="1" x14ac:dyDescent="0.25">
      <c r="A44" s="31" t="s">
        <v>71</v>
      </c>
      <c r="B44" s="32" t="s">
        <v>72</v>
      </c>
      <c r="C44" s="33">
        <f>C45+C52+C49</f>
        <v>44079.6</v>
      </c>
      <c r="D44" s="33">
        <f>D45+D52+D49</f>
        <v>0</v>
      </c>
      <c r="E44" s="36">
        <f t="shared" si="1"/>
        <v>44079.6</v>
      </c>
      <c r="F44" s="46">
        <f>F45+F52+F49</f>
        <v>44753.5</v>
      </c>
      <c r="G44" s="37">
        <v>0</v>
      </c>
      <c r="H44" s="36">
        <f t="shared" si="4"/>
        <v>44753.5</v>
      </c>
      <c r="I44" s="46">
        <f>I45+I52+I49</f>
        <v>45204.600000000006</v>
      </c>
      <c r="J44" s="37">
        <v>0</v>
      </c>
      <c r="K44" s="36">
        <f t="shared" si="2"/>
        <v>45204.600000000006</v>
      </c>
      <c r="L44" s="26"/>
      <c r="M44" s="26"/>
      <c r="N44" s="26"/>
      <c r="O44" s="26"/>
      <c r="P44" s="26"/>
      <c r="Q44" s="26"/>
      <c r="R44" s="26"/>
      <c r="S44" s="26"/>
      <c r="T44" s="26"/>
      <c r="U44" s="26"/>
      <c r="V44" s="26"/>
      <c r="W44" s="26"/>
      <c r="X44" s="26"/>
      <c r="Y44" s="26"/>
    </row>
    <row r="45" spans="1:26" s="27" customFormat="1" x14ac:dyDescent="0.25">
      <c r="A45" s="31" t="s">
        <v>73</v>
      </c>
      <c r="B45" s="32" t="s">
        <v>74</v>
      </c>
      <c r="C45" s="33">
        <f>SUM(C46:C48)</f>
        <v>784.6</v>
      </c>
      <c r="D45" s="33">
        <f>SUM(D46:D48)</f>
        <v>0</v>
      </c>
      <c r="E45" s="36">
        <f t="shared" si="1"/>
        <v>784.6</v>
      </c>
      <c r="F45" s="46">
        <f>SUM(F46:F48)</f>
        <v>792.4</v>
      </c>
      <c r="G45" s="37">
        <v>0</v>
      </c>
      <c r="H45" s="36">
        <f t="shared" si="4"/>
        <v>792.4</v>
      </c>
      <c r="I45" s="46">
        <f>SUM(I46:I48)</f>
        <v>800.4</v>
      </c>
      <c r="J45" s="37">
        <v>0</v>
      </c>
      <c r="K45" s="36">
        <f t="shared" si="2"/>
        <v>800.4</v>
      </c>
      <c r="L45" s="26"/>
      <c r="M45" s="26"/>
      <c r="N45" s="26"/>
      <c r="O45" s="26"/>
      <c r="P45" s="26"/>
      <c r="Q45" s="26"/>
      <c r="R45" s="26"/>
      <c r="S45" s="26"/>
      <c r="T45" s="26"/>
      <c r="U45" s="26"/>
      <c r="V45" s="26"/>
      <c r="W45" s="26"/>
      <c r="X45" s="26"/>
      <c r="Y45" s="26"/>
    </row>
    <row r="46" spans="1:26" ht="47.25" x14ac:dyDescent="0.25">
      <c r="A46" s="34" t="s">
        <v>75</v>
      </c>
      <c r="B46" s="47" t="s">
        <v>76</v>
      </c>
      <c r="C46" s="36">
        <f>[1]изменения!F47</f>
        <v>784.6</v>
      </c>
      <c r="D46" s="36">
        <f>[1]изменения!G47</f>
        <v>0</v>
      </c>
      <c r="E46" s="36">
        <f t="shared" si="1"/>
        <v>784.6</v>
      </c>
      <c r="F46" s="36">
        <v>792.4</v>
      </c>
      <c r="G46" s="37">
        <v>0</v>
      </c>
      <c r="H46" s="36">
        <f t="shared" si="4"/>
        <v>792.4</v>
      </c>
      <c r="I46" s="36">
        <v>800.4</v>
      </c>
      <c r="J46" s="37">
        <v>0</v>
      </c>
      <c r="K46" s="36">
        <f t="shared" si="2"/>
        <v>800.4</v>
      </c>
      <c r="L46" s="3"/>
      <c r="M46" s="3"/>
      <c r="N46" s="3"/>
      <c r="O46" s="3"/>
      <c r="P46" s="3"/>
      <c r="Q46" s="3"/>
      <c r="R46" s="3"/>
      <c r="S46" s="3"/>
      <c r="T46" s="3"/>
      <c r="U46" s="3"/>
      <c r="V46" s="3"/>
      <c r="W46" s="3"/>
      <c r="X46" s="3"/>
      <c r="Y46" s="3"/>
      <c r="Z46" s="42"/>
    </row>
    <row r="47" spans="1:26" ht="47.25" x14ac:dyDescent="0.25">
      <c r="A47" s="34" t="s">
        <v>77</v>
      </c>
      <c r="B47" s="47" t="s">
        <v>78</v>
      </c>
      <c r="C47" s="36">
        <v>0</v>
      </c>
      <c r="D47" s="36"/>
      <c r="E47" s="36">
        <f t="shared" si="1"/>
        <v>0</v>
      </c>
      <c r="F47" s="36"/>
      <c r="G47" s="37">
        <v>0</v>
      </c>
      <c r="H47" s="36">
        <f t="shared" si="4"/>
        <v>0</v>
      </c>
      <c r="I47" s="36"/>
      <c r="J47" s="37">
        <v>0</v>
      </c>
      <c r="K47" s="36">
        <f t="shared" si="2"/>
        <v>0</v>
      </c>
      <c r="L47" s="3"/>
      <c r="M47" s="3"/>
      <c r="N47" s="3"/>
      <c r="O47" s="3"/>
      <c r="P47" s="3"/>
      <c r="Q47" s="3"/>
      <c r="R47" s="3"/>
      <c r="S47" s="3"/>
      <c r="T47" s="3"/>
      <c r="U47" s="3"/>
      <c r="V47" s="3"/>
      <c r="W47" s="3"/>
      <c r="X47" s="3"/>
      <c r="Y47" s="3"/>
      <c r="Z47" s="42"/>
    </row>
    <row r="48" spans="1:26" s="3" customFormat="1" ht="47.25" x14ac:dyDescent="0.25">
      <c r="A48" s="34" t="s">
        <v>79</v>
      </c>
      <c r="B48" s="47" t="s">
        <v>80</v>
      </c>
      <c r="C48" s="36">
        <v>0</v>
      </c>
      <c r="D48" s="36"/>
      <c r="E48" s="36">
        <f t="shared" si="1"/>
        <v>0</v>
      </c>
      <c r="F48" s="36"/>
      <c r="G48" s="37">
        <v>0</v>
      </c>
      <c r="H48" s="36">
        <f t="shared" si="4"/>
        <v>0</v>
      </c>
      <c r="I48" s="36"/>
      <c r="J48" s="37">
        <v>0</v>
      </c>
      <c r="K48" s="36">
        <f t="shared" si="2"/>
        <v>0</v>
      </c>
    </row>
    <row r="49" spans="1:26" s="3" customFormat="1" x14ac:dyDescent="0.25">
      <c r="A49" s="34" t="s">
        <v>81</v>
      </c>
      <c r="B49" s="47" t="s">
        <v>82</v>
      </c>
      <c r="C49" s="36">
        <f>C50+C51</f>
        <v>14000</v>
      </c>
      <c r="D49" s="36">
        <f>D50+D51</f>
        <v>0</v>
      </c>
      <c r="E49" s="36">
        <f t="shared" si="1"/>
        <v>14000</v>
      </c>
      <c r="F49" s="36">
        <f>F50+F51</f>
        <v>14165.9</v>
      </c>
      <c r="G49" s="37">
        <v>0</v>
      </c>
      <c r="H49" s="36">
        <f t="shared" si="4"/>
        <v>14165.9</v>
      </c>
      <c r="I49" s="36">
        <f>I50+I51</f>
        <v>14260.5</v>
      </c>
      <c r="J49" s="37">
        <v>0</v>
      </c>
      <c r="K49" s="36">
        <f t="shared" si="2"/>
        <v>14260.5</v>
      </c>
    </row>
    <row r="50" spans="1:26" s="3" customFormat="1" x14ac:dyDescent="0.25">
      <c r="A50" s="34" t="s">
        <v>83</v>
      </c>
      <c r="B50" s="47" t="s">
        <v>84</v>
      </c>
      <c r="C50" s="36">
        <f>[1]изменения!F51</f>
        <v>7000</v>
      </c>
      <c r="D50" s="36">
        <f>[1]изменения!G51</f>
        <v>0</v>
      </c>
      <c r="E50" s="36">
        <f t="shared" si="1"/>
        <v>7000</v>
      </c>
      <c r="F50" s="36">
        <v>7165.9</v>
      </c>
      <c r="G50" s="37">
        <v>0</v>
      </c>
      <c r="H50" s="36">
        <f t="shared" si="4"/>
        <v>7165.9</v>
      </c>
      <c r="I50" s="36">
        <v>7260.5</v>
      </c>
      <c r="J50" s="37">
        <v>0</v>
      </c>
      <c r="K50" s="36">
        <f t="shared" si="2"/>
        <v>7260.5</v>
      </c>
    </row>
    <row r="51" spans="1:26" s="3" customFormat="1" x14ac:dyDescent="0.25">
      <c r="A51" s="34" t="s">
        <v>85</v>
      </c>
      <c r="B51" s="47" t="s">
        <v>86</v>
      </c>
      <c r="C51" s="36">
        <f>[1]изменения!F52</f>
        <v>7000</v>
      </c>
      <c r="D51" s="36">
        <f>[1]изменения!G52</f>
        <v>0</v>
      </c>
      <c r="E51" s="36">
        <f t="shared" si="1"/>
        <v>7000</v>
      </c>
      <c r="F51" s="36">
        <v>7000</v>
      </c>
      <c r="G51" s="37">
        <v>0</v>
      </c>
      <c r="H51" s="36">
        <f t="shared" si="4"/>
        <v>7000</v>
      </c>
      <c r="I51" s="36">
        <v>7000</v>
      </c>
      <c r="J51" s="37">
        <v>0</v>
      </c>
      <c r="K51" s="36">
        <f t="shared" si="2"/>
        <v>7000</v>
      </c>
    </row>
    <row r="52" spans="1:26" s="27" customFormat="1" x14ac:dyDescent="0.25">
      <c r="A52" s="31" t="s">
        <v>87</v>
      </c>
      <c r="B52" s="32" t="s">
        <v>88</v>
      </c>
      <c r="C52" s="33">
        <f>SUM(C53:C58)</f>
        <v>29295</v>
      </c>
      <c r="D52" s="33">
        <f>SUM(D53:D58)</f>
        <v>0</v>
      </c>
      <c r="E52" s="36">
        <f t="shared" si="1"/>
        <v>29295</v>
      </c>
      <c r="F52" s="46">
        <f>SUM(F53:F58)</f>
        <v>29795.200000000001</v>
      </c>
      <c r="G52" s="37">
        <v>0</v>
      </c>
      <c r="H52" s="36">
        <f t="shared" si="4"/>
        <v>29795.200000000001</v>
      </c>
      <c r="I52" s="46">
        <f>SUM(I53:I58)</f>
        <v>30143.7</v>
      </c>
      <c r="J52" s="37">
        <v>0</v>
      </c>
      <c r="K52" s="36">
        <f t="shared" si="2"/>
        <v>30143.7</v>
      </c>
      <c r="L52" s="26"/>
      <c r="M52" s="26"/>
      <c r="N52" s="26"/>
      <c r="O52" s="26"/>
      <c r="P52" s="26"/>
      <c r="Q52" s="26"/>
      <c r="R52" s="26"/>
      <c r="S52" s="26"/>
      <c r="T52" s="26"/>
      <c r="U52" s="26"/>
      <c r="V52" s="26"/>
      <c r="W52" s="26"/>
      <c r="X52" s="26"/>
      <c r="Y52" s="26"/>
    </row>
    <row r="53" spans="1:26" ht="47.25" x14ac:dyDescent="0.25">
      <c r="A53" s="34" t="s">
        <v>89</v>
      </c>
      <c r="B53" s="51" t="s">
        <v>90</v>
      </c>
      <c r="C53" s="36">
        <f>[1]изменения!F54</f>
        <v>27692</v>
      </c>
      <c r="D53" s="36">
        <f>[1]изменения!G54</f>
        <v>0</v>
      </c>
      <c r="E53" s="36">
        <f t="shared" si="1"/>
        <v>27692</v>
      </c>
      <c r="F53" s="36">
        <v>28191.200000000001</v>
      </c>
      <c r="G53" s="37">
        <v>0</v>
      </c>
      <c r="H53" s="36">
        <f t="shared" si="4"/>
        <v>28191.200000000001</v>
      </c>
      <c r="I53" s="36">
        <v>28539.7</v>
      </c>
      <c r="J53" s="37">
        <v>0</v>
      </c>
      <c r="K53" s="36">
        <f t="shared" si="2"/>
        <v>28539.7</v>
      </c>
      <c r="L53" s="3"/>
      <c r="M53" s="3"/>
      <c r="N53" s="3"/>
      <c r="O53" s="3"/>
      <c r="P53" s="3"/>
      <c r="Q53" s="3"/>
      <c r="R53" s="3"/>
      <c r="S53" s="3"/>
      <c r="T53" s="3"/>
      <c r="U53" s="3"/>
      <c r="V53" s="3"/>
      <c r="W53" s="3"/>
      <c r="X53" s="3"/>
      <c r="Y53" s="3"/>
      <c r="Z53" s="42"/>
    </row>
    <row r="54" spans="1:26" ht="31.5" x14ac:dyDescent="0.25">
      <c r="A54" s="34" t="s">
        <v>91</v>
      </c>
      <c r="B54" s="51" t="s">
        <v>92</v>
      </c>
      <c r="C54" s="36">
        <v>0</v>
      </c>
      <c r="D54" s="36"/>
      <c r="E54" s="36">
        <f t="shared" si="1"/>
        <v>0</v>
      </c>
      <c r="F54" s="36"/>
      <c r="G54" s="37">
        <v>0</v>
      </c>
      <c r="H54" s="36">
        <f t="shared" si="4"/>
        <v>0</v>
      </c>
      <c r="I54" s="36"/>
      <c r="J54" s="37">
        <v>0</v>
      </c>
      <c r="K54" s="36">
        <f t="shared" si="2"/>
        <v>0</v>
      </c>
      <c r="L54" s="3"/>
      <c r="M54" s="3"/>
      <c r="N54" s="3"/>
      <c r="O54" s="3"/>
      <c r="P54" s="3"/>
      <c r="Q54" s="3"/>
      <c r="R54" s="3"/>
      <c r="S54" s="3"/>
      <c r="T54" s="3"/>
      <c r="U54" s="3"/>
      <c r="V54" s="3"/>
      <c r="W54" s="3"/>
      <c r="X54" s="3"/>
      <c r="Y54" s="3"/>
      <c r="Z54" s="42"/>
    </row>
    <row r="55" spans="1:26" ht="31.5" x14ac:dyDescent="0.25">
      <c r="A55" s="34" t="s">
        <v>93</v>
      </c>
      <c r="B55" s="51" t="s">
        <v>94</v>
      </c>
      <c r="C55" s="36">
        <v>0</v>
      </c>
      <c r="D55" s="36"/>
      <c r="E55" s="36">
        <f t="shared" si="1"/>
        <v>0</v>
      </c>
      <c r="F55" s="36"/>
      <c r="G55" s="37">
        <v>0</v>
      </c>
      <c r="H55" s="36">
        <f t="shared" si="4"/>
        <v>0</v>
      </c>
      <c r="I55" s="36"/>
      <c r="J55" s="37">
        <v>0</v>
      </c>
      <c r="K55" s="36">
        <f t="shared" si="2"/>
        <v>0</v>
      </c>
      <c r="L55" s="3"/>
      <c r="M55" s="3"/>
      <c r="N55" s="3"/>
      <c r="O55" s="3"/>
      <c r="P55" s="3"/>
      <c r="Q55" s="3"/>
      <c r="R55" s="3"/>
      <c r="S55" s="3"/>
      <c r="T55" s="3"/>
      <c r="U55" s="3"/>
      <c r="V55" s="3"/>
      <c r="W55" s="3"/>
      <c r="X55" s="3"/>
      <c r="Y55" s="3"/>
      <c r="Z55" s="42"/>
    </row>
    <row r="56" spans="1:26" ht="47.25" x14ac:dyDescent="0.25">
      <c r="A56" s="34" t="s">
        <v>95</v>
      </c>
      <c r="B56" s="51" t="s">
        <v>96</v>
      </c>
      <c r="C56" s="36">
        <f>[1]изменения!F57</f>
        <v>1603</v>
      </c>
      <c r="D56" s="36">
        <f>[1]изменения!G57</f>
        <v>0</v>
      </c>
      <c r="E56" s="36">
        <f t="shared" si="1"/>
        <v>1603</v>
      </c>
      <c r="F56" s="36">
        <v>1604</v>
      </c>
      <c r="G56" s="37">
        <v>0</v>
      </c>
      <c r="H56" s="36">
        <f t="shared" si="4"/>
        <v>1604</v>
      </c>
      <c r="I56" s="36">
        <v>1604</v>
      </c>
      <c r="J56" s="37">
        <v>0</v>
      </c>
      <c r="K56" s="36">
        <f t="shared" si="2"/>
        <v>1604</v>
      </c>
      <c r="L56" s="3"/>
      <c r="M56" s="3"/>
      <c r="N56" s="3"/>
      <c r="O56" s="3"/>
      <c r="P56" s="3"/>
      <c r="Q56" s="3"/>
      <c r="R56" s="3"/>
      <c r="S56" s="3"/>
      <c r="T56" s="3"/>
      <c r="U56" s="3"/>
      <c r="V56" s="3"/>
      <c r="W56" s="3"/>
      <c r="X56" s="3"/>
      <c r="Y56" s="3"/>
      <c r="Z56" s="42"/>
    </row>
    <row r="57" spans="1:26" ht="31.5" x14ac:dyDescent="0.25">
      <c r="A57" s="34" t="s">
        <v>97</v>
      </c>
      <c r="B57" s="51" t="s">
        <v>98</v>
      </c>
      <c r="C57" s="36">
        <v>0</v>
      </c>
      <c r="D57" s="36"/>
      <c r="E57" s="36">
        <f t="shared" si="1"/>
        <v>0</v>
      </c>
      <c r="F57" s="36"/>
      <c r="G57" s="37">
        <v>0</v>
      </c>
      <c r="H57" s="36">
        <f t="shared" si="4"/>
        <v>0</v>
      </c>
      <c r="I57" s="36"/>
      <c r="J57" s="37">
        <v>0</v>
      </c>
      <c r="K57" s="36">
        <f t="shared" si="2"/>
        <v>0</v>
      </c>
      <c r="L57" s="3"/>
      <c r="M57" s="3"/>
      <c r="N57" s="3"/>
      <c r="O57" s="3"/>
      <c r="P57" s="3"/>
      <c r="Q57" s="3"/>
      <c r="R57" s="3"/>
      <c r="S57" s="3"/>
      <c r="T57" s="3"/>
      <c r="U57" s="3"/>
      <c r="V57" s="3"/>
      <c r="W57" s="3"/>
      <c r="X57" s="3"/>
      <c r="Y57" s="3"/>
      <c r="Z57" s="42"/>
    </row>
    <row r="58" spans="1:26" s="3" customFormat="1" ht="31.5" x14ac:dyDescent="0.25">
      <c r="A58" s="34" t="s">
        <v>99</v>
      </c>
      <c r="B58" s="51" t="s">
        <v>100</v>
      </c>
      <c r="C58" s="36">
        <v>0</v>
      </c>
      <c r="D58" s="36"/>
      <c r="E58" s="36">
        <f t="shared" si="1"/>
        <v>0</v>
      </c>
      <c r="F58" s="36"/>
      <c r="G58" s="37">
        <v>0</v>
      </c>
      <c r="H58" s="36">
        <f t="shared" si="4"/>
        <v>0</v>
      </c>
      <c r="I58" s="36"/>
      <c r="J58" s="37">
        <v>0</v>
      </c>
      <c r="K58" s="36">
        <f t="shared" si="2"/>
        <v>0</v>
      </c>
    </row>
    <row r="59" spans="1:26" s="27" customFormat="1" x14ac:dyDescent="0.25">
      <c r="A59" s="31" t="s">
        <v>101</v>
      </c>
      <c r="B59" s="32" t="s">
        <v>102</v>
      </c>
      <c r="C59" s="33">
        <f>C60+C61</f>
        <v>3027.5</v>
      </c>
      <c r="D59" s="33">
        <f>D60+D61</f>
        <v>0</v>
      </c>
      <c r="E59" s="36">
        <f t="shared" si="1"/>
        <v>3027.5</v>
      </c>
      <c r="F59" s="46">
        <f>F60+F61</f>
        <v>3208.5</v>
      </c>
      <c r="G59" s="37">
        <v>0</v>
      </c>
      <c r="H59" s="36">
        <f t="shared" si="4"/>
        <v>3208.5</v>
      </c>
      <c r="I59" s="46">
        <f>I60+I61</f>
        <v>3240.7</v>
      </c>
      <c r="J59" s="37">
        <v>0</v>
      </c>
      <c r="K59" s="36">
        <f t="shared" si="2"/>
        <v>3240.7</v>
      </c>
      <c r="L59" s="26"/>
      <c r="M59" s="26"/>
      <c r="N59" s="26"/>
      <c r="O59" s="26"/>
      <c r="P59" s="26"/>
      <c r="Q59" s="26"/>
      <c r="R59" s="26"/>
      <c r="S59" s="26"/>
      <c r="T59" s="26"/>
      <c r="U59" s="26"/>
      <c r="V59" s="26"/>
      <c r="W59" s="26"/>
      <c r="X59" s="26"/>
      <c r="Y59" s="26"/>
    </row>
    <row r="60" spans="1:26" ht="47.25" x14ac:dyDescent="0.25">
      <c r="A60" s="34" t="s">
        <v>103</v>
      </c>
      <c r="B60" s="47" t="s">
        <v>104</v>
      </c>
      <c r="C60" s="36">
        <f>[1]изменения!F61</f>
        <v>3027.5</v>
      </c>
      <c r="D60" s="36">
        <f>[1]изменения!G61</f>
        <v>0</v>
      </c>
      <c r="E60" s="36">
        <f t="shared" si="1"/>
        <v>3027.5</v>
      </c>
      <c r="F60" s="36">
        <v>3208.5</v>
      </c>
      <c r="G60" s="37">
        <v>0</v>
      </c>
      <c r="H60" s="36">
        <f t="shared" si="4"/>
        <v>3208.5</v>
      </c>
      <c r="I60" s="36">
        <v>3240.7</v>
      </c>
      <c r="J60" s="37">
        <v>0</v>
      </c>
      <c r="K60" s="36">
        <f t="shared" si="2"/>
        <v>3240.7</v>
      </c>
      <c r="L60" s="3"/>
      <c r="M60" s="3"/>
      <c r="N60" s="3"/>
      <c r="O60" s="3"/>
      <c r="P60" s="3"/>
      <c r="Q60" s="3"/>
      <c r="R60" s="3"/>
      <c r="S60" s="3"/>
      <c r="T60" s="3"/>
      <c r="U60" s="3"/>
      <c r="V60" s="3"/>
      <c r="W60" s="3"/>
      <c r="X60" s="3"/>
      <c r="Y60" s="3"/>
      <c r="Z60" s="42"/>
    </row>
    <row r="61" spans="1:26" ht="62.25" customHeight="1" x14ac:dyDescent="0.25">
      <c r="A61" s="34" t="s">
        <v>105</v>
      </c>
      <c r="B61" s="51" t="s">
        <v>106</v>
      </c>
      <c r="C61" s="36">
        <v>0</v>
      </c>
      <c r="D61" s="36"/>
      <c r="E61" s="36">
        <f t="shared" si="1"/>
        <v>0</v>
      </c>
      <c r="F61" s="36"/>
      <c r="G61" s="37">
        <v>0</v>
      </c>
      <c r="H61" s="36">
        <f t="shared" si="4"/>
        <v>0</v>
      </c>
      <c r="I61" s="36"/>
      <c r="J61" s="37">
        <v>0</v>
      </c>
      <c r="K61" s="36">
        <f t="shared" si="2"/>
        <v>0</v>
      </c>
      <c r="L61" s="3"/>
      <c r="M61" s="3"/>
      <c r="N61" s="3"/>
      <c r="O61" s="3"/>
      <c r="P61" s="3"/>
      <c r="Q61" s="3"/>
      <c r="R61" s="3"/>
      <c r="S61" s="3"/>
      <c r="T61" s="3"/>
      <c r="U61" s="3"/>
      <c r="V61" s="3"/>
      <c r="W61" s="3"/>
      <c r="X61" s="3"/>
      <c r="Y61" s="3"/>
      <c r="Z61" s="42"/>
    </row>
    <row r="62" spans="1:26" ht="78.75" x14ac:dyDescent="0.25">
      <c r="A62" s="48" t="s">
        <v>107</v>
      </c>
      <c r="B62" s="49" t="s">
        <v>108</v>
      </c>
      <c r="C62" s="36"/>
      <c r="D62" s="36"/>
      <c r="E62" s="36">
        <f t="shared" si="1"/>
        <v>0</v>
      </c>
      <c r="F62" s="36"/>
      <c r="G62" s="37">
        <v>0</v>
      </c>
      <c r="H62" s="36">
        <f t="shared" si="4"/>
        <v>0</v>
      </c>
      <c r="I62" s="36"/>
      <c r="J62" s="37">
        <v>0</v>
      </c>
      <c r="K62" s="36">
        <f t="shared" si="2"/>
        <v>0</v>
      </c>
      <c r="L62" s="3"/>
      <c r="M62" s="3"/>
      <c r="N62" s="3"/>
      <c r="O62" s="3"/>
      <c r="P62" s="3"/>
      <c r="Q62" s="3"/>
      <c r="R62" s="3"/>
      <c r="S62" s="3"/>
      <c r="T62" s="3"/>
      <c r="U62" s="3"/>
      <c r="V62" s="3"/>
      <c r="W62" s="3"/>
      <c r="X62" s="3"/>
      <c r="Y62" s="3"/>
      <c r="Z62" s="42"/>
    </row>
    <row r="63" spans="1:26" s="3" customFormat="1" ht="31.5" x14ac:dyDescent="0.25">
      <c r="A63" s="48" t="s">
        <v>109</v>
      </c>
      <c r="B63" s="49" t="s">
        <v>110</v>
      </c>
      <c r="C63" s="36"/>
      <c r="D63" s="36"/>
      <c r="E63" s="36">
        <f t="shared" si="1"/>
        <v>0</v>
      </c>
      <c r="F63" s="36"/>
      <c r="G63" s="37">
        <v>0</v>
      </c>
      <c r="H63" s="36">
        <f t="shared" si="4"/>
        <v>0</v>
      </c>
      <c r="I63" s="36"/>
      <c r="J63" s="37">
        <v>0</v>
      </c>
      <c r="K63" s="36">
        <f t="shared" si="2"/>
        <v>0</v>
      </c>
    </row>
    <row r="64" spans="1:26" s="27" customFormat="1" ht="47.25" x14ac:dyDescent="0.25">
      <c r="A64" s="31" t="s">
        <v>111</v>
      </c>
      <c r="B64" s="32" t="s">
        <v>112</v>
      </c>
      <c r="C64" s="33">
        <f>SUM(C65:C77)</f>
        <v>257268.1</v>
      </c>
      <c r="D64" s="33">
        <f>SUM(D65:D77)</f>
        <v>-118.79999999999998</v>
      </c>
      <c r="E64" s="36">
        <f t="shared" si="1"/>
        <v>257149.30000000002</v>
      </c>
      <c r="F64" s="53">
        <f>SUM(F65:F77)</f>
        <v>254895.8</v>
      </c>
      <c r="G64" s="37">
        <v>0</v>
      </c>
      <c r="H64" s="36">
        <f t="shared" si="4"/>
        <v>254895.8</v>
      </c>
      <c r="I64" s="53">
        <f>SUM(I65:I77)</f>
        <v>254895.8</v>
      </c>
      <c r="J64" s="37">
        <v>0</v>
      </c>
      <c r="K64" s="36">
        <f t="shared" si="2"/>
        <v>254895.8</v>
      </c>
      <c r="L64" s="26"/>
      <c r="M64" s="26"/>
      <c r="N64" s="26"/>
      <c r="O64" s="26"/>
      <c r="P64" s="26"/>
      <c r="Q64" s="26"/>
      <c r="R64" s="26"/>
      <c r="S64" s="26"/>
      <c r="T64" s="26"/>
      <c r="U64" s="26"/>
      <c r="V64" s="26"/>
      <c r="W64" s="26"/>
      <c r="X64" s="26"/>
      <c r="Y64" s="26"/>
    </row>
    <row r="65" spans="1:26" ht="63" x14ac:dyDescent="0.25">
      <c r="A65" s="34" t="s">
        <v>113</v>
      </c>
      <c r="B65" s="51" t="s">
        <v>114</v>
      </c>
      <c r="C65" s="36">
        <f>[1]изменения!F67</f>
        <v>201.4</v>
      </c>
      <c r="D65" s="36">
        <f>[1]изменения!G67</f>
        <v>-172.2</v>
      </c>
      <c r="E65" s="36">
        <f t="shared" si="1"/>
        <v>29.200000000000017</v>
      </c>
      <c r="F65" s="36">
        <v>201.4</v>
      </c>
      <c r="G65" s="37">
        <v>0</v>
      </c>
      <c r="H65" s="36">
        <f t="shared" si="4"/>
        <v>201.4</v>
      </c>
      <c r="I65" s="36">
        <v>201.4</v>
      </c>
      <c r="J65" s="37">
        <v>0</v>
      </c>
      <c r="K65" s="36">
        <f t="shared" si="2"/>
        <v>201.4</v>
      </c>
      <c r="L65" s="3"/>
      <c r="M65" s="3"/>
      <c r="N65" s="3"/>
      <c r="O65" s="3"/>
      <c r="P65" s="3"/>
      <c r="Q65" s="3"/>
      <c r="R65" s="3"/>
      <c r="S65" s="3"/>
      <c r="T65" s="3"/>
      <c r="U65" s="3"/>
      <c r="V65" s="3"/>
      <c r="W65" s="3"/>
      <c r="X65" s="3"/>
      <c r="Y65" s="3"/>
      <c r="Z65" s="42"/>
    </row>
    <row r="66" spans="1:26" ht="94.5" x14ac:dyDescent="0.25">
      <c r="A66" s="34" t="s">
        <v>115</v>
      </c>
      <c r="B66" s="51" t="s">
        <v>116</v>
      </c>
      <c r="C66" s="36">
        <f>[1]изменения!F68</f>
        <v>215000</v>
      </c>
      <c r="D66" s="36">
        <f>[1]изменения!G68</f>
        <v>0</v>
      </c>
      <c r="E66" s="36">
        <f t="shared" si="1"/>
        <v>215000</v>
      </c>
      <c r="F66" s="36">
        <v>215000</v>
      </c>
      <c r="G66" s="37">
        <v>0</v>
      </c>
      <c r="H66" s="36">
        <f t="shared" si="4"/>
        <v>215000</v>
      </c>
      <c r="I66" s="36">
        <v>215000</v>
      </c>
      <c r="J66" s="37">
        <v>0</v>
      </c>
      <c r="K66" s="36">
        <f t="shared" si="2"/>
        <v>215000</v>
      </c>
      <c r="L66" s="3"/>
      <c r="M66" s="3"/>
      <c r="N66" s="3"/>
      <c r="O66" s="3"/>
      <c r="P66" s="3"/>
      <c r="Q66" s="3"/>
      <c r="R66" s="3"/>
      <c r="S66" s="3"/>
      <c r="T66" s="3"/>
      <c r="U66" s="3"/>
      <c r="V66" s="3"/>
      <c r="W66" s="3"/>
      <c r="X66" s="3"/>
      <c r="Y66" s="3"/>
      <c r="Z66" s="42"/>
    </row>
    <row r="67" spans="1:26" ht="94.5" x14ac:dyDescent="0.25">
      <c r="A67" s="34" t="s">
        <v>117</v>
      </c>
      <c r="B67" s="51" t="s">
        <v>118</v>
      </c>
      <c r="C67" s="36">
        <f>[1]изменения!F69</f>
        <v>34232.300000000003</v>
      </c>
      <c r="D67" s="36">
        <v>0</v>
      </c>
      <c r="E67" s="36">
        <f t="shared" si="1"/>
        <v>34232.300000000003</v>
      </c>
      <c r="F67" s="36">
        <v>33500</v>
      </c>
      <c r="G67" s="37">
        <v>0</v>
      </c>
      <c r="H67" s="36">
        <f t="shared" si="4"/>
        <v>33500</v>
      </c>
      <c r="I67" s="36">
        <v>33500</v>
      </c>
      <c r="J67" s="37">
        <v>0</v>
      </c>
      <c r="K67" s="36">
        <f t="shared" si="2"/>
        <v>33500</v>
      </c>
      <c r="L67" s="3"/>
      <c r="M67" s="3"/>
      <c r="N67" s="3"/>
      <c r="O67" s="3"/>
      <c r="P67" s="3"/>
      <c r="Q67" s="3"/>
      <c r="R67" s="3"/>
      <c r="S67" s="3"/>
      <c r="T67" s="3"/>
      <c r="U67" s="3"/>
      <c r="V67" s="3"/>
      <c r="W67" s="3"/>
      <c r="X67" s="3"/>
      <c r="Y67" s="3"/>
      <c r="Z67" s="42"/>
    </row>
    <row r="68" spans="1:26" ht="157.5" x14ac:dyDescent="0.25">
      <c r="A68" s="34" t="s">
        <v>119</v>
      </c>
      <c r="B68" s="51" t="s">
        <v>120</v>
      </c>
      <c r="C68" s="37">
        <v>0</v>
      </c>
      <c r="D68" s="37">
        <v>0</v>
      </c>
      <c r="E68" s="37">
        <v>0</v>
      </c>
      <c r="F68" s="37">
        <v>0</v>
      </c>
      <c r="G68" s="37">
        <v>0</v>
      </c>
      <c r="H68" s="37">
        <v>0</v>
      </c>
      <c r="I68" s="37">
        <v>0</v>
      </c>
      <c r="J68" s="37">
        <v>0</v>
      </c>
      <c r="K68" s="37">
        <v>0</v>
      </c>
      <c r="L68" s="3"/>
      <c r="M68" s="3"/>
      <c r="N68" s="3"/>
      <c r="O68" s="3"/>
      <c r="P68" s="3"/>
      <c r="Q68" s="3"/>
      <c r="R68" s="3"/>
      <c r="S68" s="3"/>
      <c r="T68" s="3"/>
      <c r="U68" s="3"/>
      <c r="V68" s="3"/>
      <c r="W68" s="3"/>
      <c r="X68" s="3"/>
      <c r="Y68" s="3"/>
      <c r="Z68" s="42"/>
    </row>
    <row r="69" spans="1:26" s="58" customFormat="1" ht="94.5" x14ac:dyDescent="0.25">
      <c r="A69" s="54" t="s">
        <v>121</v>
      </c>
      <c r="B69" s="55" t="s">
        <v>122</v>
      </c>
      <c r="C69" s="36">
        <f>[1]изменения!F71</f>
        <v>867</v>
      </c>
      <c r="D69" s="36">
        <f>[1]изменения!G71</f>
        <v>0</v>
      </c>
      <c r="E69" s="36">
        <f t="shared" si="1"/>
        <v>867</v>
      </c>
      <c r="F69" s="36">
        <v>867</v>
      </c>
      <c r="G69" s="37">
        <v>0</v>
      </c>
      <c r="H69" s="36">
        <f t="shared" ref="H69:H132" si="5">F69+G69</f>
        <v>867</v>
      </c>
      <c r="I69" s="36">
        <v>867</v>
      </c>
      <c r="J69" s="37">
        <v>0</v>
      </c>
      <c r="K69" s="36">
        <f t="shared" si="2"/>
        <v>867</v>
      </c>
      <c r="L69" s="56"/>
      <c r="M69" s="56"/>
      <c r="N69" s="56"/>
      <c r="O69" s="56"/>
      <c r="P69" s="56"/>
      <c r="Q69" s="56"/>
      <c r="R69" s="56"/>
      <c r="S69" s="56"/>
      <c r="T69" s="56"/>
      <c r="U69" s="56"/>
      <c r="V69" s="56"/>
      <c r="W69" s="56"/>
      <c r="X69" s="56"/>
      <c r="Y69" s="56"/>
      <c r="Z69" s="57"/>
    </row>
    <row r="70" spans="1:26" ht="47.25" x14ac:dyDescent="0.25">
      <c r="A70" s="34" t="s">
        <v>123</v>
      </c>
      <c r="B70" s="51" t="s">
        <v>124</v>
      </c>
      <c r="C70" s="36">
        <f>[1]изменения!F72</f>
        <v>6800</v>
      </c>
      <c r="D70" s="36">
        <f>[1]изменения!G72</f>
        <v>0</v>
      </c>
      <c r="E70" s="36">
        <f t="shared" si="1"/>
        <v>6800</v>
      </c>
      <c r="F70" s="36">
        <v>5160</v>
      </c>
      <c r="G70" s="37">
        <v>0</v>
      </c>
      <c r="H70" s="36">
        <f t="shared" si="5"/>
        <v>5160</v>
      </c>
      <c r="I70" s="36">
        <v>5160</v>
      </c>
      <c r="J70" s="37">
        <v>0</v>
      </c>
      <c r="K70" s="36">
        <f t="shared" si="2"/>
        <v>5160</v>
      </c>
      <c r="L70" s="3"/>
      <c r="M70" s="3"/>
      <c r="N70" s="3"/>
      <c r="O70" s="3"/>
      <c r="P70" s="3"/>
      <c r="Q70" s="3"/>
      <c r="R70" s="3"/>
      <c r="S70" s="3"/>
      <c r="T70" s="3"/>
      <c r="U70" s="3"/>
      <c r="V70" s="3"/>
      <c r="W70" s="3"/>
      <c r="X70" s="3"/>
      <c r="Y70" s="3"/>
      <c r="Z70" s="42"/>
    </row>
    <row r="71" spans="1:26" ht="31.5" x14ac:dyDescent="0.25">
      <c r="A71" s="34" t="s">
        <v>125</v>
      </c>
      <c r="B71" s="51" t="s">
        <v>126</v>
      </c>
      <c r="C71" s="36">
        <v>0</v>
      </c>
      <c r="D71" s="36"/>
      <c r="E71" s="36">
        <f t="shared" si="1"/>
        <v>0</v>
      </c>
      <c r="F71" s="36"/>
      <c r="G71" s="37">
        <v>0</v>
      </c>
      <c r="H71" s="36">
        <f t="shared" si="5"/>
        <v>0</v>
      </c>
      <c r="I71" s="36"/>
      <c r="J71" s="37">
        <v>0</v>
      </c>
      <c r="K71" s="36">
        <f t="shared" si="2"/>
        <v>0</v>
      </c>
      <c r="L71" s="3"/>
      <c r="M71" s="3"/>
      <c r="N71" s="3"/>
      <c r="O71" s="3"/>
      <c r="P71" s="3"/>
      <c r="Q71" s="3"/>
      <c r="R71" s="3"/>
      <c r="S71" s="3"/>
      <c r="T71" s="3"/>
      <c r="U71" s="3"/>
      <c r="V71" s="3"/>
      <c r="W71" s="3"/>
      <c r="X71" s="3"/>
      <c r="Y71" s="3"/>
      <c r="Z71" s="42"/>
    </row>
    <row r="72" spans="1:26" ht="31.5" x14ac:dyDescent="0.25">
      <c r="A72" s="34" t="s">
        <v>127</v>
      </c>
      <c r="B72" s="51" t="s">
        <v>128</v>
      </c>
      <c r="C72" s="36">
        <v>0</v>
      </c>
      <c r="D72" s="36"/>
      <c r="E72" s="36">
        <f t="shared" si="1"/>
        <v>0</v>
      </c>
      <c r="F72" s="36"/>
      <c r="G72" s="37">
        <v>0</v>
      </c>
      <c r="H72" s="36">
        <f t="shared" si="5"/>
        <v>0</v>
      </c>
      <c r="I72" s="36"/>
      <c r="J72" s="37">
        <v>0</v>
      </c>
      <c r="K72" s="36">
        <f t="shared" si="2"/>
        <v>0</v>
      </c>
      <c r="L72" s="3"/>
      <c r="M72" s="3"/>
      <c r="N72" s="3"/>
      <c r="O72" s="3"/>
      <c r="P72" s="3"/>
      <c r="Q72" s="3"/>
      <c r="R72" s="3"/>
      <c r="S72" s="3"/>
      <c r="T72" s="3"/>
      <c r="U72" s="3"/>
      <c r="V72" s="3"/>
      <c r="W72" s="3"/>
      <c r="X72" s="3"/>
      <c r="Y72" s="3"/>
      <c r="Z72" s="42"/>
    </row>
    <row r="73" spans="1:26" s="40" customFormat="1" ht="63" x14ac:dyDescent="0.25">
      <c r="A73" s="34" t="s">
        <v>129</v>
      </c>
      <c r="B73" s="51" t="s">
        <v>130</v>
      </c>
      <c r="C73" s="36">
        <f>[1]изменения!F75</f>
        <v>0.4</v>
      </c>
      <c r="D73" s="36">
        <f>[1]изменения!G75</f>
        <v>53.4</v>
      </c>
      <c r="E73" s="36">
        <f t="shared" si="1"/>
        <v>53.8</v>
      </c>
      <c r="F73" s="36">
        <v>0.4</v>
      </c>
      <c r="G73" s="37">
        <v>0</v>
      </c>
      <c r="H73" s="36">
        <f t="shared" si="5"/>
        <v>0.4</v>
      </c>
      <c r="I73" s="36">
        <v>0.4</v>
      </c>
      <c r="J73" s="37">
        <v>0</v>
      </c>
      <c r="K73" s="36">
        <f t="shared" si="2"/>
        <v>0.4</v>
      </c>
      <c r="L73" s="3"/>
      <c r="M73" s="38"/>
      <c r="N73" s="38"/>
      <c r="O73" s="38"/>
      <c r="P73" s="38"/>
      <c r="Q73" s="38"/>
      <c r="R73" s="38"/>
      <c r="S73" s="38"/>
      <c r="T73" s="38"/>
      <c r="U73" s="38"/>
      <c r="V73" s="38"/>
      <c r="W73" s="38"/>
      <c r="X73" s="38"/>
      <c r="Y73" s="38"/>
      <c r="Z73" s="39"/>
    </row>
    <row r="74" spans="1:26" ht="31.5" x14ac:dyDescent="0.25">
      <c r="A74" s="34" t="s">
        <v>131</v>
      </c>
      <c r="B74" s="51" t="s">
        <v>132</v>
      </c>
      <c r="C74" s="36">
        <f>[1]изменения!F76</f>
        <v>150</v>
      </c>
      <c r="D74" s="36">
        <f>[1]изменения!G76</f>
        <v>0</v>
      </c>
      <c r="E74" s="36">
        <f t="shared" si="1"/>
        <v>150</v>
      </c>
      <c r="F74" s="36">
        <v>150</v>
      </c>
      <c r="G74" s="37">
        <v>0</v>
      </c>
      <c r="H74" s="36">
        <f t="shared" si="5"/>
        <v>150</v>
      </c>
      <c r="I74" s="36">
        <v>150</v>
      </c>
      <c r="J74" s="37">
        <v>0</v>
      </c>
      <c r="K74" s="36">
        <f t="shared" si="2"/>
        <v>150</v>
      </c>
      <c r="L74" s="3"/>
      <c r="M74" s="3"/>
      <c r="N74" s="3"/>
      <c r="O74" s="3"/>
      <c r="P74" s="3"/>
      <c r="Q74" s="3"/>
      <c r="R74" s="3"/>
      <c r="S74" s="3"/>
      <c r="T74" s="3"/>
      <c r="U74" s="3"/>
      <c r="V74" s="3"/>
      <c r="W74" s="3"/>
      <c r="X74" s="3"/>
      <c r="Y74" s="3"/>
      <c r="Z74" s="42"/>
    </row>
    <row r="75" spans="1:26" s="3" customFormat="1" ht="87.75" customHeight="1" x14ac:dyDescent="0.25">
      <c r="A75" s="34" t="s">
        <v>133</v>
      </c>
      <c r="B75" s="51" t="s">
        <v>134</v>
      </c>
      <c r="C75" s="36">
        <f>[1]изменения!F77</f>
        <v>17</v>
      </c>
      <c r="D75" s="36">
        <f>[1]изменения!G77</f>
        <v>0</v>
      </c>
      <c r="E75" s="36">
        <f t="shared" si="1"/>
        <v>17</v>
      </c>
      <c r="F75" s="36">
        <v>17</v>
      </c>
      <c r="G75" s="37">
        <v>0</v>
      </c>
      <c r="H75" s="36">
        <f t="shared" si="5"/>
        <v>17</v>
      </c>
      <c r="I75" s="36">
        <v>17</v>
      </c>
      <c r="J75" s="37">
        <v>0</v>
      </c>
      <c r="K75" s="36">
        <f t="shared" si="2"/>
        <v>17</v>
      </c>
    </row>
    <row r="76" spans="1:26" s="3" customFormat="1" ht="78.75" customHeight="1" x14ac:dyDescent="0.25">
      <c r="A76" s="34" t="s">
        <v>135</v>
      </c>
      <c r="B76" s="51" t="s">
        <v>136</v>
      </c>
      <c r="C76" s="36">
        <v>0</v>
      </c>
      <c r="D76" s="36"/>
      <c r="E76" s="36">
        <f t="shared" si="1"/>
        <v>0</v>
      </c>
      <c r="F76" s="36"/>
      <c r="G76" s="37">
        <v>0</v>
      </c>
      <c r="H76" s="36">
        <f t="shared" si="5"/>
        <v>0</v>
      </c>
      <c r="I76" s="36"/>
      <c r="J76" s="37">
        <v>0</v>
      </c>
      <c r="K76" s="36">
        <f t="shared" si="2"/>
        <v>0</v>
      </c>
    </row>
    <row r="77" spans="1:26" s="3" customFormat="1" ht="78.75" customHeight="1" x14ac:dyDescent="0.25">
      <c r="A77" s="34" t="s">
        <v>137</v>
      </c>
      <c r="B77" s="51" t="s">
        <v>138</v>
      </c>
      <c r="C77" s="36">
        <v>0</v>
      </c>
      <c r="D77" s="36"/>
      <c r="E77" s="36">
        <f t="shared" si="1"/>
        <v>0</v>
      </c>
      <c r="F77" s="36"/>
      <c r="G77" s="37">
        <v>0</v>
      </c>
      <c r="H77" s="36">
        <f t="shared" si="5"/>
        <v>0</v>
      </c>
      <c r="I77" s="36"/>
      <c r="J77" s="37">
        <v>0</v>
      </c>
      <c r="K77" s="36">
        <f t="shared" si="2"/>
        <v>0</v>
      </c>
    </row>
    <row r="78" spans="1:26" s="27" customFormat="1" ht="31.5" x14ac:dyDescent="0.25">
      <c r="A78" s="31" t="s">
        <v>139</v>
      </c>
      <c r="B78" s="32" t="s">
        <v>140</v>
      </c>
      <c r="C78" s="33">
        <f>SUM(C79:C84)</f>
        <v>73330.7</v>
      </c>
      <c r="D78" s="33">
        <f>SUM(D79:D84)</f>
        <v>57867.379910000003</v>
      </c>
      <c r="E78" s="36">
        <f t="shared" si="1"/>
        <v>131198.07991</v>
      </c>
      <c r="F78" s="36">
        <f>SUM(F79:F84)</f>
        <v>73330.7</v>
      </c>
      <c r="G78" s="37">
        <v>0</v>
      </c>
      <c r="H78" s="36">
        <f t="shared" si="5"/>
        <v>73330.7</v>
      </c>
      <c r="I78" s="46">
        <f>SUM(I79:I84)</f>
        <v>73330.7</v>
      </c>
      <c r="J78" s="37">
        <v>0</v>
      </c>
      <c r="K78" s="36">
        <f t="shared" si="2"/>
        <v>73330.7</v>
      </c>
      <c r="L78" s="26"/>
      <c r="M78" s="26"/>
      <c r="N78" s="26"/>
      <c r="O78" s="26"/>
      <c r="P78" s="26"/>
      <c r="Q78" s="26"/>
      <c r="R78" s="26"/>
      <c r="S78" s="26"/>
      <c r="T78" s="26"/>
      <c r="U78" s="26"/>
      <c r="V78" s="26"/>
      <c r="W78" s="26"/>
      <c r="X78" s="26"/>
      <c r="Y78" s="26"/>
    </row>
    <row r="79" spans="1:26" s="3" customFormat="1" ht="36.75" customHeight="1" x14ac:dyDescent="0.25">
      <c r="A79" s="34" t="s">
        <v>141</v>
      </c>
      <c r="B79" s="47" t="s">
        <v>142</v>
      </c>
      <c r="C79" s="36">
        <f>[1]изменения!F81</f>
        <v>31092.400000000001</v>
      </c>
      <c r="D79" s="36">
        <f>[1]изменения!G81</f>
        <v>-21606.825000000001</v>
      </c>
      <c r="E79" s="36">
        <f t="shared" si="1"/>
        <v>9485.5750000000007</v>
      </c>
      <c r="F79" s="36">
        <v>31092.400000000001</v>
      </c>
      <c r="G79" s="37">
        <v>0</v>
      </c>
      <c r="H79" s="36">
        <f t="shared" si="5"/>
        <v>31092.400000000001</v>
      </c>
      <c r="I79" s="36">
        <v>31092.400000000001</v>
      </c>
      <c r="J79" s="37">
        <v>0</v>
      </c>
      <c r="K79" s="36">
        <f t="shared" si="2"/>
        <v>31092.400000000001</v>
      </c>
    </row>
    <row r="80" spans="1:26" s="3" customFormat="1" ht="36.75" customHeight="1" x14ac:dyDescent="0.25">
      <c r="A80" s="34" t="s">
        <v>143</v>
      </c>
      <c r="B80" s="47" t="s">
        <v>144</v>
      </c>
      <c r="C80" s="36">
        <f>[1]изменения!F82</f>
        <v>0</v>
      </c>
      <c r="D80" s="36">
        <f>[1]изменения!G82</f>
        <v>0</v>
      </c>
      <c r="E80" s="36">
        <f t="shared" si="1"/>
        <v>0</v>
      </c>
      <c r="F80" s="36">
        <v>0</v>
      </c>
      <c r="G80" s="37">
        <v>0</v>
      </c>
      <c r="H80" s="36">
        <f t="shared" si="5"/>
        <v>0</v>
      </c>
      <c r="I80" s="36">
        <v>0</v>
      </c>
      <c r="J80" s="37">
        <v>0</v>
      </c>
      <c r="K80" s="36">
        <f t="shared" si="2"/>
        <v>0</v>
      </c>
    </row>
    <row r="81" spans="1:29" s="3" customFormat="1" ht="36.75" customHeight="1" x14ac:dyDescent="0.25">
      <c r="A81" s="34" t="s">
        <v>145</v>
      </c>
      <c r="B81" s="47" t="s">
        <v>146</v>
      </c>
      <c r="C81" s="36">
        <f>[1]изменения!F83</f>
        <v>2932.2</v>
      </c>
      <c r="D81" s="36">
        <f>[1]изменения!G83</f>
        <v>1339.366</v>
      </c>
      <c r="E81" s="36">
        <f t="shared" si="1"/>
        <v>4271.5659999999998</v>
      </c>
      <c r="F81" s="36">
        <v>2932.2</v>
      </c>
      <c r="G81" s="37">
        <v>0</v>
      </c>
      <c r="H81" s="36">
        <f t="shared" si="5"/>
        <v>2932.2</v>
      </c>
      <c r="I81" s="36">
        <v>2932.2</v>
      </c>
      <c r="J81" s="37">
        <v>0</v>
      </c>
      <c r="K81" s="36">
        <f t="shared" si="2"/>
        <v>2932.2</v>
      </c>
    </row>
    <row r="82" spans="1:29" s="3" customFormat="1" ht="36.75" customHeight="1" x14ac:dyDescent="0.25">
      <c r="A82" s="34" t="s">
        <v>147</v>
      </c>
      <c r="B82" s="47" t="s">
        <v>148</v>
      </c>
      <c r="C82" s="36">
        <f>[1]изменения!F84</f>
        <v>1652.6</v>
      </c>
      <c r="D82" s="36">
        <f>[1]изменения!G84</f>
        <v>728.60500000000002</v>
      </c>
      <c r="E82" s="36">
        <f t="shared" ref="E82:E147" si="6">SUM(D82+C82)</f>
        <v>2381.2049999999999</v>
      </c>
      <c r="F82" s="36">
        <v>1652.6</v>
      </c>
      <c r="G82" s="37">
        <v>0</v>
      </c>
      <c r="H82" s="36">
        <f t="shared" si="5"/>
        <v>1652.6</v>
      </c>
      <c r="I82" s="36">
        <v>1652.6</v>
      </c>
      <c r="J82" s="37">
        <v>0</v>
      </c>
      <c r="K82" s="36">
        <f t="shared" ref="K82:K148" si="7">I82+J82</f>
        <v>1652.6</v>
      </c>
    </row>
    <row r="83" spans="1:29" s="3" customFormat="1" ht="36.75" customHeight="1" x14ac:dyDescent="0.25">
      <c r="A83" s="34" t="s">
        <v>149</v>
      </c>
      <c r="B83" s="47" t="s">
        <v>150</v>
      </c>
      <c r="C83" s="36">
        <f>[1]изменения!F85</f>
        <v>3691.3</v>
      </c>
      <c r="D83" s="36">
        <f>[1]изменения!G85</f>
        <v>-3930.1880900000001</v>
      </c>
      <c r="E83" s="36">
        <f t="shared" si="6"/>
        <v>-238.88808999999992</v>
      </c>
      <c r="F83" s="36">
        <v>3691.3</v>
      </c>
      <c r="G83" s="37">
        <v>0</v>
      </c>
      <c r="H83" s="36">
        <f t="shared" si="5"/>
        <v>3691.3</v>
      </c>
      <c r="I83" s="36">
        <v>3691.3</v>
      </c>
      <c r="J83" s="37">
        <v>0</v>
      </c>
      <c r="K83" s="36">
        <f t="shared" si="7"/>
        <v>3691.3</v>
      </c>
    </row>
    <row r="84" spans="1:29" s="3" customFormat="1" ht="53.25" customHeight="1" x14ac:dyDescent="0.25">
      <c r="A84" s="34" t="s">
        <v>151</v>
      </c>
      <c r="B84" s="47" t="s">
        <v>152</v>
      </c>
      <c r="C84" s="36">
        <f>[1]изменения!F86</f>
        <v>33962.199999999997</v>
      </c>
      <c r="D84" s="36">
        <f>[1]изменения!G86</f>
        <v>81336.422000000006</v>
      </c>
      <c r="E84" s="36">
        <f t="shared" si="6"/>
        <v>115298.622</v>
      </c>
      <c r="F84" s="36">
        <v>33962.199999999997</v>
      </c>
      <c r="G84" s="37">
        <v>0</v>
      </c>
      <c r="H84" s="36">
        <f t="shared" si="5"/>
        <v>33962.199999999997</v>
      </c>
      <c r="I84" s="36">
        <v>33962.199999999997</v>
      </c>
      <c r="J84" s="37">
        <v>0</v>
      </c>
      <c r="K84" s="36">
        <f t="shared" si="7"/>
        <v>33962.199999999997</v>
      </c>
    </row>
    <row r="85" spans="1:29" s="27" customFormat="1" ht="31.5" x14ac:dyDescent="0.25">
      <c r="A85" s="31" t="s">
        <v>153</v>
      </c>
      <c r="B85" s="32" t="s">
        <v>154</v>
      </c>
      <c r="C85" s="33">
        <f>SUM(C86:C96)</f>
        <v>3083.2</v>
      </c>
      <c r="D85" s="33">
        <f>SUM(D86:D96)</f>
        <v>0</v>
      </c>
      <c r="E85" s="36">
        <f t="shared" si="6"/>
        <v>3083.2</v>
      </c>
      <c r="F85" s="59">
        <f>SUM(F86:F96)</f>
        <v>3083.2</v>
      </c>
      <c r="G85" s="37">
        <v>0</v>
      </c>
      <c r="H85" s="36">
        <f t="shared" si="5"/>
        <v>3083.2</v>
      </c>
      <c r="I85" s="46">
        <f>SUM(I86:I96)</f>
        <v>3083.2</v>
      </c>
      <c r="J85" s="37">
        <v>0</v>
      </c>
      <c r="K85" s="36">
        <f t="shared" si="7"/>
        <v>3083.2</v>
      </c>
      <c r="L85" s="26"/>
      <c r="M85" s="26"/>
      <c r="N85" s="26"/>
      <c r="O85" s="26"/>
      <c r="P85" s="26"/>
      <c r="Q85" s="26"/>
      <c r="R85" s="26"/>
      <c r="S85" s="26"/>
      <c r="T85" s="26"/>
      <c r="U85" s="26"/>
      <c r="V85" s="26"/>
      <c r="W85" s="26"/>
      <c r="X85" s="26"/>
      <c r="Y85" s="26"/>
      <c r="Z85" s="26"/>
      <c r="AA85" s="26"/>
      <c r="AB85" s="26"/>
    </row>
    <row r="86" spans="1:29" s="27" customFormat="1" ht="33.75" customHeight="1" x14ac:dyDescent="0.25">
      <c r="A86" s="31" t="s">
        <v>155</v>
      </c>
      <c r="B86" s="32" t="s">
        <v>156</v>
      </c>
      <c r="C86" s="37">
        <v>0</v>
      </c>
      <c r="D86" s="37">
        <v>0</v>
      </c>
      <c r="E86" s="37">
        <v>0</v>
      </c>
      <c r="F86" s="37">
        <v>0</v>
      </c>
      <c r="G86" s="37">
        <v>0</v>
      </c>
      <c r="H86" s="37">
        <v>0</v>
      </c>
      <c r="I86" s="37">
        <v>0</v>
      </c>
      <c r="J86" s="37">
        <v>0</v>
      </c>
      <c r="K86" s="37">
        <v>0</v>
      </c>
      <c r="L86" s="26"/>
      <c r="M86" s="26"/>
      <c r="N86" s="26"/>
      <c r="O86" s="26"/>
      <c r="P86" s="26"/>
      <c r="Q86" s="26"/>
      <c r="R86" s="26"/>
      <c r="S86" s="26"/>
      <c r="T86" s="26"/>
      <c r="U86" s="26"/>
      <c r="V86" s="26"/>
      <c r="W86" s="26"/>
      <c r="X86" s="26"/>
      <c r="Y86" s="26"/>
      <c r="Z86" s="26"/>
      <c r="AA86" s="26"/>
      <c r="AB86" s="26"/>
    </row>
    <row r="87" spans="1:29" s="27" customFormat="1" ht="31.5" x14ac:dyDescent="0.25">
      <c r="A87" s="31" t="s">
        <v>157</v>
      </c>
      <c r="B87" s="32" t="s">
        <v>158</v>
      </c>
      <c r="C87" s="37">
        <v>0</v>
      </c>
      <c r="D87" s="37">
        <v>0</v>
      </c>
      <c r="E87" s="37">
        <v>0</v>
      </c>
      <c r="F87" s="37">
        <v>0</v>
      </c>
      <c r="G87" s="37">
        <v>0</v>
      </c>
      <c r="H87" s="37">
        <v>0</v>
      </c>
      <c r="I87" s="37">
        <v>0</v>
      </c>
      <c r="J87" s="37">
        <v>0</v>
      </c>
      <c r="K87" s="37">
        <v>0</v>
      </c>
      <c r="L87" s="26"/>
      <c r="M87" s="26"/>
      <c r="N87" s="26"/>
      <c r="O87" s="26"/>
      <c r="P87" s="26"/>
      <c r="Q87" s="26"/>
      <c r="R87" s="26"/>
      <c r="S87" s="26"/>
      <c r="T87" s="26"/>
      <c r="U87" s="26"/>
      <c r="V87" s="26"/>
      <c r="W87" s="26"/>
      <c r="X87" s="26"/>
      <c r="Y87" s="26"/>
      <c r="Z87" s="26"/>
      <c r="AA87" s="26"/>
      <c r="AB87" s="26"/>
    </row>
    <row r="88" spans="1:29" s="27" customFormat="1" ht="31.5" x14ac:dyDescent="0.25">
      <c r="A88" s="31" t="s">
        <v>159</v>
      </c>
      <c r="B88" s="32" t="s">
        <v>160</v>
      </c>
      <c r="C88" s="37">
        <v>0</v>
      </c>
      <c r="D88" s="37">
        <v>0</v>
      </c>
      <c r="E88" s="37">
        <v>0</v>
      </c>
      <c r="F88" s="37">
        <v>0</v>
      </c>
      <c r="G88" s="37">
        <v>0</v>
      </c>
      <c r="H88" s="37">
        <v>0</v>
      </c>
      <c r="I88" s="37">
        <v>0</v>
      </c>
      <c r="J88" s="37">
        <v>0</v>
      </c>
      <c r="K88" s="37">
        <v>0</v>
      </c>
      <c r="L88" s="26"/>
      <c r="M88" s="26"/>
      <c r="N88" s="26"/>
      <c r="O88" s="26"/>
      <c r="P88" s="26"/>
      <c r="Q88" s="26"/>
      <c r="R88" s="26"/>
      <c r="S88" s="26"/>
      <c r="T88" s="26"/>
      <c r="U88" s="26"/>
      <c r="V88" s="26"/>
      <c r="W88" s="26"/>
      <c r="X88" s="26"/>
      <c r="Y88" s="26"/>
      <c r="Z88" s="26"/>
      <c r="AA88" s="26"/>
      <c r="AB88" s="26"/>
    </row>
    <row r="89" spans="1:29" s="27" customFormat="1" ht="31.5" x14ac:dyDescent="0.25">
      <c r="A89" s="31" t="s">
        <v>161</v>
      </c>
      <c r="B89" s="32" t="s">
        <v>160</v>
      </c>
      <c r="C89" s="33">
        <f>[1]изменения!F91</f>
        <v>1283.2</v>
      </c>
      <c r="D89" s="33">
        <f>[1]изменения!G91</f>
        <v>0</v>
      </c>
      <c r="E89" s="36">
        <f t="shared" si="6"/>
        <v>1283.2</v>
      </c>
      <c r="F89" s="33">
        <v>1283.2</v>
      </c>
      <c r="G89" s="37">
        <v>0</v>
      </c>
      <c r="H89" s="36">
        <f t="shared" si="5"/>
        <v>1283.2</v>
      </c>
      <c r="I89" s="33">
        <v>1283.2</v>
      </c>
      <c r="J89" s="37">
        <v>0</v>
      </c>
      <c r="K89" s="36">
        <f t="shared" si="7"/>
        <v>1283.2</v>
      </c>
      <c r="L89" s="26"/>
      <c r="M89" s="26"/>
      <c r="N89" s="26"/>
      <c r="O89" s="26"/>
      <c r="P89" s="26"/>
      <c r="Q89" s="26"/>
      <c r="R89" s="26"/>
      <c r="S89" s="26"/>
      <c r="T89" s="26"/>
      <c r="U89" s="26"/>
      <c r="V89" s="26"/>
      <c r="W89" s="26"/>
      <c r="X89" s="26"/>
      <c r="Y89" s="26"/>
      <c r="Z89" s="26"/>
      <c r="AA89" s="26"/>
      <c r="AB89" s="26"/>
    </row>
    <row r="90" spans="1:29" s="27" customFormat="1" ht="31.5" x14ac:dyDescent="0.25">
      <c r="A90" s="31" t="s">
        <v>162</v>
      </c>
      <c r="B90" s="32" t="s">
        <v>160</v>
      </c>
      <c r="C90" s="37">
        <v>0</v>
      </c>
      <c r="D90" s="37">
        <v>0</v>
      </c>
      <c r="E90" s="36">
        <f t="shared" si="6"/>
        <v>0</v>
      </c>
      <c r="F90" s="37">
        <v>0</v>
      </c>
      <c r="G90" s="37">
        <v>0</v>
      </c>
      <c r="H90" s="37">
        <v>0</v>
      </c>
      <c r="I90" s="37">
        <v>0</v>
      </c>
      <c r="J90" s="37">
        <v>0</v>
      </c>
      <c r="K90" s="37">
        <v>0</v>
      </c>
      <c r="L90" s="26"/>
      <c r="M90" s="26"/>
      <c r="N90" s="26"/>
      <c r="O90" s="26"/>
      <c r="P90" s="26"/>
      <c r="Q90" s="26"/>
      <c r="R90" s="26"/>
      <c r="S90" s="26"/>
      <c r="T90" s="26"/>
      <c r="U90" s="26"/>
      <c r="V90" s="26"/>
      <c r="W90" s="26"/>
      <c r="X90" s="26"/>
      <c r="Y90" s="26"/>
      <c r="Z90" s="26"/>
      <c r="AA90" s="26"/>
      <c r="AB90" s="26"/>
    </row>
    <row r="91" spans="1:29" s="27" customFormat="1" ht="31.5" x14ac:dyDescent="0.25">
      <c r="A91" s="31" t="s">
        <v>163</v>
      </c>
      <c r="B91" s="32" t="s">
        <v>160</v>
      </c>
      <c r="C91" s="37">
        <v>0</v>
      </c>
      <c r="D91" s="36">
        <f>[1]изменения!G93</f>
        <v>0</v>
      </c>
      <c r="E91" s="36">
        <f t="shared" si="6"/>
        <v>0</v>
      </c>
      <c r="F91" s="37">
        <v>0</v>
      </c>
      <c r="G91" s="37">
        <v>0</v>
      </c>
      <c r="H91" s="37">
        <v>0</v>
      </c>
      <c r="I91" s="37">
        <v>0</v>
      </c>
      <c r="J91" s="37">
        <v>0</v>
      </c>
      <c r="K91" s="37">
        <v>0</v>
      </c>
      <c r="L91" s="26"/>
      <c r="M91" s="26"/>
      <c r="N91" s="26"/>
      <c r="O91" s="26"/>
      <c r="P91" s="26"/>
      <c r="Q91" s="26"/>
      <c r="R91" s="26"/>
      <c r="S91" s="26"/>
      <c r="T91" s="26"/>
      <c r="U91" s="26"/>
      <c r="V91" s="26"/>
      <c r="W91" s="26"/>
      <c r="X91" s="26"/>
      <c r="Y91" s="26"/>
      <c r="Z91" s="26"/>
      <c r="AA91" s="26"/>
      <c r="AB91" s="26"/>
    </row>
    <row r="92" spans="1:29" ht="31.5" x14ac:dyDescent="0.25">
      <c r="A92" s="48" t="s">
        <v>164</v>
      </c>
      <c r="B92" s="51" t="s">
        <v>165</v>
      </c>
      <c r="C92" s="37">
        <v>0</v>
      </c>
      <c r="D92" s="36">
        <f>[1]изменения!G94</f>
        <v>0</v>
      </c>
      <c r="E92" s="36">
        <f t="shared" si="6"/>
        <v>0</v>
      </c>
      <c r="F92" s="37">
        <v>0</v>
      </c>
      <c r="G92" s="37">
        <v>0</v>
      </c>
      <c r="H92" s="37">
        <v>0</v>
      </c>
      <c r="I92" s="37">
        <v>0</v>
      </c>
      <c r="J92" s="37">
        <v>0</v>
      </c>
      <c r="K92" s="37">
        <v>0</v>
      </c>
      <c r="L92" s="3"/>
      <c r="M92" s="3"/>
      <c r="N92" s="3"/>
      <c r="O92" s="3"/>
      <c r="P92" s="3"/>
      <c r="Q92" s="3"/>
      <c r="R92" s="3"/>
      <c r="S92" s="3"/>
      <c r="T92" s="3"/>
      <c r="U92" s="3"/>
      <c r="V92" s="3"/>
      <c r="W92" s="3"/>
      <c r="X92" s="3"/>
      <c r="Y92" s="3"/>
      <c r="Z92" s="3"/>
      <c r="AA92" s="3"/>
      <c r="AB92" s="3"/>
      <c r="AC92" s="42"/>
    </row>
    <row r="93" spans="1:29" s="3" customFormat="1" ht="31.5" x14ac:dyDescent="0.25">
      <c r="A93" s="48" t="s">
        <v>166</v>
      </c>
      <c r="B93" s="51" t="s">
        <v>165</v>
      </c>
      <c r="C93" s="37">
        <v>0</v>
      </c>
      <c r="D93" s="36">
        <f>[1]изменения!G95</f>
        <v>0</v>
      </c>
      <c r="E93" s="36">
        <f t="shared" si="6"/>
        <v>0</v>
      </c>
      <c r="F93" s="37">
        <v>0</v>
      </c>
      <c r="G93" s="37">
        <v>0</v>
      </c>
      <c r="H93" s="37">
        <v>0</v>
      </c>
      <c r="I93" s="37">
        <v>0</v>
      </c>
      <c r="J93" s="37">
        <v>0</v>
      </c>
      <c r="K93" s="37">
        <v>0</v>
      </c>
    </row>
    <row r="94" spans="1:29" s="3" customFormat="1" ht="31.5" x14ac:dyDescent="0.25">
      <c r="A94" s="48" t="s">
        <v>167</v>
      </c>
      <c r="B94" s="51" t="s">
        <v>165</v>
      </c>
      <c r="C94" s="36">
        <f>[1]изменения!F96</f>
        <v>1800</v>
      </c>
      <c r="D94" s="36">
        <f>[1]изменения!G96</f>
        <v>0</v>
      </c>
      <c r="E94" s="36">
        <f t="shared" si="6"/>
        <v>1800</v>
      </c>
      <c r="F94" s="36">
        <v>1800</v>
      </c>
      <c r="G94" s="37">
        <v>0</v>
      </c>
      <c r="H94" s="36">
        <f t="shared" si="5"/>
        <v>1800</v>
      </c>
      <c r="I94" s="36">
        <v>1800</v>
      </c>
      <c r="J94" s="37">
        <v>0</v>
      </c>
      <c r="K94" s="36">
        <f t="shared" si="7"/>
        <v>1800</v>
      </c>
    </row>
    <row r="95" spans="1:29" s="3" customFormat="1" ht="31.5" x14ac:dyDescent="0.25">
      <c r="A95" s="48" t="s">
        <v>168</v>
      </c>
      <c r="B95" s="51" t="s">
        <v>169</v>
      </c>
      <c r="C95" s="36">
        <f>[1]изменения!F97</f>
        <v>0</v>
      </c>
      <c r="D95" s="36">
        <f>[1]изменения!G97</f>
        <v>0</v>
      </c>
      <c r="E95" s="36">
        <f t="shared" si="6"/>
        <v>0</v>
      </c>
      <c r="F95" s="59"/>
      <c r="G95" s="37">
        <v>0</v>
      </c>
      <c r="H95" s="36">
        <f t="shared" si="5"/>
        <v>0</v>
      </c>
      <c r="I95" s="36"/>
      <c r="J95" s="37">
        <v>0</v>
      </c>
      <c r="K95" s="36">
        <f t="shared" si="7"/>
        <v>0</v>
      </c>
    </row>
    <row r="96" spans="1:29" s="3" customFormat="1" ht="31.5" x14ac:dyDescent="0.25">
      <c r="A96" s="48" t="s">
        <v>170</v>
      </c>
      <c r="B96" s="51" t="s">
        <v>171</v>
      </c>
      <c r="C96" s="36">
        <f>[1]изменения!F98</f>
        <v>0</v>
      </c>
      <c r="D96" s="36">
        <f>[1]изменения!G98</f>
        <v>0</v>
      </c>
      <c r="E96" s="36">
        <f t="shared" si="6"/>
        <v>0</v>
      </c>
      <c r="F96" s="59"/>
      <c r="G96" s="37">
        <v>0</v>
      </c>
      <c r="H96" s="36">
        <f t="shared" si="5"/>
        <v>0</v>
      </c>
      <c r="I96" s="36"/>
      <c r="J96" s="37">
        <v>0</v>
      </c>
      <c r="K96" s="36">
        <f t="shared" si="7"/>
        <v>0</v>
      </c>
    </row>
    <row r="97" spans="1:26" s="27" customFormat="1" ht="31.5" x14ac:dyDescent="0.25">
      <c r="A97" s="31" t="s">
        <v>172</v>
      </c>
      <c r="B97" s="32" t="s">
        <v>173</v>
      </c>
      <c r="C97" s="33">
        <f>SUM(C98:C107)</f>
        <v>11030.3</v>
      </c>
      <c r="D97" s="33">
        <f>SUM(D98:D107)</f>
        <v>0</v>
      </c>
      <c r="E97" s="36">
        <f t="shared" si="6"/>
        <v>11030.3</v>
      </c>
      <c r="F97" s="59">
        <f>SUM(F98:F107)</f>
        <v>8230.2999999999993</v>
      </c>
      <c r="G97" s="37">
        <v>0</v>
      </c>
      <c r="H97" s="36">
        <f t="shared" si="5"/>
        <v>8230.2999999999993</v>
      </c>
      <c r="I97" s="53">
        <f>SUM(I98:I107)</f>
        <v>8430.2999999999993</v>
      </c>
      <c r="J97" s="37">
        <v>0</v>
      </c>
      <c r="K97" s="36">
        <f t="shared" si="7"/>
        <v>8430.2999999999993</v>
      </c>
      <c r="L97" s="26"/>
      <c r="M97" s="26"/>
      <c r="N97" s="26"/>
      <c r="O97" s="26"/>
      <c r="P97" s="26"/>
      <c r="Q97" s="26"/>
      <c r="R97" s="26"/>
      <c r="S97" s="26"/>
      <c r="T97" s="26"/>
      <c r="U97" s="26"/>
      <c r="V97" s="26"/>
      <c r="W97" s="26"/>
      <c r="X97" s="26"/>
      <c r="Y97" s="26"/>
    </row>
    <row r="98" spans="1:26" ht="31.5" x14ac:dyDescent="0.25">
      <c r="A98" s="34" t="s">
        <v>174</v>
      </c>
      <c r="B98" s="51" t="s">
        <v>175</v>
      </c>
      <c r="C98" s="36">
        <f>[1]изменения!F100</f>
        <v>8000</v>
      </c>
      <c r="D98" s="36">
        <f>[1]изменения!G100</f>
        <v>0</v>
      </c>
      <c r="E98" s="36">
        <f t="shared" si="6"/>
        <v>8000</v>
      </c>
      <c r="F98" s="36">
        <v>5000</v>
      </c>
      <c r="G98" s="37">
        <v>0</v>
      </c>
      <c r="H98" s="36">
        <f t="shared" si="5"/>
        <v>5000</v>
      </c>
      <c r="I98" s="36">
        <v>5000</v>
      </c>
      <c r="J98" s="37">
        <v>0</v>
      </c>
      <c r="K98" s="36">
        <f t="shared" si="7"/>
        <v>5000</v>
      </c>
      <c r="L98" s="3"/>
      <c r="M98" s="3"/>
      <c r="N98" s="3"/>
      <c r="O98" s="3"/>
      <c r="P98" s="3"/>
      <c r="Q98" s="3"/>
      <c r="R98" s="3"/>
      <c r="S98" s="3"/>
      <c r="T98" s="3"/>
      <c r="U98" s="3"/>
      <c r="V98" s="3"/>
      <c r="W98" s="3"/>
      <c r="X98" s="3"/>
      <c r="Y98" s="3"/>
      <c r="Z98" s="42"/>
    </row>
    <row r="99" spans="1:26" ht="47.25" x14ac:dyDescent="0.25">
      <c r="A99" s="34" t="s">
        <v>176</v>
      </c>
      <c r="B99" s="51" t="s">
        <v>177</v>
      </c>
      <c r="C99" s="36">
        <f>[1]изменения!F101</f>
        <v>0</v>
      </c>
      <c r="D99" s="36">
        <f>[1]изменения!G101</f>
        <v>0</v>
      </c>
      <c r="E99" s="36">
        <f t="shared" si="6"/>
        <v>0</v>
      </c>
      <c r="F99" s="59"/>
      <c r="G99" s="37">
        <v>0</v>
      </c>
      <c r="H99" s="36">
        <f t="shared" si="5"/>
        <v>0</v>
      </c>
      <c r="I99" s="36"/>
      <c r="J99" s="37">
        <v>0</v>
      </c>
      <c r="K99" s="36">
        <f t="shared" si="7"/>
        <v>0</v>
      </c>
      <c r="L99" s="3"/>
      <c r="M99" s="3"/>
      <c r="N99" s="3"/>
      <c r="O99" s="3"/>
      <c r="P99" s="3"/>
      <c r="Q99" s="3"/>
      <c r="R99" s="3"/>
      <c r="S99" s="3"/>
      <c r="T99" s="3"/>
      <c r="U99" s="3"/>
      <c r="V99" s="3"/>
      <c r="W99" s="3"/>
      <c r="X99" s="3"/>
      <c r="Y99" s="3"/>
      <c r="Z99" s="42"/>
    </row>
    <row r="100" spans="1:26" ht="31.5" x14ac:dyDescent="0.25">
      <c r="A100" s="34" t="s">
        <v>178</v>
      </c>
      <c r="B100" s="51" t="s">
        <v>179</v>
      </c>
      <c r="C100" s="36">
        <f>[1]изменения!F102</f>
        <v>0</v>
      </c>
      <c r="D100" s="36">
        <f>[1]изменения!G102</f>
        <v>0</v>
      </c>
      <c r="E100" s="36">
        <f t="shared" si="6"/>
        <v>0</v>
      </c>
      <c r="F100" s="59"/>
      <c r="G100" s="37">
        <v>0</v>
      </c>
      <c r="H100" s="36">
        <f t="shared" si="5"/>
        <v>0</v>
      </c>
      <c r="I100" s="36"/>
      <c r="J100" s="37">
        <v>0</v>
      </c>
      <c r="K100" s="36">
        <f t="shared" si="7"/>
        <v>0</v>
      </c>
      <c r="L100" s="3"/>
      <c r="M100" s="3"/>
      <c r="N100" s="3"/>
      <c r="O100" s="3"/>
      <c r="P100" s="3"/>
      <c r="Q100" s="3"/>
      <c r="R100" s="3"/>
      <c r="S100" s="3"/>
      <c r="T100" s="3"/>
      <c r="U100" s="3"/>
      <c r="V100" s="3"/>
      <c r="W100" s="3"/>
      <c r="X100" s="3"/>
      <c r="Y100" s="3"/>
      <c r="Z100" s="42"/>
    </row>
    <row r="101" spans="1:26" ht="94.5" x14ac:dyDescent="0.25">
      <c r="A101" s="34" t="s">
        <v>180</v>
      </c>
      <c r="B101" s="51" t="s">
        <v>181</v>
      </c>
      <c r="C101" s="36">
        <f>[1]изменения!F103</f>
        <v>0</v>
      </c>
      <c r="D101" s="36">
        <f>[1]изменения!G103</f>
        <v>0</v>
      </c>
      <c r="E101" s="36">
        <f t="shared" si="6"/>
        <v>0</v>
      </c>
      <c r="F101" s="37">
        <v>0</v>
      </c>
      <c r="G101" s="37">
        <v>0</v>
      </c>
      <c r="H101" s="37">
        <v>0</v>
      </c>
      <c r="I101" s="37">
        <v>0</v>
      </c>
      <c r="J101" s="37">
        <v>0</v>
      </c>
      <c r="K101" s="37">
        <v>0</v>
      </c>
      <c r="L101" s="3"/>
      <c r="M101" s="3"/>
      <c r="N101" s="3"/>
      <c r="O101" s="3"/>
      <c r="P101" s="3"/>
      <c r="Q101" s="3"/>
      <c r="R101" s="3"/>
      <c r="S101" s="3"/>
      <c r="T101" s="3"/>
      <c r="U101" s="3"/>
      <c r="V101" s="3"/>
      <c r="W101" s="3"/>
      <c r="X101" s="3"/>
      <c r="Y101" s="3"/>
      <c r="Z101" s="42"/>
    </row>
    <row r="102" spans="1:26" ht="94.5" x14ac:dyDescent="0.25">
      <c r="A102" s="34" t="s">
        <v>182</v>
      </c>
      <c r="B102" s="51" t="s">
        <v>183</v>
      </c>
      <c r="C102" s="36">
        <f>[1]изменения!F104</f>
        <v>0</v>
      </c>
      <c r="D102" s="36">
        <f>[1]изменения!G104</f>
        <v>0</v>
      </c>
      <c r="E102" s="36">
        <f t="shared" si="6"/>
        <v>0</v>
      </c>
      <c r="F102" s="36"/>
      <c r="G102" s="37">
        <v>0</v>
      </c>
      <c r="H102" s="36">
        <f t="shared" si="5"/>
        <v>0</v>
      </c>
      <c r="I102" s="36"/>
      <c r="J102" s="37">
        <v>0</v>
      </c>
      <c r="K102" s="36">
        <f t="shared" si="7"/>
        <v>0</v>
      </c>
      <c r="L102" s="3"/>
      <c r="M102" s="3"/>
      <c r="N102" s="3"/>
      <c r="O102" s="3"/>
      <c r="P102" s="3"/>
      <c r="Q102" s="3"/>
      <c r="R102" s="3"/>
      <c r="S102" s="3"/>
      <c r="T102" s="3"/>
      <c r="U102" s="3"/>
      <c r="V102" s="3"/>
      <c r="W102" s="3"/>
      <c r="X102" s="3"/>
      <c r="Y102" s="3"/>
      <c r="Z102" s="42"/>
    </row>
    <row r="103" spans="1:26" ht="94.5" x14ac:dyDescent="0.25">
      <c r="A103" s="34" t="s">
        <v>184</v>
      </c>
      <c r="B103" s="51" t="s">
        <v>185</v>
      </c>
      <c r="C103" s="36">
        <f>[1]изменения!F105</f>
        <v>0</v>
      </c>
      <c r="D103" s="36">
        <f>[1]изменения!G105</f>
        <v>0</v>
      </c>
      <c r="E103" s="36">
        <f t="shared" si="6"/>
        <v>0</v>
      </c>
      <c r="F103" s="36"/>
      <c r="G103" s="37">
        <v>0</v>
      </c>
      <c r="H103" s="36">
        <f t="shared" si="5"/>
        <v>0</v>
      </c>
      <c r="I103" s="36"/>
      <c r="J103" s="37">
        <v>0</v>
      </c>
      <c r="K103" s="36">
        <f t="shared" si="7"/>
        <v>0</v>
      </c>
      <c r="L103" s="3"/>
      <c r="M103" s="3"/>
      <c r="N103" s="3"/>
      <c r="O103" s="3"/>
      <c r="P103" s="3"/>
      <c r="Q103" s="3"/>
      <c r="R103" s="3"/>
      <c r="S103" s="3"/>
      <c r="T103" s="3"/>
      <c r="U103" s="3"/>
      <c r="V103" s="3"/>
      <c r="W103" s="3"/>
      <c r="X103" s="3"/>
      <c r="Y103" s="3"/>
      <c r="Z103" s="42"/>
    </row>
    <row r="104" spans="1:26" ht="63" x14ac:dyDescent="0.25">
      <c r="A104" s="34" t="s">
        <v>186</v>
      </c>
      <c r="B104" s="51" t="s">
        <v>187</v>
      </c>
      <c r="C104" s="36">
        <f>[1]изменения!F106</f>
        <v>2000</v>
      </c>
      <c r="D104" s="36">
        <f>[1]изменения!G106</f>
        <v>0</v>
      </c>
      <c r="E104" s="36">
        <f t="shared" si="6"/>
        <v>2000</v>
      </c>
      <c r="F104" s="36">
        <v>2200</v>
      </c>
      <c r="G104" s="37">
        <v>0</v>
      </c>
      <c r="H104" s="36">
        <f t="shared" si="5"/>
        <v>2200</v>
      </c>
      <c r="I104" s="36">
        <v>2400</v>
      </c>
      <c r="J104" s="37">
        <v>0</v>
      </c>
      <c r="K104" s="36">
        <f t="shared" si="7"/>
        <v>2400</v>
      </c>
      <c r="L104" s="3"/>
      <c r="M104" s="3"/>
      <c r="N104" s="3"/>
      <c r="O104" s="3"/>
      <c r="P104" s="3"/>
      <c r="Q104" s="3"/>
      <c r="R104" s="3"/>
      <c r="S104" s="3"/>
      <c r="T104" s="3"/>
      <c r="U104" s="3"/>
      <c r="V104" s="3"/>
      <c r="W104" s="3"/>
      <c r="X104" s="3"/>
      <c r="Y104" s="3"/>
      <c r="Z104" s="42"/>
    </row>
    <row r="105" spans="1:26" s="3" customFormat="1" ht="47.25" x14ac:dyDescent="0.25">
      <c r="A105" s="34" t="s">
        <v>188</v>
      </c>
      <c r="B105" s="51" t="s">
        <v>189</v>
      </c>
      <c r="C105" s="36">
        <f>[1]изменения!F107</f>
        <v>898.7</v>
      </c>
      <c r="D105" s="36">
        <f>[1]изменения!G107</f>
        <v>0</v>
      </c>
      <c r="E105" s="36">
        <f t="shared" si="6"/>
        <v>898.7</v>
      </c>
      <c r="F105" s="36">
        <v>898.7</v>
      </c>
      <c r="G105" s="37">
        <v>0</v>
      </c>
      <c r="H105" s="36">
        <f t="shared" si="5"/>
        <v>898.7</v>
      </c>
      <c r="I105" s="36">
        <v>898.7</v>
      </c>
      <c r="J105" s="37">
        <v>0</v>
      </c>
      <c r="K105" s="36">
        <f t="shared" si="7"/>
        <v>898.7</v>
      </c>
    </row>
    <row r="106" spans="1:26" s="3" customFormat="1" ht="110.25" x14ac:dyDescent="0.25">
      <c r="A106" s="34" t="s">
        <v>190</v>
      </c>
      <c r="B106" s="51" t="s">
        <v>191</v>
      </c>
      <c r="C106" s="36">
        <f>[1]изменения!F108</f>
        <v>10.3</v>
      </c>
      <c r="D106" s="36">
        <f>[1]изменения!G108</f>
        <v>0</v>
      </c>
      <c r="E106" s="36">
        <f t="shared" si="6"/>
        <v>10.3</v>
      </c>
      <c r="F106" s="36">
        <v>10.3</v>
      </c>
      <c r="G106" s="37">
        <v>0</v>
      </c>
      <c r="H106" s="36">
        <f t="shared" si="5"/>
        <v>10.3</v>
      </c>
      <c r="I106" s="36">
        <v>10.3</v>
      </c>
      <c r="J106" s="37">
        <v>0</v>
      </c>
      <c r="K106" s="36">
        <f t="shared" si="7"/>
        <v>10.3</v>
      </c>
    </row>
    <row r="107" spans="1:26" s="3" customFormat="1" ht="94.5" x14ac:dyDescent="0.25">
      <c r="A107" s="34" t="s">
        <v>192</v>
      </c>
      <c r="B107" s="51" t="s">
        <v>193</v>
      </c>
      <c r="C107" s="36">
        <f>[1]изменения!F109</f>
        <v>121.3</v>
      </c>
      <c r="D107" s="36">
        <f>[1]изменения!G109</f>
        <v>0</v>
      </c>
      <c r="E107" s="36">
        <f t="shared" si="6"/>
        <v>121.3</v>
      </c>
      <c r="F107" s="36">
        <v>121.3</v>
      </c>
      <c r="G107" s="37">
        <v>0</v>
      </c>
      <c r="H107" s="36">
        <f t="shared" si="5"/>
        <v>121.3</v>
      </c>
      <c r="I107" s="36">
        <v>121.3</v>
      </c>
      <c r="J107" s="37">
        <v>0</v>
      </c>
      <c r="K107" s="36">
        <f t="shared" si="7"/>
        <v>121.3</v>
      </c>
    </row>
    <row r="108" spans="1:26" s="27" customFormat="1" x14ac:dyDescent="0.25">
      <c r="A108" s="31" t="s">
        <v>194</v>
      </c>
      <c r="B108" s="32" t="s">
        <v>195</v>
      </c>
      <c r="C108" s="33">
        <f>SUM(C109:C182)</f>
        <v>602556.5</v>
      </c>
      <c r="D108" s="33">
        <f>SUM(D109:D182)</f>
        <v>-81093.343389999995</v>
      </c>
      <c r="E108" s="36">
        <f t="shared" si="6"/>
        <v>521463.15661000001</v>
      </c>
      <c r="F108" s="36">
        <f>SUM(F109:F182)</f>
        <v>602558.80000000005</v>
      </c>
      <c r="G108" s="37">
        <v>0</v>
      </c>
      <c r="H108" s="36">
        <f t="shared" si="5"/>
        <v>602558.80000000005</v>
      </c>
      <c r="I108" s="46">
        <f>SUM(I109:I182)</f>
        <v>602558.9</v>
      </c>
      <c r="J108" s="37">
        <v>0</v>
      </c>
      <c r="K108" s="36">
        <f t="shared" si="7"/>
        <v>602558.9</v>
      </c>
      <c r="L108" s="26"/>
      <c r="M108" s="26"/>
      <c r="N108" s="26"/>
      <c r="O108" s="26"/>
      <c r="P108" s="26"/>
      <c r="Q108" s="26"/>
      <c r="R108" s="26"/>
      <c r="S108" s="26"/>
      <c r="T108" s="26"/>
      <c r="U108" s="26"/>
      <c r="V108" s="26"/>
      <c r="W108" s="26"/>
      <c r="X108" s="26"/>
      <c r="Y108" s="26"/>
    </row>
    <row r="109" spans="1:26" ht="141.75" x14ac:dyDescent="0.25">
      <c r="A109" s="34" t="s">
        <v>196</v>
      </c>
      <c r="B109" s="51" t="s">
        <v>197</v>
      </c>
      <c r="C109" s="36">
        <f>[1]изменения!F111</f>
        <v>5</v>
      </c>
      <c r="D109" s="36">
        <f>[1]изменения!G111</f>
        <v>0</v>
      </c>
      <c r="E109" s="36">
        <f t="shared" si="6"/>
        <v>5</v>
      </c>
      <c r="F109" s="33">
        <v>5</v>
      </c>
      <c r="G109" s="37">
        <v>0</v>
      </c>
      <c r="H109" s="36">
        <f t="shared" si="5"/>
        <v>5</v>
      </c>
      <c r="I109" s="33">
        <v>5</v>
      </c>
      <c r="J109" s="37">
        <v>0</v>
      </c>
      <c r="K109" s="36">
        <f t="shared" si="7"/>
        <v>5</v>
      </c>
      <c r="L109" s="3"/>
      <c r="M109" s="3"/>
      <c r="N109" s="3"/>
      <c r="O109" s="3"/>
      <c r="P109" s="3"/>
      <c r="Q109" s="3"/>
      <c r="R109" s="3"/>
      <c r="S109" s="3"/>
      <c r="T109" s="3"/>
      <c r="U109" s="3"/>
      <c r="V109" s="3"/>
      <c r="W109" s="3"/>
      <c r="X109" s="3"/>
      <c r="Y109" s="3"/>
      <c r="Z109" s="42"/>
    </row>
    <row r="110" spans="1:26" ht="99" x14ac:dyDescent="0.25">
      <c r="A110" s="34" t="s">
        <v>198</v>
      </c>
      <c r="B110" s="60" t="s">
        <v>199</v>
      </c>
      <c r="C110" s="36">
        <f>[1]изменения!F112</f>
        <v>0</v>
      </c>
      <c r="D110" s="36">
        <f>[1]изменения!G112</f>
        <v>0</v>
      </c>
      <c r="E110" s="36">
        <f t="shared" si="6"/>
        <v>0</v>
      </c>
      <c r="F110" s="37">
        <v>0</v>
      </c>
      <c r="G110" s="37">
        <v>0</v>
      </c>
      <c r="H110" s="37">
        <v>0</v>
      </c>
      <c r="I110" s="37">
        <v>0</v>
      </c>
      <c r="J110" s="37">
        <v>0</v>
      </c>
      <c r="K110" s="37">
        <v>0</v>
      </c>
      <c r="L110" s="3"/>
      <c r="M110" s="3"/>
      <c r="N110" s="3"/>
      <c r="O110" s="3"/>
      <c r="P110" s="3"/>
      <c r="Q110" s="3"/>
      <c r="R110" s="3"/>
      <c r="S110" s="3"/>
      <c r="T110" s="3"/>
      <c r="U110" s="3"/>
      <c r="V110" s="3"/>
      <c r="W110" s="3"/>
      <c r="X110" s="3"/>
      <c r="Y110" s="3"/>
      <c r="Z110" s="42"/>
    </row>
    <row r="111" spans="1:26" ht="173.25" x14ac:dyDescent="0.25">
      <c r="A111" s="34" t="s">
        <v>200</v>
      </c>
      <c r="B111" s="51" t="s">
        <v>201</v>
      </c>
      <c r="C111" s="36">
        <f>[1]изменения!F113</f>
        <v>1</v>
      </c>
      <c r="D111" s="36">
        <f>[1]изменения!G113</f>
        <v>0</v>
      </c>
      <c r="E111" s="36">
        <f t="shared" si="6"/>
        <v>1</v>
      </c>
      <c r="F111" s="36">
        <v>1</v>
      </c>
      <c r="G111" s="37">
        <v>0</v>
      </c>
      <c r="H111" s="36">
        <f t="shared" si="5"/>
        <v>1</v>
      </c>
      <c r="I111" s="36">
        <v>1</v>
      </c>
      <c r="J111" s="37">
        <v>0</v>
      </c>
      <c r="K111" s="36">
        <f t="shared" si="7"/>
        <v>1</v>
      </c>
      <c r="L111" s="3"/>
      <c r="M111" s="3"/>
      <c r="N111" s="3"/>
      <c r="O111" s="3"/>
      <c r="P111" s="3"/>
      <c r="Q111" s="3"/>
      <c r="R111" s="3"/>
      <c r="S111" s="3"/>
      <c r="T111" s="3"/>
      <c r="U111" s="3"/>
      <c r="V111" s="3"/>
      <c r="W111" s="3"/>
      <c r="X111" s="3"/>
      <c r="Y111" s="3"/>
      <c r="Z111" s="42"/>
    </row>
    <row r="112" spans="1:26" ht="157.5" x14ac:dyDescent="0.25">
      <c r="A112" s="34" t="s">
        <v>202</v>
      </c>
      <c r="B112" s="51" t="s">
        <v>203</v>
      </c>
      <c r="C112" s="36">
        <f>[1]изменения!F114</f>
        <v>4</v>
      </c>
      <c r="D112" s="36">
        <f>[1]изменения!G114</f>
        <v>0</v>
      </c>
      <c r="E112" s="36">
        <f t="shared" si="6"/>
        <v>4</v>
      </c>
      <c r="F112" s="36">
        <v>4</v>
      </c>
      <c r="G112" s="37">
        <v>0</v>
      </c>
      <c r="H112" s="36">
        <f t="shared" si="5"/>
        <v>4</v>
      </c>
      <c r="I112" s="36">
        <v>4</v>
      </c>
      <c r="J112" s="37">
        <v>0</v>
      </c>
      <c r="K112" s="36">
        <f t="shared" si="7"/>
        <v>4</v>
      </c>
      <c r="L112" s="3"/>
      <c r="M112" s="3"/>
      <c r="N112" s="3"/>
      <c r="O112" s="3"/>
      <c r="P112" s="3"/>
      <c r="Q112" s="3"/>
      <c r="R112" s="3"/>
      <c r="S112" s="3"/>
      <c r="T112" s="3"/>
      <c r="U112" s="3"/>
      <c r="V112" s="3"/>
      <c r="W112" s="3"/>
      <c r="X112" s="3"/>
      <c r="Y112" s="3"/>
      <c r="Z112" s="42"/>
    </row>
    <row r="113" spans="1:26" ht="157.5" x14ac:dyDescent="0.25">
      <c r="A113" s="34" t="s">
        <v>204</v>
      </c>
      <c r="B113" s="51" t="s">
        <v>205</v>
      </c>
      <c r="C113" s="36">
        <f>[1]изменения!F115</f>
        <v>0</v>
      </c>
      <c r="D113" s="36">
        <f>[1]изменения!G115</f>
        <v>0</v>
      </c>
      <c r="E113" s="36">
        <f t="shared" si="6"/>
        <v>0</v>
      </c>
      <c r="F113" s="36"/>
      <c r="G113" s="37">
        <v>0</v>
      </c>
      <c r="H113" s="36">
        <f t="shared" si="5"/>
        <v>0</v>
      </c>
      <c r="I113" s="36"/>
      <c r="J113" s="37">
        <v>0</v>
      </c>
      <c r="K113" s="36">
        <f t="shared" si="7"/>
        <v>0</v>
      </c>
      <c r="L113" s="3"/>
      <c r="M113" s="3"/>
      <c r="N113" s="3"/>
      <c r="O113" s="3"/>
      <c r="P113" s="3"/>
      <c r="Q113" s="3"/>
      <c r="R113" s="3"/>
      <c r="S113" s="3"/>
      <c r="T113" s="3"/>
      <c r="U113" s="3"/>
      <c r="V113" s="3"/>
      <c r="W113" s="3"/>
      <c r="X113" s="3"/>
      <c r="Y113" s="3"/>
      <c r="Z113" s="42"/>
    </row>
    <row r="114" spans="1:26" ht="141.75" x14ac:dyDescent="0.25">
      <c r="A114" s="34" t="s">
        <v>206</v>
      </c>
      <c r="B114" s="47" t="s">
        <v>207</v>
      </c>
      <c r="C114" s="36">
        <f>[1]изменения!F116</f>
        <v>0</v>
      </c>
      <c r="D114" s="36">
        <f>[1]изменения!G116</f>
        <v>0</v>
      </c>
      <c r="E114" s="36">
        <f t="shared" si="6"/>
        <v>0</v>
      </c>
      <c r="F114" s="46"/>
      <c r="G114" s="37">
        <v>0</v>
      </c>
      <c r="H114" s="36">
        <f t="shared" si="5"/>
        <v>0</v>
      </c>
      <c r="I114" s="36"/>
      <c r="J114" s="37">
        <v>0</v>
      </c>
      <c r="K114" s="36">
        <f t="shared" si="7"/>
        <v>0</v>
      </c>
      <c r="L114" s="3"/>
      <c r="M114" s="3"/>
      <c r="N114" s="3"/>
      <c r="O114" s="3"/>
      <c r="P114" s="3"/>
      <c r="Q114" s="3"/>
      <c r="R114" s="3"/>
      <c r="S114" s="3"/>
      <c r="T114" s="3"/>
      <c r="U114" s="3"/>
      <c r="V114" s="3"/>
      <c r="W114" s="3"/>
      <c r="X114" s="3"/>
      <c r="Y114" s="3"/>
      <c r="Z114" s="42"/>
    </row>
    <row r="115" spans="1:26" ht="110.25" x14ac:dyDescent="0.25">
      <c r="A115" s="34" t="s">
        <v>208</v>
      </c>
      <c r="B115" s="51" t="s">
        <v>209</v>
      </c>
      <c r="C115" s="36">
        <f>[1]изменения!F117</f>
        <v>61</v>
      </c>
      <c r="D115" s="36">
        <f>[1]изменения!G117</f>
        <v>0</v>
      </c>
      <c r="E115" s="36">
        <f t="shared" si="6"/>
        <v>61</v>
      </c>
      <c r="F115" s="36">
        <v>61</v>
      </c>
      <c r="G115" s="37">
        <v>0</v>
      </c>
      <c r="H115" s="36">
        <f t="shared" si="5"/>
        <v>61</v>
      </c>
      <c r="I115" s="36">
        <v>61</v>
      </c>
      <c r="J115" s="37">
        <v>0</v>
      </c>
      <c r="K115" s="36">
        <f t="shared" si="7"/>
        <v>61</v>
      </c>
      <c r="L115" s="3"/>
      <c r="M115" s="3"/>
      <c r="N115" s="3"/>
      <c r="O115" s="3"/>
      <c r="P115" s="3"/>
      <c r="Q115" s="3"/>
      <c r="R115" s="3"/>
      <c r="S115" s="3"/>
      <c r="T115" s="3"/>
      <c r="U115" s="3"/>
      <c r="V115" s="3"/>
      <c r="W115" s="3"/>
      <c r="X115" s="3"/>
      <c r="Y115" s="3"/>
      <c r="Z115" s="42"/>
    </row>
    <row r="116" spans="1:26" ht="110.25" x14ac:dyDescent="0.25">
      <c r="A116" s="34" t="s">
        <v>210</v>
      </c>
      <c r="B116" s="51" t="s">
        <v>211</v>
      </c>
      <c r="C116" s="36">
        <f>[1]изменения!F118</f>
        <v>3</v>
      </c>
      <c r="D116" s="36">
        <f>[1]изменения!G118</f>
        <v>0</v>
      </c>
      <c r="E116" s="36">
        <f t="shared" si="6"/>
        <v>3</v>
      </c>
      <c r="F116" s="33">
        <v>3</v>
      </c>
      <c r="G116" s="37">
        <v>0</v>
      </c>
      <c r="H116" s="36">
        <f t="shared" si="5"/>
        <v>3</v>
      </c>
      <c r="I116" s="33">
        <v>3</v>
      </c>
      <c r="J116" s="37">
        <v>0</v>
      </c>
      <c r="K116" s="36">
        <f t="shared" si="7"/>
        <v>3</v>
      </c>
      <c r="L116" s="3"/>
      <c r="M116" s="3"/>
      <c r="N116" s="3"/>
      <c r="O116" s="3"/>
      <c r="P116" s="3"/>
      <c r="Q116" s="3"/>
      <c r="R116" s="3"/>
      <c r="S116" s="3"/>
      <c r="T116" s="3"/>
      <c r="U116" s="3"/>
      <c r="V116" s="3"/>
      <c r="W116" s="3"/>
      <c r="X116" s="3"/>
      <c r="Y116" s="3"/>
      <c r="Z116" s="42"/>
    </row>
    <row r="117" spans="1:26" ht="126" x14ac:dyDescent="0.25">
      <c r="A117" s="34" t="s">
        <v>212</v>
      </c>
      <c r="B117" s="51" t="s">
        <v>213</v>
      </c>
      <c r="C117" s="36">
        <f>[1]изменения!F119</f>
        <v>200</v>
      </c>
      <c r="D117" s="36">
        <f>[1]изменения!G119</f>
        <v>0</v>
      </c>
      <c r="E117" s="36">
        <f t="shared" si="6"/>
        <v>200</v>
      </c>
      <c r="F117" s="33">
        <v>200</v>
      </c>
      <c r="G117" s="37">
        <v>0</v>
      </c>
      <c r="H117" s="36">
        <f t="shared" si="5"/>
        <v>200</v>
      </c>
      <c r="I117" s="33">
        <v>200</v>
      </c>
      <c r="J117" s="37">
        <v>0</v>
      </c>
      <c r="K117" s="36">
        <f t="shared" si="7"/>
        <v>200</v>
      </c>
      <c r="L117" s="3"/>
      <c r="M117" s="3"/>
      <c r="N117" s="3"/>
      <c r="O117" s="3"/>
      <c r="P117" s="3"/>
      <c r="Q117" s="3"/>
      <c r="R117" s="3"/>
      <c r="S117" s="3"/>
      <c r="T117" s="3"/>
      <c r="U117" s="3"/>
      <c r="V117" s="3"/>
      <c r="W117" s="3"/>
      <c r="X117" s="3"/>
      <c r="Y117" s="3"/>
      <c r="Z117" s="42"/>
    </row>
    <row r="118" spans="1:26" ht="60" customHeight="1" x14ac:dyDescent="0.25">
      <c r="A118" s="34" t="s">
        <v>214</v>
      </c>
      <c r="B118" s="51" t="s">
        <v>215</v>
      </c>
      <c r="C118" s="36">
        <f>[1]изменения!F120</f>
        <v>1</v>
      </c>
      <c r="D118" s="36">
        <f>[1]изменения!G120</f>
        <v>0</v>
      </c>
      <c r="E118" s="36">
        <f t="shared" si="6"/>
        <v>1</v>
      </c>
      <c r="F118" s="33">
        <v>1</v>
      </c>
      <c r="G118" s="37">
        <v>0</v>
      </c>
      <c r="H118" s="36">
        <f t="shared" si="5"/>
        <v>1</v>
      </c>
      <c r="I118" s="33">
        <v>1</v>
      </c>
      <c r="J118" s="37">
        <v>0</v>
      </c>
      <c r="K118" s="36">
        <f t="shared" si="7"/>
        <v>1</v>
      </c>
      <c r="L118" s="3"/>
      <c r="M118" s="3"/>
      <c r="N118" s="3"/>
      <c r="O118" s="3"/>
      <c r="P118" s="3"/>
      <c r="Q118" s="3"/>
      <c r="R118" s="3"/>
      <c r="S118" s="3"/>
      <c r="T118" s="3"/>
      <c r="U118" s="3"/>
      <c r="V118" s="3"/>
      <c r="W118" s="3"/>
      <c r="X118" s="3"/>
      <c r="Y118" s="3"/>
      <c r="Z118" s="42"/>
    </row>
    <row r="119" spans="1:26" ht="110.25" x14ac:dyDescent="0.25">
      <c r="A119" s="34" t="s">
        <v>216</v>
      </c>
      <c r="B119" s="51" t="s">
        <v>215</v>
      </c>
      <c r="C119" s="36">
        <f>[1]изменения!F121</f>
        <v>50</v>
      </c>
      <c r="D119" s="36">
        <f>[1]изменения!G121</f>
        <v>0</v>
      </c>
      <c r="E119" s="36">
        <f t="shared" si="6"/>
        <v>50</v>
      </c>
      <c r="F119" s="36">
        <v>50</v>
      </c>
      <c r="G119" s="37">
        <v>0</v>
      </c>
      <c r="H119" s="36">
        <f t="shared" si="5"/>
        <v>50</v>
      </c>
      <c r="I119" s="36">
        <v>50</v>
      </c>
      <c r="J119" s="37">
        <v>0</v>
      </c>
      <c r="K119" s="36">
        <f t="shared" si="7"/>
        <v>50</v>
      </c>
      <c r="L119" s="3"/>
      <c r="M119" s="3"/>
      <c r="N119" s="3"/>
      <c r="O119" s="3"/>
      <c r="P119" s="3"/>
      <c r="Q119" s="3"/>
      <c r="R119" s="3"/>
      <c r="S119" s="3"/>
      <c r="T119" s="3"/>
      <c r="U119" s="3"/>
      <c r="V119" s="3"/>
      <c r="W119" s="3"/>
      <c r="X119" s="3"/>
      <c r="Y119" s="3"/>
      <c r="Z119" s="42"/>
    </row>
    <row r="120" spans="1:26" ht="110.25" x14ac:dyDescent="0.25">
      <c r="A120" s="34" t="s">
        <v>217</v>
      </c>
      <c r="B120" s="51" t="s">
        <v>218</v>
      </c>
      <c r="C120" s="37">
        <v>0</v>
      </c>
      <c r="D120" s="36">
        <f>[1]изменения!G122</f>
        <v>0</v>
      </c>
      <c r="E120" s="36">
        <f t="shared" si="6"/>
        <v>0</v>
      </c>
      <c r="F120" s="37">
        <v>0</v>
      </c>
      <c r="G120" s="37">
        <v>0</v>
      </c>
      <c r="H120" s="37">
        <v>0</v>
      </c>
      <c r="I120" s="37">
        <v>0</v>
      </c>
      <c r="J120" s="37">
        <v>0</v>
      </c>
      <c r="K120" s="37">
        <v>0</v>
      </c>
      <c r="L120" s="3"/>
      <c r="M120" s="3"/>
      <c r="N120" s="3"/>
      <c r="O120" s="3"/>
      <c r="P120" s="3"/>
      <c r="Q120" s="3"/>
      <c r="R120" s="3"/>
      <c r="S120" s="3"/>
      <c r="T120" s="3"/>
      <c r="U120" s="3"/>
      <c r="V120" s="3"/>
      <c r="W120" s="3"/>
      <c r="X120" s="3"/>
      <c r="Y120" s="3"/>
      <c r="Z120" s="42"/>
    </row>
    <row r="121" spans="1:26" ht="94.5" x14ac:dyDescent="0.25">
      <c r="A121" s="34" t="s">
        <v>219</v>
      </c>
      <c r="B121" s="51" t="s">
        <v>220</v>
      </c>
      <c r="C121" s="36">
        <f>[1]изменения!F123</f>
        <v>1.3</v>
      </c>
      <c r="D121" s="36">
        <f>[1]изменения!G123</f>
        <v>0</v>
      </c>
      <c r="E121" s="36">
        <f t="shared" si="6"/>
        <v>1.3</v>
      </c>
      <c r="F121" s="33">
        <v>1.3</v>
      </c>
      <c r="G121" s="37">
        <v>0</v>
      </c>
      <c r="H121" s="36">
        <f t="shared" si="5"/>
        <v>1.3</v>
      </c>
      <c r="I121" s="33">
        <v>1.3</v>
      </c>
      <c r="J121" s="37">
        <v>0</v>
      </c>
      <c r="K121" s="36">
        <f t="shared" si="7"/>
        <v>1.3</v>
      </c>
      <c r="L121" s="3"/>
      <c r="M121" s="3"/>
      <c r="N121" s="3"/>
      <c r="O121" s="3"/>
      <c r="P121" s="3"/>
      <c r="Q121" s="3"/>
      <c r="R121" s="3"/>
      <c r="S121" s="3"/>
      <c r="T121" s="3"/>
      <c r="U121" s="3"/>
      <c r="V121" s="3"/>
      <c r="W121" s="3"/>
      <c r="X121" s="3"/>
      <c r="Y121" s="3"/>
      <c r="Z121" s="42"/>
    </row>
    <row r="122" spans="1:26" ht="78.75" x14ac:dyDescent="0.25">
      <c r="A122" s="34" t="s">
        <v>221</v>
      </c>
      <c r="B122" s="51" t="s">
        <v>222</v>
      </c>
      <c r="C122" s="36">
        <f>[1]изменения!F124</f>
        <v>5</v>
      </c>
      <c r="D122" s="36">
        <f>[1]изменения!G124</f>
        <v>0</v>
      </c>
      <c r="E122" s="36">
        <f t="shared" si="6"/>
        <v>5</v>
      </c>
      <c r="F122" s="33">
        <v>5</v>
      </c>
      <c r="G122" s="37">
        <v>0</v>
      </c>
      <c r="H122" s="36">
        <f t="shared" si="5"/>
        <v>5</v>
      </c>
      <c r="I122" s="33">
        <v>5</v>
      </c>
      <c r="J122" s="37">
        <v>0</v>
      </c>
      <c r="K122" s="36">
        <f t="shared" si="7"/>
        <v>5</v>
      </c>
      <c r="L122" s="3"/>
      <c r="M122" s="3"/>
      <c r="N122" s="3"/>
      <c r="O122" s="3"/>
      <c r="P122" s="3"/>
      <c r="Q122" s="3"/>
      <c r="R122" s="3"/>
      <c r="S122" s="3"/>
      <c r="T122" s="3"/>
      <c r="U122" s="3"/>
      <c r="V122" s="3"/>
      <c r="W122" s="3"/>
      <c r="X122" s="3"/>
      <c r="Y122" s="3"/>
      <c r="Z122" s="42"/>
    </row>
    <row r="123" spans="1:26" ht="126" x14ac:dyDescent="0.25">
      <c r="A123" s="34" t="s">
        <v>223</v>
      </c>
      <c r="B123" s="51" t="s">
        <v>224</v>
      </c>
      <c r="C123" s="37">
        <v>0</v>
      </c>
      <c r="D123" s="37">
        <v>0</v>
      </c>
      <c r="E123" s="37">
        <v>0</v>
      </c>
      <c r="F123" s="37">
        <v>0</v>
      </c>
      <c r="G123" s="37">
        <v>0</v>
      </c>
      <c r="H123" s="37">
        <v>0</v>
      </c>
      <c r="I123" s="37">
        <v>0</v>
      </c>
      <c r="J123" s="37">
        <v>0</v>
      </c>
      <c r="K123" s="37">
        <v>0</v>
      </c>
      <c r="L123" s="3"/>
      <c r="M123" s="3"/>
      <c r="N123" s="3"/>
      <c r="O123" s="3"/>
      <c r="P123" s="3"/>
      <c r="Q123" s="3"/>
      <c r="R123" s="3"/>
      <c r="S123" s="3"/>
      <c r="T123" s="3"/>
      <c r="U123" s="3"/>
      <c r="V123" s="3"/>
      <c r="W123" s="3"/>
      <c r="X123" s="3"/>
      <c r="Y123" s="3"/>
      <c r="Z123" s="42"/>
    </row>
    <row r="124" spans="1:26" ht="157.5" x14ac:dyDescent="0.25">
      <c r="A124" s="34" t="s">
        <v>225</v>
      </c>
      <c r="B124" s="51" t="s">
        <v>226</v>
      </c>
      <c r="C124" s="37">
        <v>0</v>
      </c>
      <c r="D124" s="37">
        <v>0</v>
      </c>
      <c r="E124" s="37">
        <v>0</v>
      </c>
      <c r="F124" s="37">
        <v>0</v>
      </c>
      <c r="G124" s="37">
        <v>0</v>
      </c>
      <c r="H124" s="37">
        <v>0</v>
      </c>
      <c r="I124" s="37">
        <v>0</v>
      </c>
      <c r="J124" s="37">
        <v>0</v>
      </c>
      <c r="K124" s="37">
        <v>0</v>
      </c>
      <c r="L124" s="3"/>
      <c r="M124" s="3"/>
      <c r="N124" s="3"/>
      <c r="O124" s="3"/>
      <c r="P124" s="3"/>
      <c r="Q124" s="3"/>
      <c r="R124" s="3"/>
      <c r="S124" s="3"/>
      <c r="T124" s="3"/>
      <c r="U124" s="3"/>
      <c r="V124" s="3"/>
      <c r="W124" s="3"/>
      <c r="X124" s="3"/>
      <c r="Y124" s="3"/>
      <c r="Z124" s="42"/>
    </row>
    <row r="125" spans="1:26" ht="126" x14ac:dyDescent="0.25">
      <c r="A125" s="34" t="s">
        <v>227</v>
      </c>
      <c r="B125" s="51" t="s">
        <v>228</v>
      </c>
      <c r="C125" s="36">
        <f>[1]изменения!F127</f>
        <v>42800</v>
      </c>
      <c r="D125" s="36">
        <f>[1]изменения!G127</f>
        <v>-2181</v>
      </c>
      <c r="E125" s="36">
        <f t="shared" si="6"/>
        <v>40619</v>
      </c>
      <c r="F125" s="33">
        <v>42800</v>
      </c>
      <c r="G125" s="37">
        <v>0</v>
      </c>
      <c r="H125" s="36">
        <f t="shared" si="5"/>
        <v>42800</v>
      </c>
      <c r="I125" s="33">
        <v>42800</v>
      </c>
      <c r="J125" s="37">
        <v>0</v>
      </c>
      <c r="K125" s="36">
        <f t="shared" si="7"/>
        <v>42800</v>
      </c>
      <c r="L125" s="3"/>
      <c r="M125" s="3"/>
      <c r="N125" s="3"/>
      <c r="O125" s="3"/>
      <c r="P125" s="3"/>
      <c r="Q125" s="3"/>
      <c r="R125" s="3"/>
      <c r="S125" s="3"/>
      <c r="T125" s="3"/>
      <c r="U125" s="3"/>
      <c r="V125" s="3"/>
      <c r="W125" s="3"/>
      <c r="X125" s="3"/>
      <c r="Y125" s="3"/>
      <c r="Z125" s="42"/>
    </row>
    <row r="126" spans="1:26" ht="126" x14ac:dyDescent="0.25">
      <c r="A126" s="34" t="s">
        <v>229</v>
      </c>
      <c r="B126" s="51" t="s">
        <v>230</v>
      </c>
      <c r="C126" s="36">
        <f>[1]изменения!F128</f>
        <v>5150</v>
      </c>
      <c r="D126" s="36">
        <f>[1]изменения!G128</f>
        <v>0</v>
      </c>
      <c r="E126" s="36">
        <f t="shared" si="6"/>
        <v>5150</v>
      </c>
      <c r="F126" s="36">
        <v>5150</v>
      </c>
      <c r="G126" s="37">
        <v>0</v>
      </c>
      <c r="H126" s="36">
        <f t="shared" si="5"/>
        <v>5150</v>
      </c>
      <c r="I126" s="36">
        <v>5150</v>
      </c>
      <c r="J126" s="37">
        <v>0</v>
      </c>
      <c r="K126" s="36">
        <f t="shared" si="7"/>
        <v>5150</v>
      </c>
      <c r="L126" s="3"/>
      <c r="M126" s="3"/>
      <c r="N126" s="3"/>
      <c r="O126" s="3"/>
      <c r="P126" s="3"/>
      <c r="Q126" s="3"/>
      <c r="R126" s="3"/>
      <c r="S126" s="3"/>
      <c r="T126" s="3"/>
      <c r="U126" s="3"/>
      <c r="V126" s="3"/>
      <c r="W126" s="3"/>
      <c r="X126" s="3"/>
      <c r="Y126" s="3"/>
      <c r="Z126" s="42"/>
    </row>
    <row r="127" spans="1:26" ht="157.5" x14ac:dyDescent="0.25">
      <c r="A127" s="34" t="s">
        <v>231</v>
      </c>
      <c r="B127" s="51" t="s">
        <v>232</v>
      </c>
      <c r="C127" s="36">
        <f>[1]изменения!F129</f>
        <v>3</v>
      </c>
      <c r="D127" s="36">
        <f>[1]изменения!G129</f>
        <v>0</v>
      </c>
      <c r="E127" s="36">
        <f t="shared" si="6"/>
        <v>3</v>
      </c>
      <c r="F127" s="36">
        <v>3</v>
      </c>
      <c r="G127" s="37">
        <v>0</v>
      </c>
      <c r="H127" s="36">
        <f t="shared" si="5"/>
        <v>3</v>
      </c>
      <c r="I127" s="36">
        <v>3</v>
      </c>
      <c r="J127" s="37">
        <v>0</v>
      </c>
      <c r="K127" s="36">
        <f t="shared" si="7"/>
        <v>3</v>
      </c>
      <c r="L127" s="3"/>
      <c r="M127" s="3"/>
      <c r="N127" s="3"/>
      <c r="O127" s="3"/>
      <c r="P127" s="3"/>
      <c r="Q127" s="3"/>
      <c r="R127" s="3"/>
      <c r="S127" s="3"/>
      <c r="T127" s="3"/>
      <c r="U127" s="3"/>
      <c r="V127" s="3"/>
      <c r="W127" s="3"/>
      <c r="X127" s="3"/>
      <c r="Y127" s="3"/>
      <c r="Z127" s="42"/>
    </row>
    <row r="128" spans="1:26" ht="126" x14ac:dyDescent="0.25">
      <c r="A128" s="34" t="s">
        <v>233</v>
      </c>
      <c r="B128" s="51" t="s">
        <v>234</v>
      </c>
      <c r="C128" s="36">
        <f>[1]изменения!F130</f>
        <v>220</v>
      </c>
      <c r="D128" s="36">
        <f>[1]изменения!G130</f>
        <v>0</v>
      </c>
      <c r="E128" s="36">
        <f t="shared" si="6"/>
        <v>220</v>
      </c>
      <c r="F128" s="36">
        <v>220</v>
      </c>
      <c r="G128" s="37">
        <v>0</v>
      </c>
      <c r="H128" s="36">
        <f t="shared" si="5"/>
        <v>220</v>
      </c>
      <c r="I128" s="36">
        <v>220</v>
      </c>
      <c r="J128" s="37">
        <v>0</v>
      </c>
      <c r="K128" s="36">
        <f t="shared" si="7"/>
        <v>220</v>
      </c>
      <c r="L128" s="3"/>
      <c r="M128" s="3"/>
      <c r="N128" s="3"/>
      <c r="O128" s="3"/>
      <c r="P128" s="3"/>
      <c r="Q128" s="3"/>
      <c r="R128" s="3"/>
      <c r="S128" s="3"/>
      <c r="T128" s="3"/>
      <c r="U128" s="3"/>
      <c r="V128" s="3"/>
      <c r="W128" s="3"/>
      <c r="X128" s="3"/>
      <c r="Y128" s="3"/>
      <c r="Z128" s="42"/>
    </row>
    <row r="129" spans="1:26" ht="94.5" x14ac:dyDescent="0.25">
      <c r="A129" s="48" t="s">
        <v>235</v>
      </c>
      <c r="B129" s="61" t="s">
        <v>236</v>
      </c>
      <c r="C129" s="50">
        <f>[1]изменения!F131</f>
        <v>5</v>
      </c>
      <c r="D129" s="50">
        <f>[1]изменения!G131</f>
        <v>0</v>
      </c>
      <c r="E129" s="36">
        <f t="shared" si="6"/>
        <v>5</v>
      </c>
      <c r="F129" s="36">
        <v>10</v>
      </c>
      <c r="G129" s="37">
        <v>0</v>
      </c>
      <c r="H129" s="36">
        <f t="shared" si="5"/>
        <v>10</v>
      </c>
      <c r="I129" s="36">
        <v>10</v>
      </c>
      <c r="J129" s="37">
        <v>0</v>
      </c>
      <c r="K129" s="36">
        <f t="shared" si="7"/>
        <v>10</v>
      </c>
      <c r="L129" s="3"/>
      <c r="M129" s="3"/>
      <c r="N129" s="3"/>
      <c r="O129" s="3"/>
      <c r="P129" s="3"/>
      <c r="Q129" s="3"/>
      <c r="R129" s="3"/>
      <c r="S129" s="3"/>
      <c r="T129" s="3"/>
      <c r="U129" s="3"/>
      <c r="V129" s="3"/>
      <c r="W129" s="3"/>
      <c r="X129" s="3"/>
      <c r="Y129" s="3"/>
      <c r="Z129" s="42"/>
    </row>
    <row r="130" spans="1:26" ht="141.75" x14ac:dyDescent="0.25">
      <c r="A130" s="48" t="s">
        <v>237</v>
      </c>
      <c r="B130" s="61" t="s">
        <v>238</v>
      </c>
      <c r="C130" s="50">
        <f>[1]изменения!F132</f>
        <v>22.8</v>
      </c>
      <c r="D130" s="50">
        <f>[1]изменения!G132</f>
        <v>0</v>
      </c>
      <c r="E130" s="36">
        <f t="shared" si="6"/>
        <v>22.8</v>
      </c>
      <c r="F130" s="36">
        <v>18.100000000000001</v>
      </c>
      <c r="G130" s="37">
        <v>0</v>
      </c>
      <c r="H130" s="36">
        <f t="shared" si="5"/>
        <v>18.100000000000001</v>
      </c>
      <c r="I130" s="36">
        <v>18.7</v>
      </c>
      <c r="J130" s="37">
        <v>0</v>
      </c>
      <c r="K130" s="36">
        <f t="shared" si="7"/>
        <v>18.7</v>
      </c>
      <c r="L130" s="3"/>
      <c r="M130" s="3"/>
      <c r="N130" s="3"/>
      <c r="O130" s="3"/>
      <c r="P130" s="3"/>
      <c r="Q130" s="3"/>
      <c r="R130" s="3"/>
      <c r="S130" s="3"/>
      <c r="T130" s="3"/>
      <c r="U130" s="3"/>
      <c r="V130" s="3"/>
      <c r="W130" s="3"/>
      <c r="X130" s="42"/>
    </row>
    <row r="131" spans="1:26" ht="141.75" x14ac:dyDescent="0.25">
      <c r="A131" s="48" t="s">
        <v>239</v>
      </c>
      <c r="B131" s="61" t="s">
        <v>240</v>
      </c>
      <c r="C131" s="50">
        <f>[1]изменения!F133</f>
        <v>20</v>
      </c>
      <c r="D131" s="50">
        <f>[1]изменения!G133</f>
        <v>0</v>
      </c>
      <c r="E131" s="36">
        <f t="shared" si="6"/>
        <v>20</v>
      </c>
      <c r="F131" s="36">
        <v>20</v>
      </c>
      <c r="G131" s="37">
        <v>0</v>
      </c>
      <c r="H131" s="36">
        <f t="shared" si="5"/>
        <v>20</v>
      </c>
      <c r="I131" s="36">
        <v>20</v>
      </c>
      <c r="J131" s="37">
        <v>0</v>
      </c>
      <c r="K131" s="36">
        <f t="shared" si="7"/>
        <v>20</v>
      </c>
      <c r="L131" s="3"/>
      <c r="M131" s="3"/>
      <c r="N131" s="3"/>
      <c r="O131" s="3"/>
      <c r="P131" s="3"/>
      <c r="Q131" s="3"/>
      <c r="R131" s="3"/>
      <c r="S131" s="3"/>
      <c r="T131" s="3"/>
      <c r="U131" s="3"/>
      <c r="V131" s="3"/>
      <c r="W131" s="3"/>
      <c r="X131" s="42"/>
    </row>
    <row r="132" spans="1:26" ht="157.5" x14ac:dyDescent="0.25">
      <c r="A132" s="48" t="s">
        <v>241</v>
      </c>
      <c r="B132" s="61" t="s">
        <v>242</v>
      </c>
      <c r="C132" s="50">
        <f>[1]изменения!F134</f>
        <v>500</v>
      </c>
      <c r="D132" s="50">
        <f>[1]изменения!G134</f>
        <v>0</v>
      </c>
      <c r="E132" s="36">
        <f t="shared" si="6"/>
        <v>500</v>
      </c>
      <c r="F132" s="36">
        <v>500</v>
      </c>
      <c r="G132" s="37">
        <v>0</v>
      </c>
      <c r="H132" s="36">
        <f t="shared" si="5"/>
        <v>500</v>
      </c>
      <c r="I132" s="36">
        <v>500</v>
      </c>
      <c r="J132" s="37">
        <v>0</v>
      </c>
      <c r="K132" s="36">
        <f t="shared" si="7"/>
        <v>500</v>
      </c>
      <c r="L132" s="3"/>
      <c r="M132" s="3"/>
      <c r="N132" s="3"/>
      <c r="O132" s="3"/>
      <c r="P132" s="3"/>
      <c r="Q132" s="3"/>
      <c r="R132" s="3"/>
      <c r="S132" s="3"/>
      <c r="T132" s="3"/>
      <c r="U132" s="3"/>
      <c r="V132" s="3"/>
      <c r="W132" s="3"/>
      <c r="X132" s="42"/>
    </row>
    <row r="133" spans="1:26" ht="94.5" x14ac:dyDescent="0.25">
      <c r="A133" s="48" t="s">
        <v>243</v>
      </c>
      <c r="B133" s="61" t="s">
        <v>244</v>
      </c>
      <c r="C133" s="37">
        <v>0</v>
      </c>
      <c r="D133" s="37">
        <v>0</v>
      </c>
      <c r="E133" s="37">
        <v>0</v>
      </c>
      <c r="F133" s="37">
        <v>0</v>
      </c>
      <c r="G133" s="37">
        <v>0</v>
      </c>
      <c r="H133" s="37">
        <v>0</v>
      </c>
      <c r="I133" s="37">
        <v>0</v>
      </c>
      <c r="J133" s="37">
        <v>0</v>
      </c>
      <c r="K133" s="37">
        <v>0</v>
      </c>
      <c r="L133" s="3"/>
      <c r="M133" s="3"/>
      <c r="N133" s="3"/>
      <c r="O133" s="3"/>
      <c r="P133" s="3"/>
      <c r="Q133" s="3"/>
      <c r="R133" s="3"/>
      <c r="S133" s="3"/>
      <c r="T133" s="3"/>
      <c r="U133" s="3"/>
      <c r="V133" s="3"/>
      <c r="W133" s="3"/>
      <c r="X133" s="42"/>
    </row>
    <row r="134" spans="1:26" ht="78.75" x14ac:dyDescent="0.25">
      <c r="A134" s="48" t="s">
        <v>245</v>
      </c>
      <c r="B134" s="61" t="s">
        <v>246</v>
      </c>
      <c r="C134" s="37">
        <v>0</v>
      </c>
      <c r="D134" s="37">
        <v>0</v>
      </c>
      <c r="E134" s="37">
        <v>0</v>
      </c>
      <c r="F134" s="37">
        <v>0</v>
      </c>
      <c r="G134" s="37">
        <v>0</v>
      </c>
      <c r="H134" s="37">
        <v>0</v>
      </c>
      <c r="I134" s="37">
        <v>0</v>
      </c>
      <c r="J134" s="37">
        <v>0</v>
      </c>
      <c r="K134" s="37">
        <v>0</v>
      </c>
      <c r="L134" s="3"/>
      <c r="M134" s="3"/>
      <c r="N134" s="3"/>
      <c r="O134" s="3"/>
      <c r="P134" s="3"/>
      <c r="Q134" s="3"/>
      <c r="R134" s="3"/>
      <c r="S134" s="3"/>
      <c r="T134" s="3"/>
      <c r="U134" s="3"/>
      <c r="V134" s="3"/>
      <c r="W134" s="3"/>
      <c r="X134" s="42"/>
    </row>
    <row r="135" spans="1:26" ht="141.75" x14ac:dyDescent="0.25">
      <c r="A135" s="48" t="s">
        <v>247</v>
      </c>
      <c r="B135" s="61" t="s">
        <v>248</v>
      </c>
      <c r="C135" s="50">
        <f>[1]изменения!F137</f>
        <v>34</v>
      </c>
      <c r="D135" s="50">
        <f>[1]изменения!G137</f>
        <v>0</v>
      </c>
      <c r="E135" s="36">
        <f t="shared" si="6"/>
        <v>34</v>
      </c>
      <c r="F135" s="36">
        <v>34</v>
      </c>
      <c r="G135" s="37">
        <v>0</v>
      </c>
      <c r="H135" s="36">
        <f t="shared" ref="H135:H148" si="8">F135+G135</f>
        <v>34</v>
      </c>
      <c r="I135" s="36">
        <v>34</v>
      </c>
      <c r="J135" s="37">
        <v>0</v>
      </c>
      <c r="K135" s="36">
        <f t="shared" si="7"/>
        <v>34</v>
      </c>
      <c r="L135" s="3"/>
      <c r="M135" s="3"/>
      <c r="N135" s="3"/>
      <c r="O135" s="3"/>
      <c r="P135" s="3"/>
      <c r="Q135" s="3"/>
      <c r="R135" s="3"/>
      <c r="S135" s="3"/>
      <c r="T135" s="3"/>
      <c r="U135" s="3"/>
      <c r="V135" s="3"/>
      <c r="W135" s="3"/>
      <c r="X135" s="42"/>
    </row>
    <row r="136" spans="1:26" ht="141.75" x14ac:dyDescent="0.25">
      <c r="A136" s="48" t="s">
        <v>249</v>
      </c>
      <c r="B136" s="61" t="s">
        <v>250</v>
      </c>
      <c r="C136" s="50">
        <f>[1]изменения!F138</f>
        <v>61</v>
      </c>
      <c r="D136" s="50">
        <f>[1]изменения!G138</f>
        <v>0</v>
      </c>
      <c r="E136" s="36">
        <f t="shared" si="6"/>
        <v>61</v>
      </c>
      <c r="F136" s="36">
        <v>61</v>
      </c>
      <c r="G136" s="37">
        <v>0</v>
      </c>
      <c r="H136" s="36">
        <f t="shared" si="8"/>
        <v>61</v>
      </c>
      <c r="I136" s="36">
        <v>61</v>
      </c>
      <c r="J136" s="37">
        <v>0</v>
      </c>
      <c r="K136" s="36">
        <f t="shared" si="7"/>
        <v>61</v>
      </c>
      <c r="L136" s="3"/>
      <c r="M136" s="3"/>
      <c r="N136" s="3"/>
      <c r="O136" s="3"/>
      <c r="P136" s="3"/>
      <c r="Q136" s="3"/>
      <c r="R136" s="3"/>
      <c r="S136" s="3"/>
      <c r="T136" s="3"/>
      <c r="U136" s="3"/>
      <c r="V136" s="3"/>
      <c r="W136" s="3"/>
      <c r="X136" s="42"/>
    </row>
    <row r="137" spans="1:26" ht="124.5" customHeight="1" x14ac:dyDescent="0.25">
      <c r="A137" s="48" t="s">
        <v>251</v>
      </c>
      <c r="B137" s="61" t="s">
        <v>252</v>
      </c>
      <c r="C137" s="50">
        <f>[1]изменения!F139</f>
        <v>0</v>
      </c>
      <c r="D137" s="50">
        <f>[1]изменения!G139</f>
        <v>0</v>
      </c>
      <c r="E137" s="36">
        <f t="shared" si="6"/>
        <v>0</v>
      </c>
      <c r="F137" s="37">
        <v>0</v>
      </c>
      <c r="G137" s="37">
        <v>0</v>
      </c>
      <c r="H137" s="37">
        <v>0</v>
      </c>
      <c r="I137" s="37">
        <v>0</v>
      </c>
      <c r="J137" s="37">
        <v>0</v>
      </c>
      <c r="K137" s="37">
        <v>0</v>
      </c>
      <c r="L137" s="3"/>
      <c r="M137" s="3"/>
      <c r="N137" s="3"/>
      <c r="O137" s="3"/>
      <c r="P137" s="3"/>
      <c r="Q137" s="3"/>
      <c r="R137" s="3"/>
      <c r="S137" s="3"/>
      <c r="T137" s="3"/>
      <c r="U137" s="3"/>
      <c r="V137" s="3"/>
      <c r="W137" s="3"/>
      <c r="X137" s="42"/>
    </row>
    <row r="138" spans="1:26" ht="110.25" x14ac:dyDescent="0.25">
      <c r="A138" s="48" t="s">
        <v>253</v>
      </c>
      <c r="B138" s="61" t="s">
        <v>254</v>
      </c>
      <c r="C138" s="50">
        <f>[1]изменения!F140</f>
        <v>50</v>
      </c>
      <c r="D138" s="50">
        <f>[1]изменения!G140</f>
        <v>0</v>
      </c>
      <c r="E138" s="36">
        <f t="shared" si="6"/>
        <v>50</v>
      </c>
      <c r="F138" s="36">
        <v>50</v>
      </c>
      <c r="G138" s="37">
        <v>0</v>
      </c>
      <c r="H138" s="36">
        <f t="shared" si="8"/>
        <v>50</v>
      </c>
      <c r="I138" s="36">
        <v>50</v>
      </c>
      <c r="J138" s="37">
        <v>0</v>
      </c>
      <c r="K138" s="36">
        <f t="shared" si="7"/>
        <v>50</v>
      </c>
      <c r="L138" s="3"/>
      <c r="M138" s="3"/>
      <c r="N138" s="3"/>
      <c r="O138" s="3"/>
      <c r="P138" s="3"/>
      <c r="Q138" s="3"/>
      <c r="R138" s="3"/>
      <c r="S138" s="3"/>
      <c r="T138" s="3"/>
      <c r="U138" s="3"/>
      <c r="V138" s="3"/>
      <c r="W138" s="3"/>
      <c r="X138" s="42"/>
    </row>
    <row r="139" spans="1:26" ht="165" x14ac:dyDescent="0.25">
      <c r="A139" s="62" t="s">
        <v>255</v>
      </c>
      <c r="B139" s="60" t="s">
        <v>256</v>
      </c>
      <c r="C139" s="50">
        <f>[1]изменения!F141</f>
        <v>0</v>
      </c>
      <c r="D139" s="50">
        <f>[1]изменения!G141</f>
        <v>0</v>
      </c>
      <c r="E139" s="36">
        <f t="shared" si="6"/>
        <v>0</v>
      </c>
      <c r="F139" s="36"/>
      <c r="G139" s="37"/>
      <c r="H139" s="36"/>
      <c r="I139" s="36"/>
      <c r="J139" s="37"/>
      <c r="K139" s="36"/>
      <c r="L139" s="3"/>
      <c r="M139" s="3"/>
      <c r="N139" s="3"/>
      <c r="O139" s="3"/>
      <c r="P139" s="3"/>
      <c r="Q139" s="3"/>
      <c r="R139" s="3"/>
      <c r="S139" s="3"/>
      <c r="T139" s="3"/>
      <c r="U139" s="3"/>
      <c r="V139" s="3"/>
      <c r="W139" s="3"/>
      <c r="X139" s="42"/>
    </row>
    <row r="140" spans="1:26" ht="157.5" x14ac:dyDescent="0.25">
      <c r="A140" s="48" t="s">
        <v>257</v>
      </c>
      <c r="B140" s="61" t="s">
        <v>258</v>
      </c>
      <c r="C140" s="50">
        <f>[1]изменения!F142</f>
        <v>3.3</v>
      </c>
      <c r="D140" s="50">
        <f>[1]изменения!G142</f>
        <v>0</v>
      </c>
      <c r="E140" s="36">
        <f t="shared" si="6"/>
        <v>3.3</v>
      </c>
      <c r="F140" s="36">
        <v>3.3</v>
      </c>
      <c r="G140" s="37">
        <v>0</v>
      </c>
      <c r="H140" s="36">
        <f t="shared" si="8"/>
        <v>3.3</v>
      </c>
      <c r="I140" s="36">
        <v>3.3</v>
      </c>
      <c r="J140" s="37">
        <v>0</v>
      </c>
      <c r="K140" s="36">
        <f t="shared" si="7"/>
        <v>3.3</v>
      </c>
      <c r="L140" s="3"/>
      <c r="M140" s="3"/>
      <c r="N140" s="3"/>
      <c r="O140" s="3"/>
      <c r="P140" s="3"/>
      <c r="Q140" s="3"/>
      <c r="R140" s="3"/>
      <c r="S140" s="3"/>
      <c r="T140" s="3"/>
      <c r="U140" s="3"/>
      <c r="V140" s="3"/>
      <c r="W140" s="3"/>
      <c r="X140" s="42"/>
    </row>
    <row r="141" spans="1:26" ht="141.75" x14ac:dyDescent="0.25">
      <c r="A141" s="48" t="s">
        <v>259</v>
      </c>
      <c r="B141" s="61" t="s">
        <v>260</v>
      </c>
      <c r="C141" s="50">
        <f>[1]изменения!F143</f>
        <v>6.3</v>
      </c>
      <c r="D141" s="50">
        <f>[1]изменения!G143</f>
        <v>0</v>
      </c>
      <c r="E141" s="36">
        <f t="shared" si="6"/>
        <v>6.3</v>
      </c>
      <c r="F141" s="36">
        <v>6.3</v>
      </c>
      <c r="G141" s="37">
        <v>0</v>
      </c>
      <c r="H141" s="36">
        <f t="shared" si="8"/>
        <v>6.3</v>
      </c>
      <c r="I141" s="36">
        <v>6.3</v>
      </c>
      <c r="J141" s="37">
        <v>0</v>
      </c>
      <c r="K141" s="36">
        <f t="shared" si="7"/>
        <v>6.3</v>
      </c>
      <c r="L141" s="3"/>
      <c r="M141" s="3"/>
      <c r="N141" s="3"/>
      <c r="O141" s="3"/>
      <c r="P141" s="3"/>
      <c r="Q141" s="3"/>
      <c r="R141" s="3"/>
      <c r="S141" s="3"/>
      <c r="T141" s="3"/>
      <c r="U141" s="3"/>
      <c r="V141" s="3"/>
      <c r="W141" s="3"/>
      <c r="X141" s="42"/>
    </row>
    <row r="142" spans="1:26" ht="110.25" x14ac:dyDescent="0.25">
      <c r="A142" s="48" t="s">
        <v>261</v>
      </c>
      <c r="B142" s="61" t="s">
        <v>262</v>
      </c>
      <c r="C142" s="37">
        <v>0</v>
      </c>
      <c r="D142" s="37">
        <v>0</v>
      </c>
      <c r="E142" s="37">
        <v>0</v>
      </c>
      <c r="F142" s="37">
        <v>0</v>
      </c>
      <c r="G142" s="37">
        <v>0</v>
      </c>
      <c r="H142" s="37">
        <v>0</v>
      </c>
      <c r="I142" s="37">
        <v>0</v>
      </c>
      <c r="J142" s="37">
        <v>0</v>
      </c>
      <c r="K142" s="37">
        <v>0</v>
      </c>
      <c r="L142" s="3"/>
      <c r="M142" s="3"/>
      <c r="N142" s="3"/>
      <c r="O142" s="3"/>
      <c r="P142" s="3"/>
      <c r="Q142" s="3"/>
      <c r="R142" s="3"/>
      <c r="S142" s="3"/>
      <c r="T142" s="3"/>
      <c r="U142" s="3"/>
      <c r="V142" s="3"/>
      <c r="W142" s="3"/>
      <c r="X142" s="42"/>
    </row>
    <row r="143" spans="1:26" ht="141.75" x14ac:dyDescent="0.25">
      <c r="A143" s="48" t="s">
        <v>263</v>
      </c>
      <c r="B143" s="61" t="s">
        <v>264</v>
      </c>
      <c r="C143" s="50">
        <f>[1]изменения!F145</f>
        <v>26</v>
      </c>
      <c r="D143" s="50">
        <f>[1]изменения!G145</f>
        <v>0</v>
      </c>
      <c r="E143" s="36">
        <f t="shared" si="6"/>
        <v>26</v>
      </c>
      <c r="F143" s="36">
        <v>28</v>
      </c>
      <c r="G143" s="37">
        <v>0</v>
      </c>
      <c r="H143" s="36">
        <f t="shared" si="8"/>
        <v>28</v>
      </c>
      <c r="I143" s="36">
        <v>27.5</v>
      </c>
      <c r="J143" s="37">
        <v>0</v>
      </c>
      <c r="K143" s="36">
        <f t="shared" si="7"/>
        <v>27.5</v>
      </c>
      <c r="L143" s="3"/>
      <c r="M143" s="3"/>
      <c r="N143" s="3"/>
      <c r="O143" s="3"/>
      <c r="P143" s="3"/>
      <c r="Q143" s="3"/>
      <c r="R143" s="3"/>
      <c r="S143" s="3"/>
      <c r="T143" s="3"/>
      <c r="U143" s="3"/>
      <c r="V143" s="3"/>
      <c r="W143" s="3"/>
      <c r="X143" s="42"/>
    </row>
    <row r="144" spans="1:26" ht="204.75" x14ac:dyDescent="0.25">
      <c r="A144" s="48" t="s">
        <v>265</v>
      </c>
      <c r="B144" s="61" t="s">
        <v>266</v>
      </c>
      <c r="C144" s="36">
        <v>0</v>
      </c>
      <c r="D144" s="36">
        <f>[1]изменения!G146</f>
        <v>40</v>
      </c>
      <c r="E144" s="36">
        <f t="shared" si="6"/>
        <v>40</v>
      </c>
      <c r="F144" s="37">
        <v>0</v>
      </c>
      <c r="G144" s="37">
        <v>0</v>
      </c>
      <c r="H144" s="37">
        <v>0</v>
      </c>
      <c r="I144" s="37">
        <v>0</v>
      </c>
      <c r="J144" s="37">
        <v>0</v>
      </c>
      <c r="K144" s="37">
        <v>0</v>
      </c>
      <c r="L144" s="3"/>
      <c r="M144" s="3"/>
      <c r="N144" s="3"/>
      <c r="O144" s="3"/>
      <c r="P144" s="3"/>
      <c r="Q144" s="3"/>
      <c r="R144" s="3"/>
      <c r="S144" s="3"/>
      <c r="T144" s="3"/>
      <c r="U144" s="3"/>
      <c r="V144" s="3"/>
      <c r="W144" s="3"/>
      <c r="X144" s="42"/>
    </row>
    <row r="145" spans="1:24" ht="110.25" x14ac:dyDescent="0.25">
      <c r="A145" s="48" t="s">
        <v>267</v>
      </c>
      <c r="B145" s="61" t="s">
        <v>268</v>
      </c>
      <c r="C145" s="37">
        <v>0</v>
      </c>
      <c r="D145" s="37">
        <v>0</v>
      </c>
      <c r="E145" s="37">
        <v>0</v>
      </c>
      <c r="F145" s="37">
        <v>0</v>
      </c>
      <c r="G145" s="37">
        <v>0</v>
      </c>
      <c r="H145" s="37">
        <v>0</v>
      </c>
      <c r="I145" s="37">
        <v>0</v>
      </c>
      <c r="J145" s="37">
        <v>0</v>
      </c>
      <c r="K145" s="37">
        <v>0</v>
      </c>
      <c r="L145" s="3"/>
      <c r="M145" s="3"/>
      <c r="N145" s="3"/>
      <c r="O145" s="3"/>
      <c r="P145" s="3"/>
      <c r="Q145" s="3"/>
      <c r="R145" s="3"/>
      <c r="S145" s="3"/>
      <c r="T145" s="3"/>
      <c r="U145" s="3"/>
      <c r="V145" s="3"/>
      <c r="W145" s="3"/>
      <c r="X145" s="42"/>
    </row>
    <row r="146" spans="1:24" ht="204.75" x14ac:dyDescent="0.25">
      <c r="A146" s="48" t="s">
        <v>269</v>
      </c>
      <c r="B146" s="61" t="s">
        <v>266</v>
      </c>
      <c r="C146" s="50">
        <f>[1]изменения!F148</f>
        <v>100</v>
      </c>
      <c r="D146" s="50">
        <f>[1]изменения!G148</f>
        <v>0</v>
      </c>
      <c r="E146" s="36">
        <f t="shared" si="6"/>
        <v>100</v>
      </c>
      <c r="F146" s="36">
        <v>100</v>
      </c>
      <c r="G146" s="37">
        <v>0</v>
      </c>
      <c r="H146" s="36">
        <f t="shared" si="8"/>
        <v>100</v>
      </c>
      <c r="I146" s="36">
        <v>100</v>
      </c>
      <c r="J146" s="37">
        <v>0</v>
      </c>
      <c r="K146" s="36">
        <f t="shared" si="7"/>
        <v>100</v>
      </c>
      <c r="L146" s="3"/>
      <c r="M146" s="3"/>
      <c r="N146" s="3"/>
      <c r="O146" s="3"/>
      <c r="P146" s="3"/>
      <c r="Q146" s="3"/>
      <c r="R146" s="3"/>
      <c r="S146" s="3"/>
      <c r="T146" s="3"/>
      <c r="U146" s="3"/>
      <c r="V146" s="3"/>
      <c r="W146" s="3"/>
      <c r="X146" s="42"/>
    </row>
    <row r="147" spans="1:24" ht="110.25" x14ac:dyDescent="0.25">
      <c r="A147" s="48" t="s">
        <v>267</v>
      </c>
      <c r="B147" s="61" t="s">
        <v>268</v>
      </c>
      <c r="C147" s="50">
        <f>[1]изменения!F149</f>
        <v>14.5</v>
      </c>
      <c r="D147" s="50">
        <f>[1]изменения!G149</f>
        <v>0</v>
      </c>
      <c r="E147" s="36">
        <f t="shared" si="6"/>
        <v>14.5</v>
      </c>
      <c r="F147" s="33">
        <v>14.5</v>
      </c>
      <c r="G147" s="37">
        <v>0</v>
      </c>
      <c r="H147" s="36">
        <f t="shared" si="8"/>
        <v>14.5</v>
      </c>
      <c r="I147" s="33">
        <v>14.5</v>
      </c>
      <c r="J147" s="37">
        <v>0</v>
      </c>
      <c r="K147" s="36">
        <f t="shared" si="7"/>
        <v>14.5</v>
      </c>
      <c r="L147" s="3"/>
      <c r="M147" s="3"/>
      <c r="N147" s="3"/>
      <c r="O147" s="3"/>
      <c r="P147" s="3"/>
      <c r="Q147" s="3"/>
      <c r="R147" s="3"/>
      <c r="S147" s="3"/>
      <c r="T147" s="3"/>
      <c r="U147" s="3"/>
      <c r="V147" s="3"/>
      <c r="W147" s="3"/>
      <c r="X147" s="42"/>
    </row>
    <row r="148" spans="1:24" ht="157.5" x14ac:dyDescent="0.25">
      <c r="A148" s="48" t="s">
        <v>270</v>
      </c>
      <c r="B148" s="61" t="s">
        <v>271</v>
      </c>
      <c r="C148" s="50">
        <f>[1]изменения!F150</f>
        <v>20</v>
      </c>
      <c r="D148" s="50">
        <f>[1]изменения!G150</f>
        <v>0</v>
      </c>
      <c r="E148" s="36">
        <f>SUM(D148+C148)</f>
        <v>20</v>
      </c>
      <c r="F148" s="33">
        <v>20</v>
      </c>
      <c r="G148" s="37">
        <v>0</v>
      </c>
      <c r="H148" s="36">
        <f t="shared" si="8"/>
        <v>20</v>
      </c>
      <c r="I148" s="33">
        <v>20</v>
      </c>
      <c r="J148" s="37">
        <v>0</v>
      </c>
      <c r="K148" s="36">
        <f t="shared" si="7"/>
        <v>20</v>
      </c>
      <c r="L148" s="3"/>
      <c r="M148" s="3"/>
      <c r="N148" s="3"/>
      <c r="O148" s="3"/>
      <c r="P148" s="3"/>
      <c r="Q148" s="3"/>
      <c r="R148" s="3"/>
      <c r="S148" s="3"/>
      <c r="T148" s="3"/>
      <c r="U148" s="3"/>
      <c r="V148" s="3"/>
      <c r="W148" s="3"/>
      <c r="X148" s="42"/>
    </row>
    <row r="149" spans="1:24" ht="126" x14ac:dyDescent="0.25">
      <c r="A149" s="48" t="s">
        <v>272</v>
      </c>
      <c r="B149" s="61" t="s">
        <v>273</v>
      </c>
      <c r="C149" s="37">
        <v>0</v>
      </c>
      <c r="D149" s="37">
        <v>0</v>
      </c>
      <c r="E149" s="37">
        <v>0</v>
      </c>
      <c r="F149" s="37">
        <v>0</v>
      </c>
      <c r="G149" s="37">
        <v>0</v>
      </c>
      <c r="H149" s="37">
        <v>0</v>
      </c>
      <c r="I149" s="37">
        <v>0</v>
      </c>
      <c r="J149" s="37">
        <v>0</v>
      </c>
      <c r="K149" s="37">
        <v>0</v>
      </c>
      <c r="L149" s="3"/>
      <c r="M149" s="3"/>
      <c r="N149" s="3"/>
      <c r="O149" s="3"/>
      <c r="P149" s="3"/>
      <c r="Q149" s="3"/>
      <c r="R149" s="3"/>
      <c r="S149" s="3"/>
      <c r="T149" s="3"/>
      <c r="U149" s="3"/>
      <c r="V149" s="3"/>
      <c r="W149" s="3"/>
      <c r="X149" s="42"/>
    </row>
    <row r="150" spans="1:24" ht="99" x14ac:dyDescent="0.25">
      <c r="A150" s="63" t="s">
        <v>274</v>
      </c>
      <c r="B150" s="60" t="s">
        <v>275</v>
      </c>
      <c r="C150" s="36">
        <f>[1]изменения!F152</f>
        <v>0</v>
      </c>
      <c r="D150" s="36">
        <f>[1]изменения!G152</f>
        <v>0</v>
      </c>
      <c r="E150" s="36">
        <f>C150+D150</f>
        <v>0</v>
      </c>
      <c r="F150" s="37"/>
      <c r="G150" s="37"/>
      <c r="H150" s="37"/>
      <c r="I150" s="37"/>
      <c r="J150" s="37"/>
      <c r="K150" s="37"/>
      <c r="L150" s="3"/>
      <c r="M150" s="3"/>
      <c r="N150" s="3"/>
      <c r="O150" s="3"/>
      <c r="P150" s="3"/>
      <c r="Q150" s="3"/>
      <c r="R150" s="3"/>
      <c r="S150" s="3"/>
      <c r="T150" s="3"/>
      <c r="U150" s="3"/>
      <c r="V150" s="3"/>
      <c r="W150" s="3"/>
      <c r="X150" s="42"/>
    </row>
    <row r="151" spans="1:24" ht="126" customHeight="1" x14ac:dyDescent="0.25">
      <c r="A151" s="48" t="s">
        <v>276</v>
      </c>
      <c r="B151" s="61" t="s">
        <v>277</v>
      </c>
      <c r="C151" s="50">
        <v>0</v>
      </c>
      <c r="D151" s="50">
        <f>[1]изменения!G153</f>
        <v>0</v>
      </c>
      <c r="E151" s="36">
        <f>C151+D151</f>
        <v>0</v>
      </c>
      <c r="F151" s="37">
        <v>0</v>
      </c>
      <c r="G151" s="37">
        <v>0</v>
      </c>
      <c r="H151" s="37">
        <v>0</v>
      </c>
      <c r="I151" s="37">
        <v>0</v>
      </c>
      <c r="J151" s="37">
        <v>0</v>
      </c>
      <c r="K151" s="37">
        <v>0</v>
      </c>
      <c r="L151" s="3"/>
      <c r="M151" s="3"/>
      <c r="N151" s="3"/>
      <c r="O151" s="3"/>
      <c r="P151" s="3"/>
      <c r="Q151" s="3"/>
      <c r="R151" s="3"/>
      <c r="S151" s="3"/>
      <c r="T151" s="3"/>
      <c r="U151" s="3"/>
      <c r="V151" s="3"/>
      <c r="W151" s="3"/>
      <c r="X151" s="42"/>
    </row>
    <row r="152" spans="1:24" ht="110.25" x14ac:dyDescent="0.25">
      <c r="A152" s="48" t="s">
        <v>278</v>
      </c>
      <c r="B152" s="61" t="s">
        <v>279</v>
      </c>
      <c r="C152" s="50">
        <f>[1]изменения!F155</f>
        <v>1</v>
      </c>
      <c r="D152" s="50">
        <f>[1]изменения!G155</f>
        <v>1497</v>
      </c>
      <c r="E152" s="36">
        <f>C152+D152</f>
        <v>1498</v>
      </c>
      <c r="F152" s="36">
        <v>1</v>
      </c>
      <c r="G152" s="37">
        <v>0</v>
      </c>
      <c r="H152" s="36">
        <f>F152+G152</f>
        <v>1</v>
      </c>
      <c r="I152" s="36">
        <v>1</v>
      </c>
      <c r="J152" s="37">
        <v>0</v>
      </c>
      <c r="K152" s="36">
        <f>I152+J152</f>
        <v>1</v>
      </c>
      <c r="L152" s="3"/>
      <c r="M152" s="3"/>
      <c r="N152" s="3"/>
      <c r="O152" s="3"/>
      <c r="P152" s="3"/>
      <c r="Q152" s="3"/>
      <c r="R152" s="3"/>
      <c r="S152" s="3"/>
      <c r="T152" s="3"/>
      <c r="U152" s="3"/>
      <c r="V152" s="3"/>
      <c r="W152" s="3"/>
      <c r="X152" s="42"/>
    </row>
    <row r="153" spans="1:24" ht="110.25" x14ac:dyDescent="0.25">
      <c r="A153" s="48" t="s">
        <v>280</v>
      </c>
      <c r="B153" s="61" t="s">
        <v>279</v>
      </c>
      <c r="C153" s="37">
        <v>0</v>
      </c>
      <c r="D153" s="37">
        <v>0</v>
      </c>
      <c r="E153" s="37">
        <v>0</v>
      </c>
      <c r="F153" s="37">
        <v>0</v>
      </c>
      <c r="G153" s="37">
        <v>0</v>
      </c>
      <c r="H153" s="37">
        <v>0</v>
      </c>
      <c r="I153" s="37">
        <v>0</v>
      </c>
      <c r="J153" s="37">
        <v>0</v>
      </c>
      <c r="K153" s="37">
        <v>0</v>
      </c>
      <c r="L153" s="3"/>
      <c r="M153" s="3"/>
      <c r="N153" s="3"/>
      <c r="O153" s="3"/>
      <c r="P153" s="3"/>
      <c r="Q153" s="3"/>
      <c r="R153" s="3"/>
      <c r="S153" s="3"/>
      <c r="T153" s="3"/>
      <c r="U153" s="3"/>
      <c r="V153" s="3"/>
      <c r="W153" s="3"/>
      <c r="X153" s="42"/>
    </row>
    <row r="154" spans="1:24" ht="126" x14ac:dyDescent="0.25">
      <c r="A154" s="48" t="s">
        <v>281</v>
      </c>
      <c r="B154" s="61" t="s">
        <v>282</v>
      </c>
      <c r="C154" s="37">
        <v>0</v>
      </c>
      <c r="D154" s="37">
        <v>0</v>
      </c>
      <c r="E154" s="37">
        <v>0</v>
      </c>
      <c r="F154" s="37">
        <v>0</v>
      </c>
      <c r="G154" s="37">
        <v>0</v>
      </c>
      <c r="H154" s="37">
        <v>0</v>
      </c>
      <c r="I154" s="37">
        <v>0</v>
      </c>
      <c r="J154" s="37">
        <v>0</v>
      </c>
      <c r="K154" s="37">
        <v>0</v>
      </c>
      <c r="L154" s="3"/>
      <c r="M154" s="3"/>
      <c r="N154" s="3"/>
      <c r="O154" s="3"/>
      <c r="P154" s="3"/>
      <c r="Q154" s="3"/>
      <c r="R154" s="3"/>
      <c r="S154" s="3"/>
      <c r="T154" s="3"/>
      <c r="U154" s="3"/>
      <c r="V154" s="3"/>
      <c r="W154" s="3"/>
      <c r="X154" s="42"/>
    </row>
    <row r="155" spans="1:24" ht="283.5" x14ac:dyDescent="0.25">
      <c r="A155" s="48" t="s">
        <v>283</v>
      </c>
      <c r="B155" s="61" t="s">
        <v>284</v>
      </c>
      <c r="C155" s="36">
        <f>[1]изменения!F158</f>
        <v>3</v>
      </c>
      <c r="D155" s="50">
        <f>[1]изменения!G158</f>
        <v>0</v>
      </c>
      <c r="E155" s="36">
        <f>SUM(D155+C155)</f>
        <v>3</v>
      </c>
      <c r="F155" s="36">
        <v>3</v>
      </c>
      <c r="G155" s="37">
        <v>0</v>
      </c>
      <c r="H155" s="36">
        <f>F155+G155</f>
        <v>3</v>
      </c>
      <c r="I155" s="36">
        <v>3</v>
      </c>
      <c r="J155" s="37">
        <v>0</v>
      </c>
      <c r="K155" s="36">
        <f>I155+J155</f>
        <v>3</v>
      </c>
      <c r="L155" s="3"/>
      <c r="M155" s="3"/>
      <c r="N155" s="3"/>
      <c r="O155" s="3"/>
      <c r="P155" s="3"/>
      <c r="Q155" s="3"/>
      <c r="R155" s="3"/>
      <c r="S155" s="3"/>
      <c r="T155" s="3"/>
      <c r="U155" s="3"/>
      <c r="V155" s="3"/>
      <c r="W155" s="3"/>
      <c r="X155" s="42"/>
    </row>
    <row r="156" spans="1:24" ht="110.25" x14ac:dyDescent="0.25">
      <c r="A156" s="48" t="s">
        <v>285</v>
      </c>
      <c r="B156" s="61" t="s">
        <v>286</v>
      </c>
      <c r="C156" s="36">
        <f>[1]изменения!F159</f>
        <v>6</v>
      </c>
      <c r="D156" s="50">
        <f>[1]изменения!G159</f>
        <v>0</v>
      </c>
      <c r="E156" s="36">
        <f>SUM(D156+C156)</f>
        <v>6</v>
      </c>
      <c r="F156" s="36">
        <v>6</v>
      </c>
      <c r="G156" s="37">
        <v>0</v>
      </c>
      <c r="H156" s="36">
        <f>F156+G156</f>
        <v>6</v>
      </c>
      <c r="I156" s="36">
        <v>6</v>
      </c>
      <c r="J156" s="37">
        <v>0</v>
      </c>
      <c r="K156" s="36">
        <f>I156+J156</f>
        <v>6</v>
      </c>
      <c r="L156" s="3"/>
      <c r="M156" s="3"/>
      <c r="N156" s="3"/>
      <c r="O156" s="3"/>
      <c r="P156" s="3"/>
      <c r="Q156" s="3"/>
      <c r="R156" s="3"/>
      <c r="S156" s="3"/>
      <c r="T156" s="3"/>
      <c r="U156" s="3"/>
      <c r="V156" s="3"/>
      <c r="W156" s="3"/>
      <c r="X156" s="42"/>
    </row>
    <row r="157" spans="1:24" ht="110.25" x14ac:dyDescent="0.25">
      <c r="A157" s="48" t="s">
        <v>287</v>
      </c>
      <c r="B157" s="61" t="s">
        <v>279</v>
      </c>
      <c r="C157" s="36">
        <f>[1]изменения!F160</f>
        <v>415.3</v>
      </c>
      <c r="D157" s="50">
        <f>[1]изменения!G160</f>
        <v>0</v>
      </c>
      <c r="E157" s="36">
        <f>SUM(D157+C157)</f>
        <v>415.3</v>
      </c>
      <c r="F157" s="33">
        <v>415.3</v>
      </c>
      <c r="G157" s="37">
        <v>0</v>
      </c>
      <c r="H157" s="36">
        <f>F157+G157</f>
        <v>415.3</v>
      </c>
      <c r="I157" s="33">
        <v>415.3</v>
      </c>
      <c r="J157" s="37">
        <v>0</v>
      </c>
      <c r="K157" s="36">
        <f>I157+J157</f>
        <v>415.3</v>
      </c>
      <c r="L157" s="3"/>
      <c r="M157" s="3"/>
      <c r="N157" s="3"/>
      <c r="O157" s="3"/>
      <c r="P157" s="3"/>
      <c r="Q157" s="3"/>
      <c r="R157" s="3"/>
      <c r="S157" s="3"/>
      <c r="T157" s="3"/>
      <c r="U157" s="3"/>
      <c r="V157" s="3"/>
      <c r="W157" s="3"/>
      <c r="X157" s="42"/>
    </row>
    <row r="158" spans="1:24" ht="157.5" x14ac:dyDescent="0.25">
      <c r="A158" s="62" t="s">
        <v>288</v>
      </c>
      <c r="B158" s="64" t="s">
        <v>289</v>
      </c>
      <c r="C158" s="36">
        <f>[1]изменения!F161</f>
        <v>0</v>
      </c>
      <c r="D158" s="50">
        <f>[1]изменения!G161</f>
        <v>0</v>
      </c>
      <c r="E158" s="36">
        <f>SUM(D158+C158)</f>
        <v>0</v>
      </c>
      <c r="F158" s="33"/>
      <c r="G158" s="37"/>
      <c r="H158" s="36"/>
      <c r="I158" s="33"/>
      <c r="J158" s="37"/>
      <c r="K158" s="36"/>
      <c r="L158" s="3"/>
      <c r="M158" s="3"/>
      <c r="N158" s="3"/>
      <c r="O158" s="3"/>
      <c r="P158" s="3"/>
      <c r="Q158" s="3"/>
      <c r="R158" s="3"/>
      <c r="S158" s="3"/>
      <c r="T158" s="3"/>
      <c r="U158" s="3"/>
      <c r="V158" s="3"/>
      <c r="W158" s="3"/>
      <c r="X158" s="42"/>
    </row>
    <row r="159" spans="1:24" ht="78.75" x14ac:dyDescent="0.25">
      <c r="A159" s="48" t="s">
        <v>290</v>
      </c>
      <c r="B159" s="61" t="s">
        <v>291</v>
      </c>
      <c r="C159" s="37">
        <v>0</v>
      </c>
      <c r="D159" s="37">
        <v>0</v>
      </c>
      <c r="E159" s="37">
        <v>0</v>
      </c>
      <c r="F159" s="37">
        <v>0</v>
      </c>
      <c r="G159" s="37">
        <v>0</v>
      </c>
      <c r="H159" s="37">
        <v>0</v>
      </c>
      <c r="I159" s="37">
        <v>0</v>
      </c>
      <c r="J159" s="37">
        <v>0</v>
      </c>
      <c r="K159" s="37">
        <v>0</v>
      </c>
      <c r="L159" s="3"/>
      <c r="M159" s="3"/>
      <c r="N159" s="3"/>
      <c r="O159" s="3"/>
      <c r="P159" s="3"/>
      <c r="Q159" s="3"/>
      <c r="R159" s="3"/>
      <c r="S159" s="3"/>
      <c r="T159" s="3"/>
      <c r="U159" s="3"/>
      <c r="V159" s="3"/>
      <c r="W159" s="3"/>
      <c r="X159" s="42"/>
    </row>
    <row r="160" spans="1:24" ht="78.75" x14ac:dyDescent="0.25">
      <c r="A160" s="48" t="s">
        <v>292</v>
      </c>
      <c r="B160" s="61" t="s">
        <v>291</v>
      </c>
      <c r="C160" s="50">
        <f>[1]изменения!F163</f>
        <v>90</v>
      </c>
      <c r="D160" s="50">
        <f>[1]изменения!G163</f>
        <v>0</v>
      </c>
      <c r="E160" s="36">
        <f>SUM(D160+C160)</f>
        <v>90</v>
      </c>
      <c r="F160" s="36">
        <v>90</v>
      </c>
      <c r="G160" s="37">
        <v>0</v>
      </c>
      <c r="H160" s="36">
        <f>F160+G160</f>
        <v>90</v>
      </c>
      <c r="I160" s="36">
        <v>90</v>
      </c>
      <c r="J160" s="37">
        <v>0</v>
      </c>
      <c r="K160" s="36">
        <f>I160+J160</f>
        <v>90</v>
      </c>
      <c r="L160" s="3"/>
      <c r="M160" s="3"/>
      <c r="N160" s="3"/>
      <c r="O160" s="3"/>
      <c r="P160" s="3"/>
      <c r="Q160" s="3"/>
      <c r="R160" s="3"/>
      <c r="S160" s="3"/>
      <c r="T160" s="3"/>
      <c r="U160" s="3"/>
      <c r="V160" s="3"/>
      <c r="W160" s="3"/>
      <c r="X160" s="42"/>
    </row>
    <row r="161" spans="1:24" ht="78.75" x14ac:dyDescent="0.25">
      <c r="A161" s="62" t="s">
        <v>293</v>
      </c>
      <c r="B161" s="64" t="s">
        <v>291</v>
      </c>
      <c r="C161" s="50">
        <f>[1]изменения!F164</f>
        <v>0</v>
      </c>
      <c r="D161" s="50">
        <f>[1]изменения!G164</f>
        <v>0</v>
      </c>
      <c r="E161" s="36">
        <f>SUM(D161+C161)</f>
        <v>0</v>
      </c>
      <c r="F161" s="36"/>
      <c r="G161" s="37"/>
      <c r="H161" s="36"/>
      <c r="I161" s="36"/>
      <c r="J161" s="37"/>
      <c r="K161" s="36"/>
      <c r="L161" s="3"/>
      <c r="M161" s="3"/>
      <c r="N161" s="3"/>
      <c r="O161" s="3"/>
      <c r="P161" s="3"/>
      <c r="Q161" s="3"/>
      <c r="R161" s="3"/>
      <c r="S161" s="3"/>
      <c r="T161" s="3"/>
      <c r="U161" s="3"/>
      <c r="V161" s="3"/>
      <c r="W161" s="3"/>
      <c r="X161" s="42"/>
    </row>
    <row r="162" spans="1:24" ht="78.75" x14ac:dyDescent="0.25">
      <c r="A162" s="48" t="s">
        <v>294</v>
      </c>
      <c r="B162" s="61" t="s">
        <v>295</v>
      </c>
      <c r="C162" s="37">
        <f>[1]изменения!F166</f>
        <v>0</v>
      </c>
      <c r="D162" s="36">
        <f>[1]изменения!G166</f>
        <v>0</v>
      </c>
      <c r="E162" s="36">
        <f>C162+D162</f>
        <v>0</v>
      </c>
      <c r="F162" s="37">
        <v>0</v>
      </c>
      <c r="G162" s="37">
        <v>0</v>
      </c>
      <c r="H162" s="37">
        <v>0</v>
      </c>
      <c r="I162" s="37">
        <v>0</v>
      </c>
      <c r="J162" s="37">
        <v>0</v>
      </c>
      <c r="K162" s="37">
        <v>0</v>
      </c>
      <c r="L162" s="3"/>
      <c r="M162" s="3"/>
      <c r="N162" s="3"/>
      <c r="O162" s="3"/>
      <c r="P162" s="3"/>
      <c r="Q162" s="3"/>
      <c r="R162" s="3"/>
      <c r="S162" s="3"/>
      <c r="T162" s="3"/>
      <c r="U162" s="3"/>
      <c r="V162" s="3"/>
      <c r="W162" s="3"/>
      <c r="X162" s="42"/>
    </row>
    <row r="163" spans="1:24" ht="78.75" x14ac:dyDescent="0.25">
      <c r="A163" s="48" t="s">
        <v>296</v>
      </c>
      <c r="B163" s="61" t="s">
        <v>295</v>
      </c>
      <c r="C163" s="37">
        <v>0</v>
      </c>
      <c r="D163" s="37">
        <v>0</v>
      </c>
      <c r="E163" s="37">
        <v>0</v>
      </c>
      <c r="F163" s="37">
        <v>0</v>
      </c>
      <c r="G163" s="37">
        <v>0</v>
      </c>
      <c r="H163" s="37">
        <v>0</v>
      </c>
      <c r="I163" s="37">
        <v>0</v>
      </c>
      <c r="J163" s="37">
        <v>0</v>
      </c>
      <c r="K163" s="37">
        <v>0</v>
      </c>
      <c r="L163" s="3"/>
      <c r="M163" s="3"/>
      <c r="N163" s="3"/>
      <c r="O163" s="3"/>
      <c r="P163" s="3"/>
      <c r="Q163" s="3"/>
      <c r="R163" s="3"/>
      <c r="S163" s="3"/>
      <c r="T163" s="3"/>
      <c r="U163" s="3"/>
      <c r="V163" s="3"/>
      <c r="W163" s="3"/>
      <c r="X163" s="42"/>
    </row>
    <row r="164" spans="1:24" ht="78.75" x14ac:dyDescent="0.25">
      <c r="A164" s="48" t="s">
        <v>297</v>
      </c>
      <c r="B164" s="61" t="s">
        <v>295</v>
      </c>
      <c r="C164" s="50">
        <f>[1]изменения!F167</f>
        <v>2970</v>
      </c>
      <c r="D164" s="50">
        <f>[1]изменения!G167</f>
        <v>0</v>
      </c>
      <c r="E164" s="36">
        <f>SUM(D164+C164)</f>
        <v>2970</v>
      </c>
      <c r="F164" s="33">
        <v>2970</v>
      </c>
      <c r="G164" s="37">
        <v>0</v>
      </c>
      <c r="H164" s="36">
        <f>F164+G164</f>
        <v>2970</v>
      </c>
      <c r="I164" s="33">
        <v>2970</v>
      </c>
      <c r="J164" s="37">
        <v>0</v>
      </c>
      <c r="K164" s="36">
        <f>I164+J164</f>
        <v>2970</v>
      </c>
      <c r="L164" s="3"/>
      <c r="M164" s="3"/>
      <c r="N164" s="3"/>
      <c r="O164" s="3"/>
      <c r="P164" s="3"/>
      <c r="Q164" s="3"/>
      <c r="R164" s="3"/>
      <c r="S164" s="3"/>
      <c r="T164" s="3"/>
      <c r="U164" s="3"/>
      <c r="V164" s="3"/>
      <c r="W164" s="3"/>
      <c r="X164" s="42"/>
    </row>
    <row r="165" spans="1:24" ht="71.25" customHeight="1" x14ac:dyDescent="0.25">
      <c r="A165" s="48" t="s">
        <v>298</v>
      </c>
      <c r="B165" s="61" t="s">
        <v>299</v>
      </c>
      <c r="C165" s="50">
        <f>[1]изменения!F168</f>
        <v>0</v>
      </c>
      <c r="D165" s="50">
        <f>[1]изменения!G168</f>
        <v>0</v>
      </c>
      <c r="E165" s="36">
        <f>SUM(D165+C165)</f>
        <v>0</v>
      </c>
      <c r="F165" s="36"/>
      <c r="G165" s="37">
        <v>0</v>
      </c>
      <c r="H165" s="36">
        <f>F165+G165</f>
        <v>0</v>
      </c>
      <c r="I165" s="36"/>
      <c r="J165" s="37">
        <v>0</v>
      </c>
      <c r="K165" s="36">
        <f>I165+J165</f>
        <v>0</v>
      </c>
      <c r="L165" s="3"/>
      <c r="M165" s="3"/>
      <c r="N165" s="3"/>
      <c r="O165" s="3"/>
      <c r="P165" s="3"/>
      <c r="Q165" s="3"/>
      <c r="R165" s="3"/>
      <c r="S165" s="3"/>
      <c r="T165" s="3"/>
      <c r="U165" s="3"/>
      <c r="V165" s="3"/>
      <c r="W165" s="3"/>
      <c r="X165" s="42"/>
    </row>
    <row r="166" spans="1:24" ht="78.75" x14ac:dyDescent="0.25">
      <c r="A166" s="48" t="s">
        <v>300</v>
      </c>
      <c r="B166" s="61" t="s">
        <v>301</v>
      </c>
      <c r="C166" s="37">
        <f>[1]изменения!F169</f>
        <v>0</v>
      </c>
      <c r="D166" s="36">
        <f>[1]изменения!G169</f>
        <v>0</v>
      </c>
      <c r="E166" s="36">
        <f>C166+D166</f>
        <v>0</v>
      </c>
      <c r="F166" s="37">
        <v>0</v>
      </c>
      <c r="G166" s="37">
        <v>0</v>
      </c>
      <c r="H166" s="37">
        <v>0</v>
      </c>
      <c r="I166" s="37">
        <v>0</v>
      </c>
      <c r="J166" s="37">
        <v>0</v>
      </c>
      <c r="K166" s="37">
        <v>0</v>
      </c>
      <c r="L166" s="3"/>
      <c r="M166" s="3"/>
      <c r="N166" s="3"/>
      <c r="O166" s="3"/>
      <c r="P166" s="3"/>
      <c r="Q166" s="3"/>
      <c r="R166" s="3"/>
      <c r="S166" s="3"/>
      <c r="T166" s="3"/>
      <c r="U166" s="3"/>
      <c r="V166" s="3"/>
      <c r="W166" s="3"/>
      <c r="X166" s="42"/>
    </row>
    <row r="167" spans="1:24" ht="78.75" x14ac:dyDescent="0.25">
      <c r="A167" s="48" t="s">
        <v>302</v>
      </c>
      <c r="B167" s="61" t="s">
        <v>301</v>
      </c>
      <c r="C167" s="37">
        <v>0</v>
      </c>
      <c r="D167" s="37">
        <v>0</v>
      </c>
      <c r="E167" s="37">
        <v>0</v>
      </c>
      <c r="F167" s="37">
        <v>0</v>
      </c>
      <c r="G167" s="37">
        <v>0</v>
      </c>
      <c r="H167" s="37">
        <v>0</v>
      </c>
      <c r="I167" s="37">
        <v>0</v>
      </c>
      <c r="J167" s="37">
        <v>0</v>
      </c>
      <c r="K167" s="37">
        <v>0</v>
      </c>
      <c r="L167" s="3"/>
      <c r="M167" s="3"/>
      <c r="N167" s="3"/>
      <c r="O167" s="3"/>
      <c r="P167" s="3"/>
      <c r="Q167" s="3"/>
      <c r="R167" s="3"/>
      <c r="S167" s="3"/>
      <c r="T167" s="3"/>
      <c r="U167" s="3"/>
      <c r="V167" s="3"/>
      <c r="W167" s="3"/>
      <c r="X167" s="42"/>
    </row>
    <row r="168" spans="1:24" ht="78.75" x14ac:dyDescent="0.25">
      <c r="A168" s="48" t="s">
        <v>303</v>
      </c>
      <c r="B168" s="61" t="s">
        <v>304</v>
      </c>
      <c r="C168" s="37">
        <v>0</v>
      </c>
      <c r="D168" s="37">
        <v>0</v>
      </c>
      <c r="E168" s="37">
        <v>0</v>
      </c>
      <c r="F168" s="37">
        <v>0</v>
      </c>
      <c r="G168" s="37">
        <v>0</v>
      </c>
      <c r="H168" s="37">
        <v>0</v>
      </c>
      <c r="I168" s="37">
        <v>0</v>
      </c>
      <c r="J168" s="37">
        <v>0</v>
      </c>
      <c r="K168" s="37">
        <v>0</v>
      </c>
      <c r="L168" s="3"/>
      <c r="M168" s="3"/>
      <c r="N168" s="3"/>
      <c r="O168" s="3"/>
      <c r="P168" s="3"/>
      <c r="Q168" s="3"/>
      <c r="R168" s="3"/>
      <c r="S168" s="3"/>
      <c r="T168" s="3"/>
      <c r="U168" s="3"/>
      <c r="V168" s="3"/>
      <c r="W168" s="3"/>
      <c r="X168" s="42"/>
    </row>
    <row r="169" spans="1:24" ht="77.25" customHeight="1" x14ac:dyDescent="0.25">
      <c r="A169" s="48" t="s">
        <v>305</v>
      </c>
      <c r="B169" s="61" t="s">
        <v>306</v>
      </c>
      <c r="C169" s="37">
        <v>0</v>
      </c>
      <c r="D169" s="37">
        <v>0</v>
      </c>
      <c r="E169" s="37">
        <v>0</v>
      </c>
      <c r="F169" s="37">
        <v>0</v>
      </c>
      <c r="G169" s="37">
        <v>0</v>
      </c>
      <c r="H169" s="37">
        <v>0</v>
      </c>
      <c r="I169" s="37">
        <v>0</v>
      </c>
      <c r="J169" s="37">
        <v>0</v>
      </c>
      <c r="K169" s="37">
        <v>0</v>
      </c>
      <c r="L169" s="3"/>
      <c r="M169" s="3"/>
      <c r="N169" s="3"/>
      <c r="O169" s="3"/>
      <c r="P169" s="3"/>
      <c r="Q169" s="3"/>
      <c r="R169" s="3"/>
      <c r="S169" s="3"/>
      <c r="T169" s="3"/>
      <c r="U169" s="3"/>
      <c r="V169" s="3"/>
      <c r="W169" s="3"/>
      <c r="X169" s="42"/>
    </row>
    <row r="170" spans="1:24" ht="30" customHeight="1" x14ac:dyDescent="0.25">
      <c r="A170" s="48" t="s">
        <v>307</v>
      </c>
      <c r="B170" s="61" t="s">
        <v>308</v>
      </c>
      <c r="C170" s="37">
        <v>0</v>
      </c>
      <c r="D170" s="37">
        <v>0</v>
      </c>
      <c r="E170" s="37">
        <v>0</v>
      </c>
      <c r="F170" s="37">
        <v>0</v>
      </c>
      <c r="G170" s="37">
        <v>0</v>
      </c>
      <c r="H170" s="37">
        <v>0</v>
      </c>
      <c r="I170" s="37">
        <v>0</v>
      </c>
      <c r="J170" s="37">
        <v>0</v>
      </c>
      <c r="K170" s="37">
        <v>0</v>
      </c>
      <c r="L170" s="3"/>
      <c r="M170" s="3"/>
      <c r="N170" s="3"/>
      <c r="O170" s="3"/>
      <c r="P170" s="3"/>
      <c r="Q170" s="3"/>
      <c r="R170" s="3"/>
      <c r="S170" s="3"/>
      <c r="T170" s="3"/>
      <c r="U170" s="3"/>
      <c r="V170" s="3"/>
      <c r="W170" s="3"/>
      <c r="X170" s="42"/>
    </row>
    <row r="171" spans="1:24" ht="30" customHeight="1" x14ac:dyDescent="0.25">
      <c r="A171" s="48" t="s">
        <v>309</v>
      </c>
      <c r="B171" s="61" t="s">
        <v>308</v>
      </c>
      <c r="C171" s="37">
        <v>0</v>
      </c>
      <c r="D171" s="37">
        <v>0</v>
      </c>
      <c r="E171" s="37">
        <v>0</v>
      </c>
      <c r="F171" s="37">
        <v>0</v>
      </c>
      <c r="G171" s="37">
        <v>0</v>
      </c>
      <c r="H171" s="37">
        <v>0</v>
      </c>
      <c r="I171" s="37">
        <v>0</v>
      </c>
      <c r="J171" s="37">
        <v>0</v>
      </c>
      <c r="K171" s="37">
        <v>0</v>
      </c>
      <c r="L171" s="3"/>
      <c r="M171" s="3"/>
      <c r="N171" s="3"/>
      <c r="O171" s="3"/>
      <c r="P171" s="3"/>
      <c r="Q171" s="3"/>
      <c r="R171" s="3"/>
      <c r="S171" s="3"/>
      <c r="T171" s="3"/>
      <c r="U171" s="3"/>
      <c r="V171" s="3"/>
      <c r="W171" s="3"/>
      <c r="X171" s="42"/>
    </row>
    <row r="172" spans="1:24" ht="33" customHeight="1" x14ac:dyDescent="0.25">
      <c r="A172" s="48" t="s">
        <v>310</v>
      </c>
      <c r="B172" s="61" t="s">
        <v>308</v>
      </c>
      <c r="C172" s="37">
        <v>0</v>
      </c>
      <c r="D172" s="37">
        <v>0</v>
      </c>
      <c r="E172" s="37">
        <v>0</v>
      </c>
      <c r="F172" s="37">
        <v>0</v>
      </c>
      <c r="G172" s="37">
        <v>0</v>
      </c>
      <c r="H172" s="37">
        <v>0</v>
      </c>
      <c r="I172" s="37">
        <v>0</v>
      </c>
      <c r="J172" s="37">
        <v>0</v>
      </c>
      <c r="K172" s="37">
        <v>0</v>
      </c>
      <c r="L172" s="3"/>
      <c r="M172" s="3"/>
      <c r="N172" s="3"/>
      <c r="O172" s="3"/>
      <c r="P172" s="3"/>
      <c r="Q172" s="3"/>
      <c r="R172" s="3"/>
      <c r="S172" s="3"/>
      <c r="T172" s="3"/>
      <c r="U172" s="3"/>
      <c r="V172" s="3"/>
      <c r="W172" s="3"/>
      <c r="X172" s="42"/>
    </row>
    <row r="173" spans="1:24" ht="24.75" customHeight="1" x14ac:dyDescent="0.25">
      <c r="A173" s="48" t="s">
        <v>311</v>
      </c>
      <c r="B173" s="61" t="s">
        <v>308</v>
      </c>
      <c r="C173" s="37">
        <v>0</v>
      </c>
      <c r="D173" s="37">
        <v>0</v>
      </c>
      <c r="E173" s="37">
        <v>0</v>
      </c>
      <c r="F173" s="37">
        <v>0</v>
      </c>
      <c r="G173" s="37">
        <v>0</v>
      </c>
      <c r="H173" s="37">
        <v>0</v>
      </c>
      <c r="I173" s="37">
        <v>0</v>
      </c>
      <c r="J173" s="37">
        <v>0</v>
      </c>
      <c r="K173" s="37">
        <v>0</v>
      </c>
      <c r="L173" s="3"/>
      <c r="M173" s="3"/>
      <c r="N173" s="3"/>
      <c r="O173" s="3"/>
      <c r="P173" s="3"/>
      <c r="Q173" s="3"/>
      <c r="R173" s="3"/>
      <c r="S173" s="3"/>
      <c r="T173" s="3"/>
      <c r="U173" s="3"/>
      <c r="V173" s="3"/>
      <c r="W173" s="3"/>
      <c r="X173" s="42"/>
    </row>
    <row r="174" spans="1:24" ht="42.75" customHeight="1" x14ac:dyDescent="0.25">
      <c r="A174" s="48" t="s">
        <v>312</v>
      </c>
      <c r="B174" s="61" t="s">
        <v>308</v>
      </c>
      <c r="C174" s="37">
        <v>0</v>
      </c>
      <c r="D174" s="37">
        <v>0</v>
      </c>
      <c r="E174" s="36">
        <f>SUM(D174+C174)</f>
        <v>0</v>
      </c>
      <c r="F174" s="37">
        <v>0</v>
      </c>
      <c r="G174" s="37">
        <v>0</v>
      </c>
      <c r="H174" s="37">
        <v>0</v>
      </c>
      <c r="I174" s="37">
        <v>0</v>
      </c>
      <c r="J174" s="37">
        <v>0</v>
      </c>
      <c r="K174" s="37">
        <v>0</v>
      </c>
      <c r="L174" s="3"/>
      <c r="M174" s="3"/>
      <c r="N174" s="3"/>
      <c r="O174" s="3"/>
      <c r="P174" s="3"/>
      <c r="Q174" s="3"/>
      <c r="R174" s="3"/>
      <c r="S174" s="3"/>
      <c r="T174" s="3"/>
      <c r="U174" s="3"/>
      <c r="V174" s="3"/>
      <c r="W174" s="3"/>
      <c r="X174" s="42"/>
    </row>
    <row r="175" spans="1:24" ht="30.75" customHeight="1" x14ac:dyDescent="0.25">
      <c r="A175" s="34" t="s">
        <v>313</v>
      </c>
      <c r="B175" s="51" t="s">
        <v>308</v>
      </c>
      <c r="C175" s="37">
        <v>0</v>
      </c>
      <c r="D175" s="37">
        <v>0</v>
      </c>
      <c r="E175" s="37">
        <v>0</v>
      </c>
      <c r="F175" s="37">
        <v>0</v>
      </c>
      <c r="G175" s="37">
        <v>0</v>
      </c>
      <c r="H175" s="37">
        <v>0</v>
      </c>
      <c r="I175" s="37">
        <v>0</v>
      </c>
      <c r="J175" s="37">
        <v>0</v>
      </c>
      <c r="K175" s="37">
        <v>0</v>
      </c>
      <c r="L175" s="3"/>
      <c r="M175" s="3"/>
      <c r="N175" s="3"/>
      <c r="O175" s="3"/>
      <c r="P175" s="3"/>
      <c r="Q175" s="3"/>
      <c r="R175" s="3"/>
      <c r="S175" s="3"/>
      <c r="T175" s="3"/>
      <c r="U175" s="3"/>
      <c r="V175" s="3"/>
      <c r="W175" s="3"/>
      <c r="X175" s="42"/>
    </row>
    <row r="176" spans="1:24" ht="35.25" customHeight="1" x14ac:dyDescent="0.25">
      <c r="A176" s="34" t="s">
        <v>314</v>
      </c>
      <c r="B176" s="51" t="s">
        <v>308</v>
      </c>
      <c r="C176" s="37">
        <v>0</v>
      </c>
      <c r="D176" s="37">
        <v>0</v>
      </c>
      <c r="E176" s="37">
        <v>0</v>
      </c>
      <c r="F176" s="37">
        <v>0</v>
      </c>
      <c r="G176" s="37">
        <v>0</v>
      </c>
      <c r="H176" s="37">
        <v>0</v>
      </c>
      <c r="I176" s="37">
        <v>0</v>
      </c>
      <c r="J176" s="37">
        <v>0</v>
      </c>
      <c r="K176" s="37">
        <v>0</v>
      </c>
      <c r="L176" s="3"/>
      <c r="M176" s="3"/>
      <c r="N176" s="3"/>
      <c r="O176" s="3"/>
      <c r="P176" s="3"/>
      <c r="Q176" s="3"/>
      <c r="R176" s="3"/>
      <c r="S176" s="3"/>
      <c r="T176" s="3"/>
      <c r="U176" s="3"/>
      <c r="V176" s="3"/>
      <c r="W176" s="3"/>
      <c r="X176" s="42"/>
    </row>
    <row r="177" spans="1:24" ht="32.25" customHeight="1" x14ac:dyDescent="0.25">
      <c r="A177" s="34" t="s">
        <v>315</v>
      </c>
      <c r="B177" s="47" t="s">
        <v>316</v>
      </c>
      <c r="C177" s="37">
        <v>0</v>
      </c>
      <c r="D177" s="36">
        <f>[1]изменения!G180</f>
        <v>0</v>
      </c>
      <c r="E177" s="36">
        <f>SUM(D177+C177)</f>
        <v>0</v>
      </c>
      <c r="F177" s="37">
        <v>0</v>
      </c>
      <c r="G177" s="37">
        <v>0</v>
      </c>
      <c r="H177" s="37">
        <v>0</v>
      </c>
      <c r="I177" s="37">
        <v>0</v>
      </c>
      <c r="J177" s="37">
        <v>0</v>
      </c>
      <c r="K177" s="37">
        <v>0</v>
      </c>
      <c r="L177" s="3"/>
      <c r="M177" s="3"/>
      <c r="N177" s="3"/>
      <c r="O177" s="3"/>
      <c r="P177" s="3"/>
      <c r="Q177" s="3"/>
      <c r="R177" s="3"/>
      <c r="S177" s="3"/>
      <c r="T177" s="3"/>
      <c r="U177" s="3"/>
      <c r="V177" s="3"/>
      <c r="W177" s="3"/>
      <c r="X177" s="42"/>
    </row>
    <row r="178" spans="1:24" s="3" customFormat="1" ht="32.25" customHeight="1" x14ac:dyDescent="0.25">
      <c r="A178" s="34" t="s">
        <v>317</v>
      </c>
      <c r="B178" s="47" t="s">
        <v>318</v>
      </c>
      <c r="C178" s="37">
        <v>0</v>
      </c>
      <c r="D178" s="37">
        <f>[1]изменения!G181</f>
        <v>0</v>
      </c>
      <c r="E178" s="36">
        <f>SUM(D178+C178)</f>
        <v>0</v>
      </c>
      <c r="F178" s="37">
        <v>0</v>
      </c>
      <c r="G178" s="37">
        <v>0</v>
      </c>
      <c r="H178" s="37">
        <v>0</v>
      </c>
      <c r="I178" s="37">
        <v>0</v>
      </c>
      <c r="J178" s="37">
        <v>0</v>
      </c>
      <c r="K178" s="37">
        <v>0</v>
      </c>
    </row>
    <row r="179" spans="1:24" s="3" customFormat="1" ht="39" customHeight="1" x14ac:dyDescent="0.25">
      <c r="A179" s="34" t="s">
        <v>319</v>
      </c>
      <c r="B179" s="47" t="s">
        <v>320</v>
      </c>
      <c r="C179" s="37">
        <v>0</v>
      </c>
      <c r="D179" s="37">
        <v>0</v>
      </c>
      <c r="E179" s="37">
        <v>0</v>
      </c>
      <c r="F179" s="37">
        <v>0</v>
      </c>
      <c r="G179" s="37">
        <v>0</v>
      </c>
      <c r="H179" s="37">
        <v>0</v>
      </c>
      <c r="I179" s="37">
        <v>0</v>
      </c>
      <c r="J179" s="37">
        <v>0</v>
      </c>
      <c r="K179" s="37">
        <v>0</v>
      </c>
    </row>
    <row r="180" spans="1:24" ht="110.25" x14ac:dyDescent="0.25">
      <c r="A180" s="34" t="s">
        <v>321</v>
      </c>
      <c r="B180" s="51" t="s">
        <v>322</v>
      </c>
      <c r="C180" s="36">
        <f>[1]изменения!F183</f>
        <v>538504</v>
      </c>
      <c r="D180" s="36">
        <f>[1]изменения!G183</f>
        <v>-80449.343389999995</v>
      </c>
      <c r="E180" s="36">
        <f>SUM(D180+C180)</f>
        <v>458054.65661000001</v>
      </c>
      <c r="F180" s="33">
        <v>538504</v>
      </c>
      <c r="G180" s="37">
        <v>0</v>
      </c>
      <c r="H180" s="36">
        <f>F180+G180</f>
        <v>538504</v>
      </c>
      <c r="I180" s="33">
        <v>538504</v>
      </c>
      <c r="J180" s="37">
        <v>0</v>
      </c>
      <c r="K180" s="36">
        <f>I180+J180</f>
        <v>538504</v>
      </c>
      <c r="L180" s="3"/>
      <c r="M180" s="3"/>
      <c r="N180" s="3"/>
      <c r="O180" s="3"/>
      <c r="P180" s="3"/>
      <c r="Q180" s="3"/>
      <c r="R180" s="3"/>
      <c r="S180" s="3"/>
      <c r="T180" s="3"/>
      <c r="U180" s="3"/>
      <c r="V180" s="3"/>
      <c r="W180" s="3"/>
      <c r="X180" s="42"/>
    </row>
    <row r="181" spans="1:24" s="3" customFormat="1" ht="63" x14ac:dyDescent="0.25">
      <c r="A181" s="34" t="s">
        <v>323</v>
      </c>
      <c r="B181" s="47" t="s">
        <v>324</v>
      </c>
      <c r="C181" s="50">
        <f>[1]изменения!F184</f>
        <v>11200</v>
      </c>
      <c r="D181" s="50">
        <f>[1]изменения!G184</f>
        <v>0</v>
      </c>
      <c r="E181" s="36">
        <f>SUM(D181+C181)</f>
        <v>11200</v>
      </c>
      <c r="F181" s="33">
        <v>11200</v>
      </c>
      <c r="G181" s="37">
        <v>0</v>
      </c>
      <c r="H181" s="36">
        <f>F181+G181</f>
        <v>11200</v>
      </c>
      <c r="I181" s="33">
        <v>11200</v>
      </c>
      <c r="J181" s="37">
        <v>0</v>
      </c>
      <c r="K181" s="36">
        <f>I181+J181</f>
        <v>11200</v>
      </c>
    </row>
    <row r="182" spans="1:24" s="3" customFormat="1" ht="63" x14ac:dyDescent="0.25">
      <c r="A182" s="34" t="s">
        <v>325</v>
      </c>
      <c r="B182" s="47" t="s">
        <v>324</v>
      </c>
      <c r="C182" s="50">
        <f>[1]изменения!F185</f>
        <v>0</v>
      </c>
      <c r="D182" s="50">
        <f>[1]изменения!G185</f>
        <v>0</v>
      </c>
      <c r="E182" s="36">
        <f>SUM(D182+C182)</f>
        <v>0</v>
      </c>
      <c r="F182" s="36"/>
      <c r="G182" s="37">
        <v>0</v>
      </c>
      <c r="H182" s="36">
        <f>F182+G182</f>
        <v>0</v>
      </c>
      <c r="I182" s="36"/>
      <c r="J182" s="37">
        <v>0</v>
      </c>
      <c r="K182" s="36">
        <f>I182+J182</f>
        <v>0</v>
      </c>
    </row>
    <row r="183" spans="1:24" s="27" customFormat="1" x14ac:dyDescent="0.25">
      <c r="A183" s="31" t="s">
        <v>326</v>
      </c>
      <c r="B183" s="32" t="s">
        <v>327</v>
      </c>
      <c r="C183" s="33">
        <f>SUM(C184:C187)</f>
        <v>353.1</v>
      </c>
      <c r="D183" s="33">
        <f>SUM(D184:D187)</f>
        <v>0</v>
      </c>
      <c r="E183" s="36">
        <f>SUM(D183+C183)</f>
        <v>353.1</v>
      </c>
      <c r="F183" s="36">
        <f>SUM(F184:F187)</f>
        <v>353.1</v>
      </c>
      <c r="G183" s="37">
        <v>0</v>
      </c>
      <c r="H183" s="36">
        <f>F183+G183</f>
        <v>353.1</v>
      </c>
      <c r="I183" s="46">
        <f>SUM(I184:I187)</f>
        <v>353.1</v>
      </c>
      <c r="J183" s="37">
        <v>0</v>
      </c>
      <c r="K183" s="36">
        <f>I183+J183</f>
        <v>353.1</v>
      </c>
      <c r="L183" s="26"/>
      <c r="M183" s="26"/>
      <c r="N183" s="26"/>
      <c r="O183" s="26"/>
      <c r="P183" s="26"/>
      <c r="Q183" s="26"/>
      <c r="R183" s="26"/>
      <c r="S183" s="26"/>
      <c r="T183" s="26"/>
      <c r="U183" s="26"/>
      <c r="V183" s="26"/>
      <c r="W183" s="26"/>
    </row>
    <row r="184" spans="1:24" ht="31.5" x14ac:dyDescent="0.25">
      <c r="A184" s="34" t="s">
        <v>328</v>
      </c>
      <c r="B184" s="49" t="s">
        <v>329</v>
      </c>
      <c r="C184" s="37">
        <v>0</v>
      </c>
      <c r="D184" s="37">
        <v>0</v>
      </c>
      <c r="E184" s="37">
        <v>0</v>
      </c>
      <c r="F184" s="37">
        <v>0</v>
      </c>
      <c r="G184" s="37">
        <v>0</v>
      </c>
      <c r="H184" s="37">
        <v>0</v>
      </c>
      <c r="I184" s="37">
        <v>0</v>
      </c>
      <c r="J184" s="37">
        <v>0</v>
      </c>
      <c r="K184" s="37">
        <v>0</v>
      </c>
      <c r="L184" s="3"/>
      <c r="M184" s="3"/>
      <c r="N184" s="3"/>
      <c r="O184" s="3"/>
      <c r="P184" s="3"/>
      <c r="Q184" s="3"/>
      <c r="R184" s="3"/>
      <c r="S184" s="3"/>
      <c r="T184" s="3"/>
      <c r="U184" s="3"/>
      <c r="V184" s="3"/>
      <c r="W184" s="3"/>
      <c r="X184" s="42"/>
    </row>
    <row r="185" spans="1:24" s="3" customFormat="1" ht="31.5" x14ac:dyDescent="0.25">
      <c r="A185" s="34" t="s">
        <v>330</v>
      </c>
      <c r="B185" s="49" t="s">
        <v>329</v>
      </c>
      <c r="C185" s="36">
        <f>[1]изменения!F188</f>
        <v>353.1</v>
      </c>
      <c r="D185" s="36">
        <f>[1]изменения!G188</f>
        <v>0</v>
      </c>
      <c r="E185" s="36">
        <f>SUM(D185+C185)</f>
        <v>353.1</v>
      </c>
      <c r="F185" s="36">
        <v>353.1</v>
      </c>
      <c r="G185" s="37">
        <v>0</v>
      </c>
      <c r="H185" s="36">
        <f>F185+G185</f>
        <v>353.1</v>
      </c>
      <c r="I185" s="36">
        <v>353.1</v>
      </c>
      <c r="J185" s="37">
        <v>0</v>
      </c>
      <c r="K185" s="36">
        <f>I185+J185</f>
        <v>353.1</v>
      </c>
    </row>
    <row r="186" spans="1:24" s="3" customFormat="1" ht="31.5" x14ac:dyDescent="0.25">
      <c r="A186" s="34" t="s">
        <v>331</v>
      </c>
      <c r="B186" s="49" t="s">
        <v>332</v>
      </c>
      <c r="C186" s="36">
        <f>[1]изменения!F189</f>
        <v>0</v>
      </c>
      <c r="D186" s="36">
        <f>[1]изменения!G189</f>
        <v>0</v>
      </c>
      <c r="E186" s="36">
        <f>SUM(D186+C186)</f>
        <v>0</v>
      </c>
      <c r="F186" s="36"/>
      <c r="G186" s="37">
        <v>0</v>
      </c>
      <c r="H186" s="36">
        <f>F186+G186</f>
        <v>0</v>
      </c>
      <c r="I186" s="36"/>
      <c r="J186" s="37">
        <v>0</v>
      </c>
      <c r="K186" s="36">
        <f>I186+J186</f>
        <v>0</v>
      </c>
    </row>
    <row r="187" spans="1:24" s="3" customFormat="1" ht="31.5" x14ac:dyDescent="0.25">
      <c r="A187" s="34" t="s">
        <v>333</v>
      </c>
      <c r="B187" s="49" t="s">
        <v>334</v>
      </c>
      <c r="C187" s="36">
        <f>[1]изменения!F190</f>
        <v>0</v>
      </c>
      <c r="D187" s="36">
        <f>[1]изменения!G190</f>
        <v>0</v>
      </c>
      <c r="E187" s="36">
        <f>SUM(D187+C187)</f>
        <v>0</v>
      </c>
      <c r="F187" s="36"/>
      <c r="G187" s="37">
        <v>0</v>
      </c>
      <c r="H187" s="36">
        <f>F187+G187</f>
        <v>0</v>
      </c>
      <c r="I187" s="36"/>
      <c r="J187" s="37">
        <v>0</v>
      </c>
      <c r="K187" s="36">
        <f>I187+J187</f>
        <v>0</v>
      </c>
    </row>
    <row r="188" spans="1:24" s="27" customFormat="1" ht="39" customHeight="1" x14ac:dyDescent="0.25">
      <c r="A188" s="23" t="s">
        <v>335</v>
      </c>
      <c r="B188" s="65" t="s">
        <v>336</v>
      </c>
      <c r="C188" s="33">
        <f>C189+C228+C227+C230</f>
        <v>3389593.7746499996</v>
      </c>
      <c r="D188" s="33">
        <f>D189+D228+D227+D230</f>
        <v>47880.080670000003</v>
      </c>
      <c r="E188" s="33">
        <f>E189+E226+E227+E228+E229+E230</f>
        <v>3437473.8553200001</v>
      </c>
      <c r="F188" s="33">
        <f t="shared" ref="F188:K188" si="9">F189+F226+F227+F228+F229+F230</f>
        <v>2496246.4999999995</v>
      </c>
      <c r="G188" s="37">
        <v>0</v>
      </c>
      <c r="H188" s="33">
        <f t="shared" si="9"/>
        <v>2496246.4999999995</v>
      </c>
      <c r="I188" s="33">
        <f t="shared" si="9"/>
        <v>2156489.6</v>
      </c>
      <c r="J188" s="37">
        <v>0</v>
      </c>
      <c r="K188" s="33">
        <f t="shared" si="9"/>
        <v>2156489.6</v>
      </c>
      <c r="L188" s="26"/>
      <c r="M188" s="26"/>
      <c r="N188" s="26"/>
      <c r="O188" s="26"/>
      <c r="P188" s="26"/>
      <c r="Q188" s="26"/>
      <c r="R188" s="26"/>
      <c r="S188" s="26"/>
      <c r="T188" s="26"/>
      <c r="U188" s="26"/>
      <c r="V188" s="26"/>
      <c r="W188" s="26"/>
    </row>
    <row r="189" spans="1:24" s="67" customFormat="1" ht="47.25" x14ac:dyDescent="0.25">
      <c r="A189" s="23" t="s">
        <v>337</v>
      </c>
      <c r="B189" s="65" t="s">
        <v>338</v>
      </c>
      <c r="C189" s="33">
        <f>C190+C195+C209+C221</f>
        <v>3387513.7746499996</v>
      </c>
      <c r="D189" s="33">
        <f>D190+D195+D209+D221</f>
        <v>47780.080670000003</v>
      </c>
      <c r="E189" s="33">
        <f>E190+E195+E209+E221</f>
        <v>3435293.8553200001</v>
      </c>
      <c r="F189" s="33">
        <f t="shared" ref="F189:K189" si="10">F190+F195+F209+F221</f>
        <v>2496246.4999999995</v>
      </c>
      <c r="G189" s="37">
        <v>0</v>
      </c>
      <c r="H189" s="33">
        <f t="shared" si="10"/>
        <v>2496246.4999999995</v>
      </c>
      <c r="I189" s="33">
        <f t="shared" si="10"/>
        <v>2156489.6</v>
      </c>
      <c r="J189" s="37">
        <v>0</v>
      </c>
      <c r="K189" s="33">
        <f t="shared" si="10"/>
        <v>2156489.6</v>
      </c>
      <c r="L189" s="26"/>
      <c r="M189" s="66"/>
      <c r="N189" s="66"/>
      <c r="O189" s="66"/>
      <c r="P189" s="66"/>
      <c r="Q189" s="66"/>
      <c r="R189" s="66"/>
      <c r="S189" s="66"/>
      <c r="T189" s="66"/>
      <c r="U189" s="66"/>
      <c r="V189" s="66"/>
      <c r="W189" s="66"/>
    </row>
    <row r="190" spans="1:24" ht="47.25" x14ac:dyDescent="0.25">
      <c r="A190" s="68" t="s">
        <v>339</v>
      </c>
      <c r="B190" s="69" t="s">
        <v>340</v>
      </c>
      <c r="C190" s="70">
        <f>C192+C193+C194</f>
        <v>42306.399999999994</v>
      </c>
      <c r="D190" s="70">
        <f>D192+D193+D194</f>
        <v>28771.9</v>
      </c>
      <c r="E190" s="70">
        <f>C190+D190</f>
        <v>71078.299999999988</v>
      </c>
      <c r="F190" s="70">
        <f>F192+F193+F194</f>
        <v>0</v>
      </c>
      <c r="G190" s="37">
        <v>0</v>
      </c>
      <c r="H190" s="70">
        <f>F190+G190</f>
        <v>0</v>
      </c>
      <c r="I190" s="70">
        <f>I192+I193+I194</f>
        <v>0</v>
      </c>
      <c r="J190" s="37">
        <v>0</v>
      </c>
      <c r="K190" s="70">
        <f>I190+J190</f>
        <v>0</v>
      </c>
      <c r="L190" s="3"/>
      <c r="M190" s="3"/>
      <c r="N190" s="3"/>
      <c r="O190" s="3"/>
      <c r="P190" s="3"/>
      <c r="Q190" s="3"/>
      <c r="R190" s="3"/>
      <c r="S190" s="3"/>
      <c r="T190" s="3"/>
      <c r="U190" s="3"/>
      <c r="V190" s="3"/>
      <c r="W190" s="3"/>
      <c r="X190" s="42"/>
    </row>
    <row r="191" spans="1:24" x14ac:dyDescent="0.25">
      <c r="A191" s="68" t="s">
        <v>12</v>
      </c>
      <c r="B191" s="71"/>
      <c r="C191" s="70"/>
      <c r="D191" s="70"/>
      <c r="E191" s="70"/>
      <c r="F191" s="46"/>
      <c r="G191" s="37"/>
      <c r="H191" s="36"/>
      <c r="I191" s="36"/>
      <c r="J191" s="37"/>
      <c r="K191" s="36"/>
      <c r="L191" s="3"/>
      <c r="M191" s="3"/>
      <c r="N191" s="3"/>
      <c r="O191" s="3"/>
      <c r="P191" s="3"/>
      <c r="Q191" s="3"/>
      <c r="R191" s="3"/>
      <c r="S191" s="3"/>
      <c r="T191" s="3"/>
      <c r="U191" s="3"/>
      <c r="V191" s="3"/>
      <c r="W191" s="3"/>
      <c r="X191" s="42"/>
    </row>
    <row r="192" spans="1:24" ht="32.25" customHeight="1" x14ac:dyDescent="0.25">
      <c r="A192" s="68" t="s">
        <v>341</v>
      </c>
      <c r="B192" s="72" t="s">
        <v>342</v>
      </c>
      <c r="C192" s="37">
        <v>0</v>
      </c>
      <c r="D192" s="37">
        <v>0</v>
      </c>
      <c r="E192" s="37">
        <v>0</v>
      </c>
      <c r="F192" s="37">
        <v>0</v>
      </c>
      <c r="G192" s="37">
        <v>0</v>
      </c>
      <c r="H192" s="37">
        <v>0</v>
      </c>
      <c r="I192" s="37">
        <v>0</v>
      </c>
      <c r="J192" s="37">
        <v>0</v>
      </c>
      <c r="K192" s="37">
        <v>0</v>
      </c>
      <c r="L192" s="3"/>
      <c r="M192" s="3"/>
      <c r="N192" s="3"/>
      <c r="O192" s="3"/>
      <c r="P192" s="3"/>
      <c r="Q192" s="3"/>
      <c r="R192" s="3"/>
      <c r="S192" s="3"/>
      <c r="T192" s="3"/>
      <c r="U192" s="3"/>
      <c r="V192" s="3"/>
      <c r="W192" s="3"/>
      <c r="X192" s="42"/>
    </row>
    <row r="193" spans="1:24" ht="31.5" x14ac:dyDescent="0.25">
      <c r="A193" s="68" t="s">
        <v>343</v>
      </c>
      <c r="B193" s="72" t="s">
        <v>344</v>
      </c>
      <c r="C193" s="70">
        <f>[1]изменения!F196</f>
        <v>42306.399999999994</v>
      </c>
      <c r="D193" s="70">
        <f>[1]изменения!G196</f>
        <v>0</v>
      </c>
      <c r="E193" s="70">
        <f>C193+D193</f>
        <v>42306.399999999994</v>
      </c>
      <c r="F193" s="36">
        <v>0</v>
      </c>
      <c r="G193" s="37">
        <v>0</v>
      </c>
      <c r="H193" s="36">
        <f>F193+G193</f>
        <v>0</v>
      </c>
      <c r="I193" s="36">
        <v>0</v>
      </c>
      <c r="J193" s="37">
        <v>0</v>
      </c>
      <c r="K193" s="36">
        <f>I193+J193</f>
        <v>0</v>
      </c>
      <c r="L193" s="3"/>
      <c r="M193" s="3"/>
      <c r="N193" s="3"/>
      <c r="O193" s="3"/>
      <c r="P193" s="3"/>
      <c r="Q193" s="3"/>
      <c r="R193" s="3"/>
      <c r="S193" s="3"/>
      <c r="T193" s="3"/>
      <c r="U193" s="3"/>
      <c r="V193" s="3"/>
      <c r="W193" s="3"/>
      <c r="X193" s="42"/>
    </row>
    <row r="194" spans="1:24" x14ac:dyDescent="0.25">
      <c r="A194" s="68" t="s">
        <v>345</v>
      </c>
      <c r="B194" s="72" t="s">
        <v>346</v>
      </c>
      <c r="C194" s="70">
        <f>[1]изменения!F197</f>
        <v>0</v>
      </c>
      <c r="D194" s="70">
        <f>[1]изменения!G197</f>
        <v>28771.9</v>
      </c>
      <c r="E194" s="70">
        <f>C194+D194</f>
        <v>28771.9</v>
      </c>
      <c r="F194" s="36">
        <v>0</v>
      </c>
      <c r="G194" s="37">
        <v>0</v>
      </c>
      <c r="H194" s="36">
        <f>F194+G194</f>
        <v>0</v>
      </c>
      <c r="I194" s="36">
        <v>0</v>
      </c>
      <c r="J194" s="37">
        <v>0</v>
      </c>
      <c r="K194" s="36">
        <f>I194+J194</f>
        <v>0</v>
      </c>
      <c r="L194" s="3"/>
      <c r="M194" s="3"/>
      <c r="N194" s="3"/>
      <c r="O194" s="3"/>
      <c r="P194" s="3"/>
      <c r="Q194" s="3"/>
      <c r="R194" s="3"/>
      <c r="S194" s="3"/>
      <c r="T194" s="3"/>
      <c r="U194" s="3"/>
      <c r="V194" s="3"/>
      <c r="W194" s="3"/>
      <c r="X194" s="42"/>
    </row>
    <row r="195" spans="1:24" ht="31.5" x14ac:dyDescent="0.25">
      <c r="A195" s="68" t="s">
        <v>347</v>
      </c>
      <c r="B195" s="73" t="s">
        <v>348</v>
      </c>
      <c r="C195" s="70">
        <f>SUM(C197:C208)</f>
        <v>1385777.9984800001</v>
      </c>
      <c r="D195" s="70">
        <f>SUM(D197:D208)</f>
        <v>7648.0806699999994</v>
      </c>
      <c r="E195" s="70">
        <f>SUM(E197:E208)</f>
        <v>1393426.0791500001</v>
      </c>
      <c r="F195" s="70">
        <f t="shared" ref="F195:K195" si="11">SUM(F197:F208)</f>
        <v>585034.9</v>
      </c>
      <c r="G195" s="37">
        <v>0</v>
      </c>
      <c r="H195" s="70">
        <f t="shared" si="11"/>
        <v>585034.9</v>
      </c>
      <c r="I195" s="70">
        <f t="shared" si="11"/>
        <v>235895.1</v>
      </c>
      <c r="J195" s="37">
        <v>0</v>
      </c>
      <c r="K195" s="70">
        <f t="shared" si="11"/>
        <v>235895.1</v>
      </c>
      <c r="L195" s="3"/>
      <c r="M195" s="3"/>
      <c r="N195" s="3"/>
      <c r="O195" s="3"/>
      <c r="P195" s="3"/>
      <c r="Q195" s="3"/>
      <c r="R195" s="3"/>
      <c r="S195" s="3"/>
      <c r="T195" s="3"/>
      <c r="U195" s="3"/>
      <c r="V195" s="3"/>
      <c r="W195" s="3"/>
      <c r="X195" s="42"/>
    </row>
    <row r="196" spans="1:24" x14ac:dyDescent="0.25">
      <c r="A196" s="68" t="s">
        <v>12</v>
      </c>
      <c r="B196" s="73"/>
      <c r="C196" s="70"/>
      <c r="D196" s="70"/>
      <c r="E196" s="70"/>
      <c r="F196" s="36"/>
      <c r="G196" s="37"/>
      <c r="H196" s="36"/>
      <c r="I196" s="36"/>
      <c r="J196" s="37"/>
      <c r="K196" s="36"/>
      <c r="L196" s="3"/>
      <c r="M196" s="3"/>
      <c r="N196" s="3"/>
      <c r="O196" s="3"/>
      <c r="P196" s="3"/>
      <c r="Q196" s="3"/>
      <c r="R196" s="3"/>
      <c r="S196" s="3"/>
      <c r="T196" s="3"/>
      <c r="U196" s="3"/>
      <c r="V196" s="3"/>
      <c r="W196" s="3"/>
      <c r="X196" s="42"/>
    </row>
    <row r="197" spans="1:24" ht="78.75" x14ac:dyDescent="0.25">
      <c r="A197" s="68" t="s">
        <v>349</v>
      </c>
      <c r="B197" s="73" t="s">
        <v>350</v>
      </c>
      <c r="C197" s="70">
        <f>[1]изменения!F200</f>
        <v>183682.3</v>
      </c>
      <c r="D197" s="70">
        <f>[1]изменения!G200</f>
        <v>0</v>
      </c>
      <c r="E197" s="70">
        <f t="shared" ref="E197:E208" si="12">C197+D197</f>
        <v>183682.3</v>
      </c>
      <c r="F197" s="36">
        <v>0</v>
      </c>
      <c r="G197" s="37">
        <v>0</v>
      </c>
      <c r="H197" s="36">
        <f>F197+G197</f>
        <v>0</v>
      </c>
      <c r="I197" s="36"/>
      <c r="J197" s="37">
        <v>0</v>
      </c>
      <c r="K197" s="36">
        <f>I197+J197</f>
        <v>0</v>
      </c>
      <c r="L197" s="3"/>
      <c r="M197" s="3"/>
      <c r="N197" s="3"/>
      <c r="O197" s="3"/>
      <c r="P197" s="3"/>
      <c r="Q197" s="3"/>
      <c r="R197" s="3"/>
      <c r="S197" s="3"/>
      <c r="T197" s="3"/>
      <c r="U197" s="3"/>
      <c r="V197" s="3"/>
      <c r="W197" s="3"/>
      <c r="X197" s="42"/>
    </row>
    <row r="198" spans="1:24" ht="47.25" x14ac:dyDescent="0.25">
      <c r="A198" s="68" t="s">
        <v>351</v>
      </c>
      <c r="B198" s="73" t="s">
        <v>352</v>
      </c>
      <c r="C198" s="70">
        <f>[1]изменения!F201</f>
        <v>287737</v>
      </c>
      <c r="D198" s="70">
        <f>[1]изменения!G201</f>
        <v>0</v>
      </c>
      <c r="E198" s="70">
        <f t="shared" si="12"/>
        <v>287737</v>
      </c>
      <c r="F198" s="36">
        <v>371755</v>
      </c>
      <c r="G198" s="37">
        <v>0</v>
      </c>
      <c r="H198" s="36">
        <f>F198+G198</f>
        <v>371755</v>
      </c>
      <c r="I198" s="36"/>
      <c r="J198" s="37">
        <v>0</v>
      </c>
      <c r="K198" s="36">
        <f>I198+J198</f>
        <v>0</v>
      </c>
      <c r="L198" s="3"/>
      <c r="M198" s="3"/>
      <c r="N198" s="3"/>
      <c r="O198" s="3"/>
      <c r="P198" s="3"/>
      <c r="Q198" s="3"/>
      <c r="R198" s="3"/>
      <c r="S198" s="3"/>
      <c r="T198" s="3"/>
      <c r="U198" s="3"/>
      <c r="V198" s="3"/>
      <c r="W198" s="3"/>
      <c r="X198" s="42"/>
    </row>
    <row r="199" spans="1:24" ht="47.25" x14ac:dyDescent="0.25">
      <c r="A199" s="68" t="s">
        <v>353</v>
      </c>
      <c r="B199" s="73" t="s">
        <v>354</v>
      </c>
      <c r="C199" s="70">
        <f>[1]изменения!F202</f>
        <v>357121.9</v>
      </c>
      <c r="D199" s="70">
        <f>[1]изменения!G202</f>
        <v>0</v>
      </c>
      <c r="E199" s="70">
        <f t="shared" si="12"/>
        <v>357121.9</v>
      </c>
      <c r="F199" s="36">
        <v>0</v>
      </c>
      <c r="G199" s="37">
        <v>0</v>
      </c>
      <c r="H199" s="36">
        <f>F199+G199</f>
        <v>0</v>
      </c>
      <c r="I199" s="36"/>
      <c r="J199" s="37">
        <v>0</v>
      </c>
      <c r="K199" s="36">
        <f>I199+J199</f>
        <v>0</v>
      </c>
      <c r="L199" s="3"/>
      <c r="M199" s="3"/>
      <c r="N199" s="3"/>
      <c r="O199" s="3"/>
      <c r="P199" s="3"/>
      <c r="Q199" s="3"/>
      <c r="R199" s="3"/>
      <c r="S199" s="3"/>
      <c r="T199" s="3"/>
      <c r="U199" s="3"/>
      <c r="V199" s="3"/>
      <c r="W199" s="3"/>
      <c r="X199" s="42"/>
    </row>
    <row r="200" spans="1:24" ht="126" x14ac:dyDescent="0.25">
      <c r="A200" s="68" t="s">
        <v>355</v>
      </c>
      <c r="B200" s="73" t="s">
        <v>356</v>
      </c>
      <c r="C200" s="70">
        <f>[1]изменения!F203</f>
        <v>219093</v>
      </c>
      <c r="D200" s="70">
        <f>[1]изменения!G203</f>
        <v>0</v>
      </c>
      <c r="E200" s="70">
        <f t="shared" si="12"/>
        <v>219093</v>
      </c>
      <c r="F200" s="36">
        <v>0</v>
      </c>
      <c r="G200" s="37">
        <v>0</v>
      </c>
      <c r="H200" s="36">
        <f>F200+G200</f>
        <v>0</v>
      </c>
      <c r="I200" s="36"/>
      <c r="J200" s="37">
        <v>0</v>
      </c>
      <c r="K200" s="36">
        <f>I200+J200</f>
        <v>0</v>
      </c>
      <c r="L200" s="3"/>
      <c r="M200" s="3"/>
      <c r="N200" s="3"/>
      <c r="O200" s="3"/>
      <c r="P200" s="3"/>
      <c r="Q200" s="3"/>
      <c r="R200" s="3"/>
      <c r="S200" s="3"/>
      <c r="T200" s="3"/>
      <c r="U200" s="3"/>
      <c r="V200" s="3"/>
      <c r="W200" s="3"/>
      <c r="X200" s="42"/>
    </row>
    <row r="201" spans="1:24" ht="63" x14ac:dyDescent="0.25">
      <c r="A201" s="68" t="s">
        <v>357</v>
      </c>
      <c r="B201" s="73" t="s">
        <v>358</v>
      </c>
      <c r="C201" s="37">
        <v>0</v>
      </c>
      <c r="D201" s="37">
        <v>0</v>
      </c>
      <c r="E201" s="37">
        <v>0</v>
      </c>
      <c r="F201" s="37">
        <v>0</v>
      </c>
      <c r="G201" s="37">
        <v>0</v>
      </c>
      <c r="H201" s="37">
        <v>0</v>
      </c>
      <c r="I201" s="37">
        <v>0</v>
      </c>
      <c r="J201" s="37">
        <v>0</v>
      </c>
      <c r="K201" s="37">
        <v>0</v>
      </c>
      <c r="L201" s="3"/>
      <c r="M201" s="3"/>
      <c r="N201" s="3"/>
      <c r="O201" s="3"/>
      <c r="P201" s="3"/>
      <c r="Q201" s="3"/>
      <c r="R201" s="3"/>
      <c r="S201" s="3"/>
      <c r="T201" s="3"/>
      <c r="U201" s="3"/>
      <c r="V201" s="3"/>
      <c r="W201" s="3"/>
      <c r="X201" s="42"/>
    </row>
    <row r="202" spans="1:24" ht="47.25" x14ac:dyDescent="0.25">
      <c r="A202" s="68" t="s">
        <v>359</v>
      </c>
      <c r="B202" s="73" t="s">
        <v>360</v>
      </c>
      <c r="C202" s="70">
        <f>[1]изменения!F205</f>
        <v>152566.70000000001</v>
      </c>
      <c r="D202" s="70">
        <f>[1]изменения!G205</f>
        <v>0</v>
      </c>
      <c r="E202" s="70">
        <f t="shared" si="12"/>
        <v>152566.70000000001</v>
      </c>
      <c r="F202" s="36">
        <v>0</v>
      </c>
      <c r="G202" s="37">
        <v>0</v>
      </c>
      <c r="H202" s="36">
        <f t="shared" ref="H202:H208" si="13">F202+G202</f>
        <v>0</v>
      </c>
      <c r="I202" s="36"/>
      <c r="J202" s="37">
        <v>0</v>
      </c>
      <c r="K202" s="36">
        <f t="shared" ref="K202:K208" si="14">I202+J202</f>
        <v>0</v>
      </c>
      <c r="L202" s="3"/>
      <c r="M202" s="3"/>
      <c r="N202" s="3"/>
      <c r="O202" s="3"/>
      <c r="P202" s="3"/>
      <c r="Q202" s="3"/>
      <c r="R202" s="3"/>
      <c r="S202" s="3"/>
      <c r="T202" s="3"/>
      <c r="U202" s="3"/>
      <c r="V202" s="3"/>
      <c r="W202" s="3"/>
      <c r="X202" s="42"/>
    </row>
    <row r="203" spans="1:24" ht="78.75" x14ac:dyDescent="0.25">
      <c r="A203" s="68" t="s">
        <v>361</v>
      </c>
      <c r="B203" s="73" t="s">
        <v>362</v>
      </c>
      <c r="C203" s="70">
        <f>[1]изменения!F206</f>
        <v>32593.3</v>
      </c>
      <c r="D203" s="70">
        <f>[1]изменения!G206</f>
        <v>0</v>
      </c>
      <c r="E203" s="70">
        <f t="shared" si="12"/>
        <v>32593.3</v>
      </c>
      <c r="F203" s="70">
        <v>30350.2</v>
      </c>
      <c r="G203" s="37">
        <v>0</v>
      </c>
      <c r="H203" s="36">
        <f t="shared" si="13"/>
        <v>30350.2</v>
      </c>
      <c r="I203" s="74">
        <v>31202.400000000001</v>
      </c>
      <c r="J203" s="37">
        <v>0</v>
      </c>
      <c r="K203" s="36">
        <f t="shared" si="14"/>
        <v>31202.400000000001</v>
      </c>
      <c r="L203" s="3"/>
      <c r="M203" s="3"/>
      <c r="N203" s="3"/>
      <c r="O203" s="3"/>
      <c r="P203" s="3"/>
      <c r="Q203" s="3"/>
      <c r="R203" s="3"/>
      <c r="S203" s="3"/>
      <c r="T203" s="3"/>
      <c r="U203" s="3"/>
      <c r="V203" s="3"/>
      <c r="W203" s="3"/>
      <c r="X203" s="42"/>
    </row>
    <row r="204" spans="1:24" ht="47.25" x14ac:dyDescent="0.25">
      <c r="A204" s="68" t="s">
        <v>363</v>
      </c>
      <c r="B204" s="73" t="s">
        <v>364</v>
      </c>
      <c r="C204" s="70">
        <f>[1]изменения!F207</f>
        <v>1967</v>
      </c>
      <c r="D204" s="70">
        <f>[1]изменения!G207</f>
        <v>88.380669999999995</v>
      </c>
      <c r="E204" s="70">
        <f t="shared" si="12"/>
        <v>2055.38067</v>
      </c>
      <c r="F204" s="70">
        <v>2029.7</v>
      </c>
      <c r="G204" s="37">
        <v>0</v>
      </c>
      <c r="H204" s="36">
        <f t="shared" si="13"/>
        <v>2029.7</v>
      </c>
      <c r="I204" s="74">
        <v>2022.4</v>
      </c>
      <c r="J204" s="37">
        <v>0</v>
      </c>
      <c r="K204" s="36">
        <f t="shared" si="14"/>
        <v>2022.4</v>
      </c>
      <c r="L204" s="3"/>
      <c r="M204" s="3"/>
      <c r="N204" s="3"/>
      <c r="O204" s="3"/>
      <c r="P204" s="3"/>
      <c r="Q204" s="3"/>
      <c r="R204" s="3"/>
      <c r="S204" s="3"/>
      <c r="T204" s="3"/>
      <c r="U204" s="3"/>
      <c r="V204" s="3"/>
      <c r="W204" s="3"/>
      <c r="X204" s="42"/>
    </row>
    <row r="205" spans="1:24" ht="31.5" x14ac:dyDescent="0.25">
      <c r="A205" s="68" t="s">
        <v>365</v>
      </c>
      <c r="B205" s="73" t="s">
        <v>366</v>
      </c>
      <c r="C205" s="70">
        <f>[1]изменения!F208</f>
        <v>183.55600000000001</v>
      </c>
      <c r="D205" s="70">
        <f>[1]изменения!G208</f>
        <v>0</v>
      </c>
      <c r="E205" s="70">
        <f t="shared" si="12"/>
        <v>183.55600000000001</v>
      </c>
      <c r="F205" s="70">
        <f>8000.1+183.4</f>
        <v>8183.5</v>
      </c>
      <c r="G205" s="37">
        <v>0</v>
      </c>
      <c r="H205" s="36">
        <f t="shared" si="13"/>
        <v>8183.5</v>
      </c>
      <c r="I205" s="74">
        <v>183.4</v>
      </c>
      <c r="J205" s="37">
        <v>0</v>
      </c>
      <c r="K205" s="36">
        <f t="shared" si="14"/>
        <v>183.4</v>
      </c>
      <c r="L205" s="3"/>
      <c r="M205" s="3"/>
      <c r="N205" s="3"/>
      <c r="O205" s="3"/>
      <c r="P205" s="3"/>
      <c r="Q205" s="3"/>
      <c r="R205" s="3"/>
      <c r="S205" s="3"/>
      <c r="T205" s="3"/>
      <c r="U205" s="3"/>
      <c r="V205" s="3"/>
      <c r="W205" s="3"/>
      <c r="X205" s="42"/>
    </row>
    <row r="206" spans="1:24" ht="47.25" x14ac:dyDescent="0.25">
      <c r="A206" s="68" t="s">
        <v>367</v>
      </c>
      <c r="B206" s="73" t="s">
        <v>368</v>
      </c>
      <c r="C206" s="70">
        <f>[1]изменения!F209</f>
        <v>6071.7948799999995</v>
      </c>
      <c r="D206" s="70">
        <f>[1]изменения!G209</f>
        <v>0</v>
      </c>
      <c r="E206" s="70">
        <f t="shared" si="12"/>
        <v>6071.7948799999995</v>
      </c>
      <c r="F206" s="70">
        <v>6071.7</v>
      </c>
      <c r="G206" s="37">
        <v>0</v>
      </c>
      <c r="H206" s="36">
        <f t="shared" si="13"/>
        <v>6071.7</v>
      </c>
      <c r="I206" s="74">
        <v>6746.4</v>
      </c>
      <c r="J206" s="37">
        <v>0</v>
      </c>
      <c r="K206" s="36">
        <f t="shared" si="14"/>
        <v>6746.4</v>
      </c>
      <c r="L206" s="3"/>
      <c r="M206" s="3"/>
      <c r="N206" s="3"/>
      <c r="O206" s="3"/>
      <c r="P206" s="3"/>
      <c r="Q206" s="3"/>
      <c r="R206" s="3"/>
      <c r="S206" s="3"/>
      <c r="T206" s="3"/>
      <c r="U206" s="3"/>
      <c r="V206" s="3"/>
      <c r="W206" s="3"/>
      <c r="X206" s="42"/>
    </row>
    <row r="207" spans="1:24" ht="31.5" x14ac:dyDescent="0.25">
      <c r="A207" s="68" t="s">
        <v>369</v>
      </c>
      <c r="B207" s="73" t="s">
        <v>370</v>
      </c>
      <c r="C207" s="70">
        <f>[1]изменения!F210</f>
        <v>2629.9476</v>
      </c>
      <c r="D207" s="70">
        <f>[1]изменения!G210</f>
        <v>0</v>
      </c>
      <c r="E207" s="70">
        <f t="shared" si="12"/>
        <v>2629.9476</v>
      </c>
      <c r="F207" s="70">
        <v>1271.5</v>
      </c>
      <c r="G207" s="37">
        <v>0</v>
      </c>
      <c r="H207" s="36">
        <f t="shared" si="13"/>
        <v>1271.5</v>
      </c>
      <c r="I207" s="74">
        <v>2910</v>
      </c>
      <c r="J207" s="37">
        <v>0</v>
      </c>
      <c r="K207" s="36">
        <f t="shared" si="14"/>
        <v>2910</v>
      </c>
      <c r="L207" s="3"/>
      <c r="M207" s="3"/>
      <c r="N207" s="3"/>
      <c r="O207" s="3"/>
      <c r="P207" s="3"/>
      <c r="Q207" s="3"/>
      <c r="R207" s="3"/>
      <c r="S207" s="3"/>
      <c r="T207" s="3"/>
      <c r="U207" s="3"/>
      <c r="V207" s="3"/>
      <c r="W207" s="3"/>
      <c r="X207" s="42"/>
    </row>
    <row r="208" spans="1:24" ht="18" customHeight="1" x14ac:dyDescent="0.25">
      <c r="A208" s="68" t="s">
        <v>371</v>
      </c>
      <c r="B208" s="73" t="s">
        <v>372</v>
      </c>
      <c r="C208" s="70">
        <f>[1]изменения!F211</f>
        <v>142131.5</v>
      </c>
      <c r="D208" s="70">
        <f>[1]изменения!G211</f>
        <v>7559.7</v>
      </c>
      <c r="E208" s="70">
        <f t="shared" si="12"/>
        <v>149691.20000000001</v>
      </c>
      <c r="F208" s="70">
        <v>165373.29999999999</v>
      </c>
      <c r="G208" s="37">
        <v>0</v>
      </c>
      <c r="H208" s="36">
        <f t="shared" si="13"/>
        <v>165373.29999999999</v>
      </c>
      <c r="I208" s="74">
        <v>192830.5</v>
      </c>
      <c r="J208" s="37">
        <v>0</v>
      </c>
      <c r="K208" s="36">
        <f t="shared" si="14"/>
        <v>192830.5</v>
      </c>
      <c r="L208" s="3"/>
      <c r="M208" s="3"/>
      <c r="N208" s="3"/>
      <c r="O208" s="3"/>
      <c r="P208" s="3"/>
      <c r="Q208" s="3"/>
      <c r="R208" s="3"/>
      <c r="S208" s="3"/>
      <c r="T208" s="3"/>
      <c r="U208" s="3"/>
      <c r="V208" s="3"/>
      <c r="W208" s="3"/>
      <c r="X208" s="42"/>
    </row>
    <row r="209" spans="1:24" ht="39.75" customHeight="1" x14ac:dyDescent="0.25">
      <c r="A209" s="68" t="s">
        <v>373</v>
      </c>
      <c r="B209" s="75" t="s">
        <v>374</v>
      </c>
      <c r="C209" s="70">
        <f>SUM(C211:C220)</f>
        <v>1891955.3999999997</v>
      </c>
      <c r="D209" s="70">
        <f>SUM(D211:D220)</f>
        <v>8785.4</v>
      </c>
      <c r="E209" s="70">
        <f>SUM(E211:E220)</f>
        <v>1900740.7999999998</v>
      </c>
      <c r="F209" s="70">
        <f t="shared" ref="F209:K209" si="15">SUM(F211:F220)</f>
        <v>1866276.7999999998</v>
      </c>
      <c r="G209" s="37">
        <v>0</v>
      </c>
      <c r="H209" s="70">
        <f t="shared" si="15"/>
        <v>1866276.7999999998</v>
      </c>
      <c r="I209" s="70">
        <f t="shared" si="15"/>
        <v>1875817.4</v>
      </c>
      <c r="J209" s="37">
        <v>0</v>
      </c>
      <c r="K209" s="70">
        <f t="shared" si="15"/>
        <v>1875817.4</v>
      </c>
      <c r="L209" s="3"/>
      <c r="M209" s="3"/>
      <c r="N209" s="3"/>
      <c r="O209" s="3"/>
      <c r="P209" s="3"/>
      <c r="Q209" s="3"/>
      <c r="R209" s="3"/>
      <c r="S209" s="3"/>
      <c r="T209" s="3"/>
      <c r="U209" s="3"/>
      <c r="V209" s="3"/>
      <c r="W209" s="3"/>
      <c r="X209" s="42"/>
    </row>
    <row r="210" spans="1:24" x14ac:dyDescent="0.25">
      <c r="A210" s="68" t="s">
        <v>12</v>
      </c>
      <c r="B210" s="75"/>
      <c r="C210" s="70"/>
      <c r="D210" s="70"/>
      <c r="E210" s="70"/>
      <c r="F210" s="36"/>
      <c r="G210" s="37"/>
      <c r="H210" s="36"/>
      <c r="I210" s="36"/>
      <c r="J210" s="37"/>
      <c r="K210" s="36"/>
      <c r="L210" s="3"/>
      <c r="M210" s="3"/>
      <c r="N210" s="3"/>
      <c r="O210" s="3"/>
      <c r="P210" s="3"/>
      <c r="Q210" s="3"/>
      <c r="R210" s="3"/>
      <c r="S210" s="3"/>
      <c r="T210" s="3"/>
      <c r="U210" s="3"/>
      <c r="V210" s="3"/>
      <c r="W210" s="3"/>
      <c r="X210" s="42"/>
    </row>
    <row r="211" spans="1:24" ht="47.25" x14ac:dyDescent="0.25">
      <c r="A211" s="68" t="s">
        <v>375</v>
      </c>
      <c r="B211" s="75" t="s">
        <v>376</v>
      </c>
      <c r="C211" s="70">
        <f>[1]изменения!F214</f>
        <v>1814232.9</v>
      </c>
      <c r="D211" s="70">
        <f>[1]изменения!G214</f>
        <v>8518.2999999999993</v>
      </c>
      <c r="E211" s="70">
        <f t="shared" ref="E211:E220" si="16">C211+D211</f>
        <v>1822751.2</v>
      </c>
      <c r="F211" s="70">
        <v>1791167.2</v>
      </c>
      <c r="G211" s="37">
        <v>0</v>
      </c>
      <c r="H211" s="36">
        <f>F211+G211</f>
        <v>1791167.2</v>
      </c>
      <c r="I211" s="70">
        <v>1792947.7</v>
      </c>
      <c r="J211" s="37">
        <v>0</v>
      </c>
      <c r="K211" s="36">
        <f>I211+J211</f>
        <v>1792947.7</v>
      </c>
      <c r="L211" s="3"/>
      <c r="M211" s="3"/>
      <c r="N211" s="3"/>
      <c r="O211" s="3"/>
      <c r="P211" s="3"/>
      <c r="Q211" s="3"/>
      <c r="R211" s="3"/>
      <c r="S211" s="3"/>
      <c r="T211" s="3"/>
      <c r="U211" s="3"/>
      <c r="V211" s="3"/>
      <c r="W211" s="3"/>
      <c r="X211" s="42"/>
    </row>
    <row r="212" spans="1:24" ht="78.75" x14ac:dyDescent="0.25">
      <c r="A212" s="68" t="s">
        <v>377</v>
      </c>
      <c r="B212" s="75" t="s">
        <v>378</v>
      </c>
      <c r="C212" s="70">
        <f>[1]изменения!F215</f>
        <v>22974</v>
      </c>
      <c r="D212" s="70">
        <f>[1]изменения!G215</f>
        <v>0</v>
      </c>
      <c r="E212" s="70">
        <f t="shared" si="16"/>
        <v>22974</v>
      </c>
      <c r="F212" s="70">
        <v>22974</v>
      </c>
      <c r="G212" s="37">
        <v>0</v>
      </c>
      <c r="H212" s="36">
        <f>F212+G212</f>
        <v>22974</v>
      </c>
      <c r="I212" s="70">
        <v>22974</v>
      </c>
      <c r="J212" s="37">
        <v>0</v>
      </c>
      <c r="K212" s="36">
        <f>I212+J212</f>
        <v>22974</v>
      </c>
      <c r="L212" s="3"/>
      <c r="M212" s="3"/>
      <c r="N212" s="3"/>
      <c r="O212" s="3"/>
      <c r="P212" s="3"/>
      <c r="Q212" s="3"/>
      <c r="R212" s="3"/>
      <c r="S212" s="3"/>
      <c r="T212" s="3"/>
      <c r="U212" s="3"/>
      <c r="V212" s="3"/>
      <c r="W212" s="3"/>
      <c r="X212" s="42"/>
    </row>
    <row r="213" spans="1:24" ht="63" x14ac:dyDescent="0.25">
      <c r="A213" s="68" t="s">
        <v>379</v>
      </c>
      <c r="B213" s="75" t="s">
        <v>380</v>
      </c>
      <c r="C213" s="70">
        <f>[1]изменения!F216</f>
        <v>14914.5</v>
      </c>
      <c r="D213" s="70">
        <f>[1]изменения!G216</f>
        <v>0</v>
      </c>
      <c r="E213" s="70">
        <f t="shared" si="16"/>
        <v>14914.5</v>
      </c>
      <c r="F213" s="70">
        <v>16778.8</v>
      </c>
      <c r="G213" s="37">
        <v>0</v>
      </c>
      <c r="H213" s="36">
        <f>F213+G213</f>
        <v>16778.8</v>
      </c>
      <c r="I213" s="70">
        <v>22371.7</v>
      </c>
      <c r="J213" s="37">
        <v>0</v>
      </c>
      <c r="K213" s="36">
        <f>I213+J213</f>
        <v>22371.7</v>
      </c>
      <c r="L213" s="3"/>
      <c r="M213" s="3"/>
      <c r="N213" s="3"/>
      <c r="O213" s="3"/>
      <c r="P213" s="3"/>
      <c r="Q213" s="3"/>
      <c r="R213" s="3"/>
      <c r="S213" s="3"/>
      <c r="T213" s="3"/>
      <c r="U213" s="3"/>
      <c r="V213" s="3"/>
      <c r="W213" s="3"/>
      <c r="X213" s="42"/>
    </row>
    <row r="214" spans="1:24" ht="47.25" x14ac:dyDescent="0.25">
      <c r="A214" s="68" t="s">
        <v>381</v>
      </c>
      <c r="B214" s="75" t="s">
        <v>382</v>
      </c>
      <c r="C214" s="70">
        <f>[1]изменения!F217</f>
        <v>4444.2</v>
      </c>
      <c r="D214" s="70">
        <f>[1]изменения!G217</f>
        <v>267.10000000000002</v>
      </c>
      <c r="E214" s="70">
        <f t="shared" si="16"/>
        <v>4711.3</v>
      </c>
      <c r="F214" s="70">
        <v>4594.3</v>
      </c>
      <c r="G214" s="37">
        <v>0</v>
      </c>
      <c r="H214" s="36">
        <f t="shared" ref="H214:H233" si="17">F214+G214</f>
        <v>4594.3</v>
      </c>
      <c r="I214" s="70">
        <v>4755.6000000000004</v>
      </c>
      <c r="J214" s="37">
        <v>0</v>
      </c>
      <c r="K214" s="36">
        <f t="shared" ref="K214:K233" si="18">I214+J214</f>
        <v>4755.6000000000004</v>
      </c>
      <c r="L214" s="3"/>
      <c r="M214" s="3"/>
      <c r="N214" s="3"/>
      <c r="O214" s="3"/>
      <c r="P214" s="3"/>
      <c r="Q214" s="3"/>
      <c r="R214" s="3"/>
      <c r="S214" s="3"/>
      <c r="T214" s="3"/>
      <c r="U214" s="3"/>
      <c r="V214" s="3"/>
      <c r="W214" s="3"/>
      <c r="X214" s="42"/>
    </row>
    <row r="215" spans="1:24" ht="63" x14ac:dyDescent="0.25">
      <c r="A215" s="68" t="s">
        <v>383</v>
      </c>
      <c r="B215" s="75" t="s">
        <v>384</v>
      </c>
      <c r="C215" s="70">
        <f>[1]изменения!F218</f>
        <v>2.4</v>
      </c>
      <c r="D215" s="70">
        <f>[1]изменения!G218</f>
        <v>0</v>
      </c>
      <c r="E215" s="70">
        <f t="shared" si="16"/>
        <v>2.4</v>
      </c>
      <c r="F215" s="70">
        <v>3.2</v>
      </c>
      <c r="G215" s="37">
        <v>0</v>
      </c>
      <c r="H215" s="36">
        <f t="shared" si="17"/>
        <v>3.2</v>
      </c>
      <c r="I215" s="70">
        <v>9.1</v>
      </c>
      <c r="J215" s="37">
        <v>0</v>
      </c>
      <c r="K215" s="36">
        <f t="shared" si="18"/>
        <v>9.1</v>
      </c>
      <c r="L215" s="3"/>
      <c r="M215" s="3"/>
      <c r="N215" s="3"/>
      <c r="O215" s="3"/>
      <c r="P215" s="3"/>
      <c r="Q215" s="3"/>
      <c r="R215" s="3"/>
      <c r="S215" s="3"/>
      <c r="T215" s="3"/>
      <c r="U215" s="3"/>
      <c r="V215" s="3"/>
      <c r="W215" s="3"/>
      <c r="X215" s="42"/>
    </row>
    <row r="216" spans="1:24" ht="94.5" x14ac:dyDescent="0.25">
      <c r="A216" s="68" t="s">
        <v>385</v>
      </c>
      <c r="B216" s="75" t="s">
        <v>386</v>
      </c>
      <c r="C216" s="70">
        <f>[1]изменения!F219</f>
        <v>12285.4</v>
      </c>
      <c r="D216" s="70">
        <f>[1]изменения!G219</f>
        <v>0</v>
      </c>
      <c r="E216" s="70">
        <f t="shared" si="16"/>
        <v>12285.4</v>
      </c>
      <c r="F216" s="70">
        <v>10285.4</v>
      </c>
      <c r="G216" s="37">
        <v>0</v>
      </c>
      <c r="H216" s="36">
        <f t="shared" si="17"/>
        <v>10285.4</v>
      </c>
      <c r="I216" s="70">
        <v>10285.4</v>
      </c>
      <c r="J216" s="37">
        <v>0</v>
      </c>
      <c r="K216" s="36">
        <f t="shared" si="18"/>
        <v>10285.4</v>
      </c>
      <c r="L216" s="3"/>
      <c r="M216" s="3"/>
      <c r="N216" s="3"/>
      <c r="O216" s="3"/>
      <c r="P216" s="3"/>
      <c r="Q216" s="3"/>
      <c r="R216" s="3"/>
      <c r="S216" s="3"/>
      <c r="T216" s="3"/>
      <c r="U216" s="3"/>
      <c r="V216" s="3"/>
      <c r="W216" s="3"/>
      <c r="X216" s="42"/>
    </row>
    <row r="217" spans="1:24" ht="78.75" x14ac:dyDescent="0.25">
      <c r="A217" s="68" t="s">
        <v>387</v>
      </c>
      <c r="B217" s="75" t="s">
        <v>388</v>
      </c>
      <c r="C217" s="70">
        <f>[1]изменения!F220</f>
        <v>16202.2</v>
      </c>
      <c r="D217" s="70">
        <f>[1]изменения!G220</f>
        <v>0</v>
      </c>
      <c r="E217" s="70">
        <f t="shared" si="16"/>
        <v>16202.2</v>
      </c>
      <c r="F217" s="70">
        <v>14202.2</v>
      </c>
      <c r="G217" s="37">
        <v>0</v>
      </c>
      <c r="H217" s="36">
        <f t="shared" si="17"/>
        <v>14202.2</v>
      </c>
      <c r="I217" s="70">
        <v>16202.2</v>
      </c>
      <c r="J217" s="37">
        <v>0</v>
      </c>
      <c r="K217" s="36">
        <f t="shared" si="18"/>
        <v>16202.2</v>
      </c>
      <c r="L217" s="3"/>
      <c r="M217" s="3"/>
      <c r="N217" s="3"/>
      <c r="O217" s="3"/>
      <c r="P217" s="3"/>
      <c r="Q217" s="3"/>
      <c r="R217" s="3"/>
      <c r="S217" s="3"/>
      <c r="T217" s="3"/>
      <c r="U217" s="3"/>
      <c r="V217" s="3"/>
      <c r="W217" s="3"/>
      <c r="X217" s="42"/>
    </row>
    <row r="218" spans="1:24" ht="31.5" x14ac:dyDescent="0.25">
      <c r="A218" s="68" t="s">
        <v>389</v>
      </c>
      <c r="B218" s="75" t="s">
        <v>390</v>
      </c>
      <c r="C218" s="37">
        <v>0</v>
      </c>
      <c r="D218" s="37">
        <v>0</v>
      </c>
      <c r="E218" s="37">
        <v>0</v>
      </c>
      <c r="F218" s="37">
        <v>0</v>
      </c>
      <c r="G218" s="37">
        <v>0</v>
      </c>
      <c r="H218" s="37">
        <v>0</v>
      </c>
      <c r="I218" s="37">
        <v>0</v>
      </c>
      <c r="J218" s="37">
        <v>0</v>
      </c>
      <c r="K218" s="37">
        <v>0</v>
      </c>
      <c r="L218" s="3"/>
      <c r="M218" s="3"/>
      <c r="N218" s="3"/>
      <c r="O218" s="3"/>
      <c r="P218" s="3"/>
      <c r="Q218" s="3"/>
      <c r="R218" s="3"/>
      <c r="S218" s="3"/>
      <c r="T218" s="3"/>
      <c r="U218" s="3"/>
      <c r="V218" s="3"/>
      <c r="W218" s="3"/>
      <c r="X218" s="42"/>
    </row>
    <row r="219" spans="1:24" ht="47.25" x14ac:dyDescent="0.25">
      <c r="A219" s="68" t="s">
        <v>391</v>
      </c>
      <c r="B219" s="75" t="s">
        <v>392</v>
      </c>
      <c r="C219" s="70">
        <f>[1]изменения!F222</f>
        <v>6270.1</v>
      </c>
      <c r="D219" s="70">
        <f>[1]изменения!G222</f>
        <v>0</v>
      </c>
      <c r="E219" s="70">
        <f t="shared" si="16"/>
        <v>6270.1</v>
      </c>
      <c r="F219" s="70">
        <v>6271.7</v>
      </c>
      <c r="G219" s="37">
        <v>0</v>
      </c>
      <c r="H219" s="36">
        <f t="shared" si="17"/>
        <v>6271.7</v>
      </c>
      <c r="I219" s="70">
        <v>6271.7</v>
      </c>
      <c r="J219" s="37">
        <v>0</v>
      </c>
      <c r="K219" s="36">
        <f t="shared" si="18"/>
        <v>6271.7</v>
      </c>
      <c r="L219" s="3"/>
      <c r="M219" s="3"/>
      <c r="N219" s="3"/>
      <c r="O219" s="3"/>
      <c r="P219" s="3"/>
      <c r="Q219" s="3"/>
      <c r="R219" s="3"/>
      <c r="S219" s="3"/>
      <c r="T219" s="3"/>
      <c r="U219" s="3"/>
      <c r="V219" s="3"/>
      <c r="W219" s="3"/>
      <c r="X219" s="42"/>
    </row>
    <row r="220" spans="1:24" x14ac:dyDescent="0.25">
      <c r="A220" s="68" t="s">
        <v>393</v>
      </c>
      <c r="B220" s="75" t="s">
        <v>394</v>
      </c>
      <c r="C220" s="70">
        <f>[1]изменения!F223</f>
        <v>629.70000000000005</v>
      </c>
      <c r="D220" s="70">
        <f>[1]изменения!G223</f>
        <v>0</v>
      </c>
      <c r="E220" s="70">
        <f t="shared" si="16"/>
        <v>629.70000000000005</v>
      </c>
      <c r="F220" s="36"/>
      <c r="G220" s="37">
        <v>0</v>
      </c>
      <c r="H220" s="36">
        <f t="shared" si="17"/>
        <v>0</v>
      </c>
      <c r="I220" s="36"/>
      <c r="J220" s="37">
        <v>0</v>
      </c>
      <c r="K220" s="36">
        <f t="shared" si="18"/>
        <v>0</v>
      </c>
      <c r="L220" s="3"/>
      <c r="M220" s="3"/>
      <c r="N220" s="3"/>
      <c r="O220" s="3"/>
      <c r="P220" s="3"/>
      <c r="Q220" s="3"/>
      <c r="R220" s="3"/>
      <c r="S220" s="3"/>
      <c r="T220" s="3"/>
      <c r="U220" s="3"/>
      <c r="V220" s="3"/>
      <c r="W220" s="3"/>
      <c r="X220" s="42"/>
    </row>
    <row r="221" spans="1:24" s="40" customFormat="1" ht="39.75" customHeight="1" x14ac:dyDescent="0.25">
      <c r="A221" s="68" t="s">
        <v>395</v>
      </c>
      <c r="B221" s="75" t="s">
        <v>396</v>
      </c>
      <c r="C221" s="70">
        <f>C223+C225+C224</f>
        <v>67473.976170000009</v>
      </c>
      <c r="D221" s="70">
        <f>D223+D225+D224</f>
        <v>2574.6999999999998</v>
      </c>
      <c r="E221" s="70">
        <f>E223+E224+E225</f>
        <v>70048.676170000006</v>
      </c>
      <c r="F221" s="70">
        <f t="shared" ref="F221:K221" si="19">F223+F224+F225</f>
        <v>44934.8</v>
      </c>
      <c r="G221" s="37">
        <v>0</v>
      </c>
      <c r="H221" s="70">
        <f t="shared" si="19"/>
        <v>44934.8</v>
      </c>
      <c r="I221" s="70">
        <f t="shared" si="19"/>
        <v>44777.1</v>
      </c>
      <c r="J221" s="37">
        <v>0</v>
      </c>
      <c r="K221" s="70">
        <f t="shared" si="19"/>
        <v>44777.1</v>
      </c>
      <c r="L221" s="3"/>
      <c r="M221" s="38"/>
      <c r="N221" s="38"/>
      <c r="O221" s="38"/>
      <c r="P221" s="38"/>
      <c r="Q221" s="38"/>
      <c r="R221" s="38"/>
      <c r="S221" s="38"/>
      <c r="T221" s="38"/>
      <c r="U221" s="38"/>
      <c r="V221" s="38"/>
      <c r="W221" s="38"/>
      <c r="X221" s="39"/>
    </row>
    <row r="222" spans="1:24" s="77" customFormat="1" x14ac:dyDescent="0.25">
      <c r="A222" s="68" t="s">
        <v>12</v>
      </c>
      <c r="B222" s="75"/>
      <c r="C222" s="70"/>
      <c r="D222" s="70"/>
      <c r="E222" s="70"/>
      <c r="F222" s="36"/>
      <c r="G222" s="37"/>
      <c r="H222" s="36"/>
      <c r="I222" s="36"/>
      <c r="J222" s="37"/>
      <c r="K222" s="36"/>
      <c r="L222" s="3"/>
      <c r="M222" s="38"/>
      <c r="N222" s="38"/>
      <c r="O222" s="38"/>
      <c r="P222" s="38"/>
      <c r="Q222" s="38"/>
      <c r="R222" s="38"/>
      <c r="S222" s="38"/>
      <c r="T222" s="38"/>
      <c r="U222" s="38"/>
      <c r="V222" s="38"/>
      <c r="W222" s="38"/>
      <c r="X222" s="76"/>
    </row>
    <row r="223" spans="1:24" s="77" customFormat="1" ht="78.75" x14ac:dyDescent="0.25">
      <c r="A223" s="68" t="s">
        <v>397</v>
      </c>
      <c r="B223" s="75" t="s">
        <v>398</v>
      </c>
      <c r="C223" s="70">
        <f>[1]изменения!F226</f>
        <v>42184.800000000003</v>
      </c>
      <c r="D223" s="70">
        <f>[1]изменения!G226</f>
        <v>0</v>
      </c>
      <c r="E223" s="70">
        <f>C223+D223</f>
        <v>42184.800000000003</v>
      </c>
      <c r="F223" s="70">
        <v>42184.800000000003</v>
      </c>
      <c r="G223" s="37">
        <v>0</v>
      </c>
      <c r="H223" s="36">
        <f t="shared" si="17"/>
        <v>42184.800000000003</v>
      </c>
      <c r="I223" s="70">
        <v>43747.199999999997</v>
      </c>
      <c r="J223" s="37">
        <v>0</v>
      </c>
      <c r="K223" s="36">
        <f t="shared" si="18"/>
        <v>43747.199999999997</v>
      </c>
      <c r="L223" s="3"/>
      <c r="M223" s="38"/>
      <c r="N223" s="38"/>
      <c r="O223" s="38"/>
      <c r="P223" s="38"/>
      <c r="Q223" s="38"/>
      <c r="R223" s="38"/>
      <c r="S223" s="38"/>
      <c r="T223" s="38"/>
      <c r="U223" s="38"/>
      <c r="V223" s="38"/>
      <c r="W223" s="38"/>
      <c r="X223" s="76"/>
    </row>
    <row r="224" spans="1:24" s="77" customFormat="1" ht="47.25" x14ac:dyDescent="0.25">
      <c r="A224" s="68" t="s">
        <v>399</v>
      </c>
      <c r="B224" s="75" t="s">
        <v>400</v>
      </c>
      <c r="C224" s="70">
        <f>[1]изменения!F227</f>
        <v>5000</v>
      </c>
      <c r="D224" s="70">
        <f>[1]изменения!G227</f>
        <v>0</v>
      </c>
      <c r="E224" s="70">
        <f>C224+D224</f>
        <v>5000</v>
      </c>
      <c r="F224" s="37">
        <v>0</v>
      </c>
      <c r="G224" s="37">
        <v>0</v>
      </c>
      <c r="H224" s="37">
        <v>0</v>
      </c>
      <c r="I224" s="37">
        <v>0</v>
      </c>
      <c r="J224" s="37">
        <v>0</v>
      </c>
      <c r="K224" s="37">
        <v>0</v>
      </c>
      <c r="L224" s="3"/>
      <c r="M224" s="38"/>
      <c r="N224" s="38"/>
      <c r="O224" s="38"/>
      <c r="P224" s="38"/>
      <c r="Q224" s="38"/>
      <c r="R224" s="38"/>
      <c r="S224" s="38"/>
      <c r="T224" s="38"/>
      <c r="U224" s="38"/>
      <c r="V224" s="38"/>
      <c r="W224" s="38"/>
      <c r="X224" s="76"/>
    </row>
    <row r="225" spans="1:24" s="77" customFormat="1" ht="31.5" x14ac:dyDescent="0.25">
      <c r="A225" s="68" t="s">
        <v>401</v>
      </c>
      <c r="B225" s="75" t="s">
        <v>402</v>
      </c>
      <c r="C225" s="70">
        <f>[1]изменения!F228</f>
        <v>20289.176169999999</v>
      </c>
      <c r="D225" s="70">
        <f>[1]изменения!G228</f>
        <v>2574.6999999999998</v>
      </c>
      <c r="E225" s="70">
        <f>C225+D225</f>
        <v>22863.87617</v>
      </c>
      <c r="F225" s="70">
        <v>2750</v>
      </c>
      <c r="G225" s="37">
        <v>0</v>
      </c>
      <c r="H225" s="36">
        <f t="shared" si="17"/>
        <v>2750</v>
      </c>
      <c r="I225" s="70">
        <v>1029.9000000000001</v>
      </c>
      <c r="J225" s="37">
        <v>0</v>
      </c>
      <c r="K225" s="36">
        <f t="shared" si="18"/>
        <v>1029.9000000000001</v>
      </c>
      <c r="L225" s="3"/>
      <c r="M225" s="38"/>
      <c r="N225" s="38"/>
      <c r="O225" s="38"/>
      <c r="P225" s="38"/>
      <c r="Q225" s="38"/>
      <c r="R225" s="38"/>
      <c r="S225" s="38"/>
      <c r="T225" s="38"/>
      <c r="U225" s="38"/>
      <c r="V225" s="38"/>
      <c r="W225" s="38"/>
      <c r="X225" s="76"/>
    </row>
    <row r="226" spans="1:24" s="77" customFormat="1" ht="47.25" x14ac:dyDescent="0.25">
      <c r="A226" s="68" t="s">
        <v>403</v>
      </c>
      <c r="B226" s="75" t="s">
        <v>404</v>
      </c>
      <c r="C226" s="37">
        <v>0</v>
      </c>
      <c r="D226" s="37">
        <v>0</v>
      </c>
      <c r="E226" s="37">
        <v>0</v>
      </c>
      <c r="F226" s="37">
        <v>0</v>
      </c>
      <c r="G226" s="37">
        <v>0</v>
      </c>
      <c r="H226" s="37">
        <v>0</v>
      </c>
      <c r="I226" s="37">
        <v>0</v>
      </c>
      <c r="J226" s="37">
        <v>0</v>
      </c>
      <c r="K226" s="37">
        <v>0</v>
      </c>
      <c r="L226" s="3"/>
      <c r="M226" s="38"/>
      <c r="N226" s="38"/>
      <c r="O226" s="38"/>
      <c r="P226" s="38"/>
      <c r="Q226" s="38"/>
      <c r="R226" s="38"/>
      <c r="S226" s="38"/>
      <c r="T226" s="38"/>
      <c r="U226" s="38"/>
      <c r="V226" s="38"/>
      <c r="W226" s="38"/>
      <c r="X226" s="76"/>
    </row>
    <row r="227" spans="1:24" s="77" customFormat="1" ht="31.5" x14ac:dyDescent="0.25">
      <c r="A227" s="68" t="s">
        <v>405</v>
      </c>
      <c r="B227" s="75" t="s">
        <v>406</v>
      </c>
      <c r="C227" s="70">
        <f>[1]изменения!F230</f>
        <v>2080</v>
      </c>
      <c r="D227" s="70">
        <f>[1]изменения!G230</f>
        <v>100</v>
      </c>
      <c r="E227" s="70">
        <f>C227+D227</f>
        <v>2180</v>
      </c>
      <c r="F227" s="36">
        <v>0</v>
      </c>
      <c r="G227" s="37">
        <v>0</v>
      </c>
      <c r="H227" s="36">
        <f t="shared" si="17"/>
        <v>0</v>
      </c>
      <c r="I227" s="36">
        <v>0</v>
      </c>
      <c r="J227" s="37">
        <v>0</v>
      </c>
      <c r="K227" s="36">
        <f t="shared" si="18"/>
        <v>0</v>
      </c>
      <c r="L227" s="3"/>
      <c r="M227" s="38"/>
      <c r="N227" s="38"/>
      <c r="O227" s="38"/>
      <c r="P227" s="38"/>
      <c r="Q227" s="38"/>
      <c r="R227" s="38"/>
      <c r="S227" s="38"/>
      <c r="T227" s="38"/>
      <c r="U227" s="38"/>
      <c r="V227" s="38"/>
      <c r="W227" s="38"/>
      <c r="X227" s="76"/>
    </row>
    <row r="228" spans="1:24" s="77" customFormat="1" ht="24" customHeight="1" x14ac:dyDescent="0.25">
      <c r="A228" s="78" t="s">
        <v>407</v>
      </c>
      <c r="B228" s="79" t="s">
        <v>408</v>
      </c>
      <c r="C228" s="37">
        <v>0</v>
      </c>
      <c r="D228" s="37">
        <v>0</v>
      </c>
      <c r="E228" s="37">
        <v>0</v>
      </c>
      <c r="F228" s="37">
        <v>0</v>
      </c>
      <c r="G228" s="37">
        <v>0</v>
      </c>
      <c r="H228" s="37">
        <v>0</v>
      </c>
      <c r="I228" s="37">
        <v>0</v>
      </c>
      <c r="J228" s="37">
        <v>0</v>
      </c>
      <c r="K228" s="37">
        <v>0</v>
      </c>
      <c r="L228" s="3"/>
      <c r="M228" s="38"/>
      <c r="N228" s="38"/>
      <c r="O228" s="38"/>
      <c r="P228" s="38"/>
      <c r="Q228" s="38"/>
      <c r="R228" s="38"/>
      <c r="S228" s="38"/>
      <c r="T228" s="38"/>
      <c r="U228" s="38"/>
      <c r="V228" s="38"/>
      <c r="W228" s="38"/>
      <c r="X228" s="76"/>
    </row>
    <row r="229" spans="1:24" s="77" customFormat="1" ht="24.75" customHeight="1" x14ac:dyDescent="0.25">
      <c r="A229" s="78" t="s">
        <v>409</v>
      </c>
      <c r="B229" s="79" t="s">
        <v>410</v>
      </c>
      <c r="C229" s="37">
        <v>0</v>
      </c>
      <c r="D229" s="37">
        <v>0</v>
      </c>
      <c r="E229" s="37">
        <v>0</v>
      </c>
      <c r="F229" s="37">
        <v>0</v>
      </c>
      <c r="G229" s="37">
        <v>0</v>
      </c>
      <c r="H229" s="37">
        <v>0</v>
      </c>
      <c r="I229" s="37">
        <v>0</v>
      </c>
      <c r="J229" s="37">
        <v>0</v>
      </c>
      <c r="K229" s="37">
        <v>0</v>
      </c>
      <c r="L229" s="3"/>
      <c r="M229" s="38"/>
      <c r="N229" s="38"/>
      <c r="O229" s="38"/>
      <c r="P229" s="38"/>
      <c r="Q229" s="38"/>
      <c r="R229" s="38"/>
      <c r="S229" s="38"/>
      <c r="T229" s="38"/>
      <c r="U229" s="38"/>
      <c r="V229" s="38"/>
      <c r="W229" s="38"/>
      <c r="X229" s="76"/>
    </row>
    <row r="230" spans="1:24" s="77" customFormat="1" ht="32.25" customHeight="1" x14ac:dyDescent="0.25">
      <c r="A230" s="78" t="s">
        <v>411</v>
      </c>
      <c r="B230" s="79" t="s">
        <v>412</v>
      </c>
      <c r="C230" s="37">
        <v>0</v>
      </c>
      <c r="D230" s="37">
        <v>0</v>
      </c>
      <c r="E230" s="37">
        <v>0</v>
      </c>
      <c r="F230" s="37">
        <v>0</v>
      </c>
      <c r="G230" s="37">
        <v>0</v>
      </c>
      <c r="H230" s="37">
        <v>0</v>
      </c>
      <c r="I230" s="37">
        <v>0</v>
      </c>
      <c r="J230" s="37">
        <v>0</v>
      </c>
      <c r="K230" s="37">
        <v>0</v>
      </c>
      <c r="L230" s="3"/>
      <c r="M230" s="38"/>
      <c r="N230" s="38"/>
      <c r="O230" s="38"/>
      <c r="P230" s="38"/>
      <c r="Q230" s="38"/>
      <c r="R230" s="38"/>
      <c r="S230" s="38"/>
      <c r="T230" s="38"/>
      <c r="U230" s="38"/>
      <c r="V230" s="38"/>
      <c r="W230" s="38"/>
      <c r="X230" s="76"/>
    </row>
    <row r="231" spans="1:24" s="84" customFormat="1" ht="30" customHeight="1" x14ac:dyDescent="0.25">
      <c r="A231" s="80"/>
      <c r="B231" s="81" t="s">
        <v>413</v>
      </c>
      <c r="C231" s="82">
        <f t="shared" ref="C231:K231" si="20">C188+C11</f>
        <v>5784015.9746499993</v>
      </c>
      <c r="D231" s="82">
        <f t="shared" si="20"/>
        <v>47880.080670000018</v>
      </c>
      <c r="E231" s="82">
        <f t="shared" si="20"/>
        <v>5831896.0553200003</v>
      </c>
      <c r="F231" s="82">
        <f t="shared" si="20"/>
        <v>4928619.5999999996</v>
      </c>
      <c r="G231" s="82">
        <f t="shared" si="20"/>
        <v>0</v>
      </c>
      <c r="H231" s="82">
        <f t="shared" si="20"/>
        <v>4928619.5999999996</v>
      </c>
      <c r="I231" s="82">
        <f t="shared" si="20"/>
        <v>4620744.3000000007</v>
      </c>
      <c r="J231" s="82">
        <f t="shared" si="20"/>
        <v>0</v>
      </c>
      <c r="K231" s="82">
        <f t="shared" si="20"/>
        <v>4620744.3000000007</v>
      </c>
      <c r="L231" s="3"/>
      <c r="M231" s="3"/>
      <c r="N231" s="3"/>
      <c r="O231" s="3"/>
      <c r="P231" s="3"/>
      <c r="Q231" s="3"/>
      <c r="R231" s="3"/>
      <c r="S231" s="3"/>
      <c r="T231" s="3"/>
      <c r="U231" s="3"/>
      <c r="V231" s="3"/>
      <c r="W231" s="3"/>
      <c r="X231" s="83"/>
    </row>
    <row r="232" spans="1:24" s="3" customFormat="1" ht="94.5" x14ac:dyDescent="0.25">
      <c r="A232" s="80" t="s">
        <v>414</v>
      </c>
      <c r="B232" s="85" t="s">
        <v>415</v>
      </c>
      <c r="C232" s="86">
        <f>[1]изменения!F235</f>
        <v>235543.7794</v>
      </c>
      <c r="D232" s="86">
        <f>[1]изменения!G235</f>
        <v>6377.1340500000006</v>
      </c>
      <c r="E232" s="86">
        <f>D232+C232</f>
        <v>241920.91344999999</v>
      </c>
      <c r="F232" s="86">
        <v>49125.561000000002</v>
      </c>
      <c r="G232" s="36">
        <f>298.56+13.34</f>
        <v>311.89999999999998</v>
      </c>
      <c r="H232" s="36">
        <f t="shared" si="17"/>
        <v>49437.461000000003</v>
      </c>
      <c r="I232" s="36">
        <v>0</v>
      </c>
      <c r="J232" s="36">
        <f>298.56+13.34</f>
        <v>311.89999999999998</v>
      </c>
      <c r="K232" s="36">
        <f t="shared" si="18"/>
        <v>311.89999999999998</v>
      </c>
    </row>
    <row r="233" spans="1:24" s="3" customFormat="1" ht="94.5" x14ac:dyDescent="0.25">
      <c r="A233" s="87"/>
      <c r="B233" s="88" t="s">
        <v>416</v>
      </c>
      <c r="C233" s="89">
        <f>C231+C232</f>
        <v>6019559.7540499996</v>
      </c>
      <c r="D233" s="89">
        <f>D231+D232</f>
        <v>54257.214720000018</v>
      </c>
      <c r="E233" s="89">
        <f>E232+E231</f>
        <v>6073816.9687700002</v>
      </c>
      <c r="F233" s="89">
        <f>F231+F232</f>
        <v>4977745.1609999994</v>
      </c>
      <c r="G233" s="89">
        <f>G231+G232</f>
        <v>311.89999999999998</v>
      </c>
      <c r="H233" s="90">
        <f t="shared" si="17"/>
        <v>4978057.0609999998</v>
      </c>
      <c r="I233" s="90">
        <f>I231+I232</f>
        <v>4620744.3000000007</v>
      </c>
      <c r="J233" s="90">
        <f>J231+J232</f>
        <v>311.89999999999998</v>
      </c>
      <c r="K233" s="90">
        <f t="shared" si="18"/>
        <v>4621056.2000000011</v>
      </c>
    </row>
    <row r="234" spans="1:24" s="3" customFormat="1" x14ac:dyDescent="0.25">
      <c r="A234" s="1"/>
      <c r="B234" s="2"/>
      <c r="C234" s="5"/>
      <c r="D234" s="5"/>
      <c r="E234" s="5"/>
      <c r="F234" s="9"/>
    </row>
    <row r="235" spans="1:24" s="93" customFormat="1" x14ac:dyDescent="0.25">
      <c r="A235" s="1"/>
      <c r="B235" s="2"/>
      <c r="C235" s="11"/>
      <c r="D235" s="11"/>
      <c r="E235" s="11"/>
      <c r="F235" s="91"/>
      <c r="G235" s="3"/>
      <c r="H235" s="3"/>
      <c r="I235" s="3"/>
      <c r="J235" s="3"/>
      <c r="K235" s="3"/>
      <c r="L235" s="3"/>
      <c r="M235" s="3"/>
      <c r="N235" s="3"/>
      <c r="O235" s="3"/>
      <c r="P235" s="3"/>
      <c r="Q235" s="3"/>
      <c r="R235" s="3"/>
      <c r="S235" s="3"/>
      <c r="T235" s="3"/>
      <c r="U235" s="3"/>
      <c r="V235" s="3"/>
      <c r="W235" s="3"/>
      <c r="X235" s="92"/>
    </row>
    <row r="236" spans="1:24" x14ac:dyDescent="0.25">
      <c r="A236" s="1"/>
      <c r="B236" s="2"/>
      <c r="C236" s="91"/>
      <c r="D236" s="91"/>
      <c r="E236" s="91"/>
      <c r="F236" s="91"/>
      <c r="G236" s="11"/>
      <c r="H236" s="3"/>
      <c r="I236" s="3"/>
      <c r="J236" s="3"/>
      <c r="K236" s="3"/>
      <c r="L236" s="3"/>
      <c r="M236" s="3"/>
      <c r="N236" s="3"/>
      <c r="O236" s="3"/>
      <c r="P236" s="3"/>
      <c r="Q236" s="3"/>
      <c r="R236" s="3"/>
      <c r="S236" s="3"/>
      <c r="T236" s="3"/>
      <c r="U236" s="3"/>
      <c r="V236" s="3"/>
      <c r="W236" s="3"/>
      <c r="X236" s="42"/>
    </row>
    <row r="237" spans="1:24" x14ac:dyDescent="0.25">
      <c r="A237" s="1"/>
      <c r="B237" s="94"/>
      <c r="C237" s="11"/>
      <c r="D237" s="11"/>
      <c r="E237" s="11"/>
      <c r="F237" s="91"/>
      <c r="G237" s="3"/>
      <c r="H237" s="3"/>
      <c r="I237" s="3"/>
      <c r="J237" s="3"/>
      <c r="K237" s="3"/>
      <c r="L237" s="3"/>
      <c r="M237" s="3"/>
      <c r="N237" s="3"/>
      <c r="O237" s="3"/>
      <c r="P237" s="3"/>
      <c r="Q237" s="3"/>
      <c r="R237" s="3"/>
      <c r="S237" s="3"/>
      <c r="T237" s="3"/>
      <c r="U237" s="3"/>
      <c r="V237" s="3"/>
      <c r="W237" s="3"/>
      <c r="X237" s="42"/>
    </row>
  </sheetData>
  <mergeCells count="9">
    <mergeCell ref="I1:K1"/>
    <mergeCell ref="A2:D2"/>
    <mergeCell ref="A3:K3"/>
    <mergeCell ref="A4:F4"/>
    <mergeCell ref="A8:A9"/>
    <mergeCell ref="B8:B9"/>
    <mergeCell ref="C8:E8"/>
    <mergeCell ref="F8:H8"/>
    <mergeCell ref="I8:K8"/>
  </mergeCells>
  <pageMargins left="0.7" right="0.7" top="0.75" bottom="0.75" header="0.3" footer="0.3"/>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2022-08-10T07:02:16Z</dcterms:modified>
</cp:coreProperties>
</file>