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107\"/>
    </mc:Choice>
  </mc:AlternateContent>
  <xr:revisionPtr revIDLastSave="0" documentId="13_ncr:1_{12B67615-B11F-485B-BA69-6F4BA3C6C6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ведения" sheetId="4" r:id="rId1"/>
  </sheets>
  <definedNames>
    <definedName name="_xlnm.Print_Titles" localSheetId="0">Сведения!$6:$6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4" l="1"/>
  <c r="E7" i="4"/>
  <c r="E51" i="4"/>
  <c r="E44" i="4"/>
  <c r="E31" i="4"/>
  <c r="G29" i="4" l="1"/>
  <c r="D7" i="4" l="1"/>
  <c r="E48" i="4" l="1"/>
  <c r="D48" i="4"/>
  <c r="E43" i="4"/>
  <c r="D43" i="4"/>
  <c r="E36" i="4"/>
  <c r="D36" i="4"/>
  <c r="E34" i="4"/>
  <c r="D34" i="4"/>
  <c r="E29" i="4"/>
  <c r="D29" i="4"/>
  <c r="E22" i="4"/>
  <c r="D22" i="4"/>
  <c r="E17" i="4"/>
  <c r="D17" i="4"/>
  <c r="F17" i="4"/>
  <c r="G17" i="4"/>
  <c r="H17" i="4"/>
  <c r="E60" i="4"/>
  <c r="D60" i="4"/>
  <c r="D53" i="4"/>
  <c r="D58" i="4" l="1"/>
  <c r="H58" i="4" l="1"/>
  <c r="G58" i="4"/>
  <c r="F58" i="4"/>
  <c r="F7" i="4" l="1"/>
  <c r="G7" i="4"/>
  <c r="H7" i="4"/>
  <c r="D15" i="4"/>
  <c r="E15" i="4"/>
  <c r="F15" i="4"/>
  <c r="G15" i="4"/>
  <c r="H15" i="4"/>
  <c r="F22" i="4"/>
  <c r="G22" i="4"/>
  <c r="H22" i="4"/>
  <c r="F29" i="4"/>
  <c r="H29" i="4"/>
  <c r="F34" i="4"/>
  <c r="G34" i="4"/>
  <c r="H34" i="4"/>
  <c r="F36" i="4"/>
  <c r="G36" i="4"/>
  <c r="H36" i="4"/>
  <c r="F43" i="4"/>
  <c r="G43" i="4"/>
  <c r="H43" i="4"/>
  <c r="D46" i="4"/>
  <c r="E46" i="4"/>
  <c r="F46" i="4"/>
  <c r="G46" i="4"/>
  <c r="H46" i="4"/>
  <c r="F48" i="4"/>
  <c r="G48" i="4"/>
  <c r="H48" i="4"/>
  <c r="E53" i="4"/>
  <c r="F53" i="4"/>
  <c r="G53" i="4"/>
  <c r="H53" i="4"/>
  <c r="D56" i="4"/>
  <c r="E56" i="4"/>
  <c r="F56" i="4"/>
  <c r="G56" i="4"/>
  <c r="H56" i="4"/>
  <c r="E58" i="4"/>
  <c r="F60" i="4"/>
  <c r="G60" i="4"/>
  <c r="H60" i="4"/>
  <c r="E6" i="4" l="1"/>
  <c r="D6" i="4"/>
  <c r="H6" i="4"/>
  <c r="G6" i="4"/>
  <c r="F6" i="4"/>
</calcChain>
</file>

<file path=xl/sharedStrings.xml><?xml version="1.0" encoding="utf-8"?>
<sst xmlns="http://schemas.openxmlformats.org/spreadsheetml/2006/main" count="83" uniqueCount="69">
  <si>
    <t/>
  </si>
  <si>
    <t>Прочие межбюджетные трансферты 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</si>
  <si>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</si>
  <si>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</si>
  <si>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</si>
  <si>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</si>
  <si>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</si>
  <si>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</si>
  <si>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</si>
  <si>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</si>
  <si>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</si>
  <si>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</si>
  <si>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</si>
  <si>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</si>
  <si>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</si>
  <si>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</si>
  <si>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</si>
  <si>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</si>
  <si>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</si>
  <si>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</si>
  <si>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</si>
  <si>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</si>
  <si>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</si>
  <si>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</si>
  <si>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</si>
  <si>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</si>
  <si>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</si>
  <si>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</si>
  <si>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</si>
  <si>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</si>
  <si>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</si>
  <si>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</si>
  <si>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</si>
  <si>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</si>
  <si>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</si>
  <si>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</si>
  <si>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</si>
  <si>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</si>
  <si>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</si>
  <si>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</si>
  <si>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</si>
  <si>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</si>
  <si>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</si>
  <si>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</si>
  <si>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</si>
  <si>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</si>
  <si>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</si>
  <si>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</si>
  <si>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</si>
  <si>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</si>
  <si>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</si>
  <si>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</si>
  <si>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</si>
  <si>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</si>
  <si>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</si>
  <si>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</si>
  <si>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</si>
  <si>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</si>
  <si>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</si>
  <si>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проект бюджета</t>
  </si>
  <si>
    <t>(тыс. рублей)</t>
  </si>
  <si>
    <t>2024 год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</si>
  <si>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</si>
  <si>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расходах бюджета Нефтеюганского района по разделам и подразделам классификации расходов на 2023 год и плановый период 2024 и 2025 годов в сравнении с ожидаемым исполнением за 2022 год и отчетом за 2021 год</t>
  </si>
  <si>
    <t>Исполнено за 2021 год</t>
  </si>
  <si>
    <t>Ожидаемое исполнение за 2022 год</t>
  </si>
  <si>
    <t xml:space="preserve">2023 год </t>
  </si>
  <si>
    <t>2025 год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</si>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</sst>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4" fillId="0" borderId="0" xfId="2" applyFont="1"/>
    <xf numFmtId="0" fontId="5" fillId="0" borderId="0" xfId="2" applyFont="1"/>
    <xf numFmtId="0" fontId="6" fillId="0" borderId="0" xfId="2" applyFont="1"/>
    <xf numFmtId="0" fontId="8" fillId="0" borderId="0" xfId="2" applyFont="1"/>
    <xf numFmtId="0" fontId="7" fillId="0" borderId="0" xfId="2" applyFont="1" applyBorder="1" applyAlignment="1">
      <alignment horizontal="center" vertical="center"/>
    </xf>
    <xf numFmtId="166" fontId="2" fillId="0" borderId="0" xfId="2" applyNumberFormat="1"/>
    <xf numFmtId="0" fontId="6" fillId="0" borderId="0" xfId="2" applyFont="1" applyFill="1" applyBorder="1"/>
    <xf numFmtId="0" fontId="8" fillId="0" borderId="0" xfId="2" applyFont="1" applyFill="1" applyBorder="1"/>
    <xf numFmtId="0" fontId="7" fillId="0" borderId="0" xfId="2" applyNumberFormat="1" applyFont="1" applyFill="1" applyBorder="1" applyAlignment="1" applyProtection="1">
      <alignment horizontal="right" vertical="center"/>
      <protection hidden="1"/>
    </xf>
    <xf numFmtId="0" fontId="7" fillId="0" borderId="0" xfId="2" applyFont="1" applyFill="1" applyBorder="1" applyAlignment="1" applyProtection="1">
      <alignment wrapText="1"/>
      <protection hidden="1"/>
    </xf>
    <xf numFmtId="0" fontId="10" fillId="0" borderId="0" xfId="2" applyFont="1" applyFill="1" applyBorder="1" applyProtection="1"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0" xfId="2" applyNumberFormat="1" applyFont="1"/>
    <xf numFmtId="166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2" xfId="1" applyNumberFormat="1" applyFont="1" applyFill="1" applyBorder="1" applyAlignment="1" applyProtection="1">
      <alignment horizontal="center" vertical="center"/>
      <protection hidden="1"/>
    </xf>
    <xf numFmtId="166" fontId="9" fillId="2" borderId="1" xfId="1" applyNumberFormat="1" applyFont="1" applyFill="1" applyBorder="1" applyAlignment="1" applyProtection="1">
      <alignment horizontal="center"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2" xfId="1" applyNumberFormat="1" applyFont="1" applyFill="1" applyBorder="1" applyAlignment="1" applyProtection="1">
      <alignment horizontal="center" vertical="center"/>
      <protection hidden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2" borderId="2" xfId="1" applyNumberFormat="1" applyFont="1" applyFill="1" applyBorder="1" applyAlignment="1" applyProtection="1">
      <alignment horizontal="center" vertical="center"/>
      <protection hidden="1"/>
    </xf>
    <xf numFmtId="166" fontId="7" fillId="0" borderId="2" xfId="0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7" fillId="0" borderId="2" xfId="0" applyNumberFormat="1" applyFont="1" applyFill="1" applyBorder="1" applyAlignment="1">
      <alignment horizontal="center" vertical="center"/>
    </xf>
    <xf numFmtId="166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 xr:uid="{00000000-0005-0000-0000-000000000000}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Финансовый" xfId="1" builtinId="3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2"/>
  <sheetViews>
    <sheetView showGridLines="0" tabSelected="1" zoomScale="85" zoomScaleNormal="85" zoomScaleSheetLayoutView="75" workbookViewId="0">
      <selection activeCell="E32" sqref="E32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5" customWidth="1"/>
    <col min="5" max="5" width="23.5703125" style="5" customWidth="1"/>
    <col min="6" max="6" width="24.28515625" style="6" customWidth="1"/>
    <col min="7" max="7" width="25.28515625" style="7" customWidth="1"/>
    <col min="8" max="8" width="29.140625" style="8" customWidth="1"/>
    <col min="9" max="9" width="16.5703125" style="1" customWidth="1"/>
    <col min="10" max="238" width="9.140625" style="1" customWidth="1"/>
    <col min="239" max="16384" width="9.140625" style="1"/>
  </cols>
  <sheetData>
    <row r="1" spans="1:9" s="3" customFormat="1" ht="37.5" customHeight="1" x14ac:dyDescent="0.2">
      <c r="A1" s="44" t="s">
        <v>63</v>
      </c>
      <c r="B1" s="44"/>
      <c r="C1" s="44"/>
      <c r="D1" s="44"/>
      <c r="E1" s="44"/>
      <c r="F1" s="44"/>
      <c r="G1" s="44"/>
      <c r="H1" s="44"/>
    </row>
    <row r="2" spans="1:9" s="3" customFormat="1" ht="15" customHeight="1" x14ac:dyDescent="0.25">
      <c r="A2" s="13"/>
      <c r="B2" s="14"/>
      <c r="C2" s="14"/>
      <c r="D2" s="15"/>
      <c r="E2" s="15"/>
      <c r="F2" s="10"/>
      <c r="G2" s="11"/>
      <c r="H2" s="12" t="s">
        <v>60</v>
      </c>
    </row>
    <row r="3" spans="1:9" ht="18.600000000000001" customHeight="1" x14ac:dyDescent="0.2">
      <c r="A3" s="45" t="s">
        <v>51</v>
      </c>
      <c r="B3" s="45" t="s">
        <v>50</v>
      </c>
      <c r="C3" s="45" t="s">
        <v>49</v>
      </c>
      <c r="D3" s="45" t="s">
        <v>64</v>
      </c>
      <c r="E3" s="45" t="s">
        <v>65</v>
      </c>
      <c r="F3" s="46" t="s">
        <v>59</v>
      </c>
      <c r="G3" s="46"/>
      <c r="H3" s="46"/>
    </row>
    <row r="4" spans="1:9" ht="31.5" customHeight="1" x14ac:dyDescent="0.2">
      <c r="A4" s="45"/>
      <c r="B4" s="45"/>
      <c r="C4" s="45"/>
      <c r="D4" s="45"/>
      <c r="E4" s="45"/>
      <c r="F4" s="43" t="s">
        <v>66</v>
      </c>
      <c r="G4" s="43" t="s">
        <v>61</v>
      </c>
      <c r="H4" s="30" t="s">
        <v>67</v>
      </c>
    </row>
    <row r="5" spans="1:9" ht="14.45" customHeight="1" x14ac:dyDescent="0.2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</row>
    <row r="6" spans="1:9" ht="20.45" customHeight="1" x14ac:dyDescent="0.2">
      <c r="A6" s="16" t="s">
        <v>52</v>
      </c>
      <c r="B6" s="17" t="s">
        <v>0</v>
      </c>
      <c r="C6" s="17" t="s">
        <v>0</v>
      </c>
      <c r="D6" s="22">
        <f>D7+D15+D17+D22+D29+D34+D36+D43+D48+D53+D56+D58+D60+D46</f>
        <v>6757111.1000000006</v>
      </c>
      <c r="E6" s="23">
        <f>E7+E15+E17+E22+E29+E34+E36+E43+E46+E48+E53+E56+E58+E60</f>
        <v>6230274.8000000007</v>
      </c>
      <c r="F6" s="23">
        <f>F7+F15+F17+F22+F29+F34+F36+F43+F46+F48+F53+F56+F58+F60</f>
        <v>4727117.6679999996</v>
      </c>
      <c r="G6" s="23">
        <f>G7+G15+G17+G22+G29+G34+G36+G43+G46+G48+G53+G56+G58+G60</f>
        <v>4509881.8</v>
      </c>
      <c r="H6" s="24">
        <f>H7+H15+H17+H22+H29+H34+H36+H43+H46+H48+H53+H56+H58+H60</f>
        <v>4478570.8</v>
      </c>
      <c r="I6" s="9"/>
    </row>
    <row r="7" spans="1:9" x14ac:dyDescent="0.2">
      <c r="A7" s="16" t="s">
        <v>48</v>
      </c>
      <c r="B7" s="17">
        <v>1</v>
      </c>
      <c r="C7" s="17" t="s">
        <v>0</v>
      </c>
      <c r="D7" s="22">
        <f>D8+D9+D10+D11+D12+D14</f>
        <v>611415.89999999991</v>
      </c>
      <c r="E7" s="23">
        <f>E8+E9+E10+E11+E12+E13+E14</f>
        <v>601857.89999999991</v>
      </c>
      <c r="F7" s="34">
        <f>SUM(F8:F14)</f>
        <v>530833.44999999995</v>
      </c>
      <c r="G7" s="34">
        <f>SUM(G8:G14)</f>
        <v>641319.5</v>
      </c>
      <c r="H7" s="40">
        <f>SUM(H8:H14)</f>
        <v>697029.4</v>
      </c>
    </row>
    <row r="8" spans="1:9" ht="31.5" x14ac:dyDescent="0.2">
      <c r="A8" s="18" t="s">
        <v>47</v>
      </c>
      <c r="B8" s="19">
        <v>1</v>
      </c>
      <c r="C8" s="19">
        <v>2</v>
      </c>
      <c r="D8" s="25">
        <v>6940</v>
      </c>
      <c r="E8" s="26">
        <v>5347.3</v>
      </c>
      <c r="F8" s="33">
        <v>5674.55</v>
      </c>
      <c r="G8" s="33">
        <v>5933.1</v>
      </c>
      <c r="H8" s="41">
        <v>5933.1</v>
      </c>
    </row>
    <row r="9" spans="1:9" ht="47.25" x14ac:dyDescent="0.2">
      <c r="A9" s="18" t="s">
        <v>46</v>
      </c>
      <c r="B9" s="19">
        <v>1</v>
      </c>
      <c r="C9" s="19">
        <v>3</v>
      </c>
      <c r="D9" s="25">
        <v>9895.1</v>
      </c>
      <c r="E9" s="26">
        <v>9021.1</v>
      </c>
      <c r="F9" s="33">
        <v>8543.1</v>
      </c>
      <c r="G9" s="33">
        <v>10228.6</v>
      </c>
      <c r="H9" s="41">
        <v>9684.6</v>
      </c>
    </row>
    <row r="10" spans="1:9" ht="47.25" x14ac:dyDescent="0.2">
      <c r="A10" s="18" t="s">
        <v>45</v>
      </c>
      <c r="B10" s="19">
        <v>1</v>
      </c>
      <c r="C10" s="19">
        <v>4</v>
      </c>
      <c r="D10" s="31">
        <v>251939</v>
      </c>
      <c r="E10" s="26">
        <v>247275.4</v>
      </c>
      <c r="F10" s="33">
        <v>249616.1</v>
      </c>
      <c r="G10" s="33">
        <v>257866.7</v>
      </c>
      <c r="H10" s="42">
        <v>252128.9</v>
      </c>
    </row>
    <row r="11" spans="1:9" ht="30" customHeight="1" x14ac:dyDescent="0.2">
      <c r="A11" s="18" t="s">
        <v>53</v>
      </c>
      <c r="B11" s="19">
        <v>1</v>
      </c>
      <c r="C11" s="19">
        <v>5</v>
      </c>
      <c r="D11" s="25">
        <v>2.2999999999999998</v>
      </c>
      <c r="E11" s="26">
        <v>2.4</v>
      </c>
      <c r="F11" s="33">
        <v>0</v>
      </c>
      <c r="G11" s="33">
        <v>0</v>
      </c>
      <c r="H11" s="39">
        <v>0</v>
      </c>
    </row>
    <row r="12" spans="1:9" ht="31.5" x14ac:dyDescent="0.2">
      <c r="A12" s="18" t="s">
        <v>44</v>
      </c>
      <c r="B12" s="19">
        <v>1</v>
      </c>
      <c r="C12" s="19">
        <v>6</v>
      </c>
      <c r="D12" s="25">
        <v>72832.5</v>
      </c>
      <c r="E12" s="32">
        <v>67821.399999999994</v>
      </c>
      <c r="F12" s="35">
        <v>68284.5</v>
      </c>
      <c r="G12" s="36">
        <v>76466.600000000006</v>
      </c>
      <c r="H12" s="39">
        <v>73723.399999999994</v>
      </c>
    </row>
    <row r="13" spans="1:9" ht="28.5" customHeight="1" x14ac:dyDescent="0.2">
      <c r="A13" s="18" t="s">
        <v>43</v>
      </c>
      <c r="B13" s="19">
        <v>1</v>
      </c>
      <c r="C13" s="19">
        <v>11</v>
      </c>
      <c r="D13" s="25">
        <v>0</v>
      </c>
      <c r="E13" s="26">
        <v>6520</v>
      </c>
      <c r="F13" s="33">
        <v>15528.3</v>
      </c>
      <c r="G13" s="36">
        <v>6600</v>
      </c>
      <c r="H13" s="39">
        <v>6600</v>
      </c>
    </row>
    <row r="14" spans="1:9" ht="30.75" customHeight="1" x14ac:dyDescent="0.2">
      <c r="A14" s="18" t="s">
        <v>42</v>
      </c>
      <c r="B14" s="19">
        <v>1</v>
      </c>
      <c r="C14" s="19">
        <v>13</v>
      </c>
      <c r="D14" s="25">
        <v>269807</v>
      </c>
      <c r="E14" s="26">
        <v>265870.3</v>
      </c>
      <c r="F14" s="33">
        <v>183186.9</v>
      </c>
      <c r="G14" s="36">
        <v>284224.5</v>
      </c>
      <c r="H14" s="42">
        <v>348959.4</v>
      </c>
    </row>
    <row r="15" spans="1:9" x14ac:dyDescent="0.2">
      <c r="A15" s="16" t="s">
        <v>41</v>
      </c>
      <c r="B15" s="17">
        <v>2</v>
      </c>
      <c r="C15" s="17" t="s">
        <v>0</v>
      </c>
      <c r="D15" s="22">
        <f>D16</f>
        <v>4934</v>
      </c>
      <c r="E15" s="23">
        <f>E16</f>
        <v>4444.2</v>
      </c>
      <c r="F15" s="34">
        <f>F16</f>
        <v>0</v>
      </c>
      <c r="G15" s="34">
        <f t="shared" ref="G15:H15" si="0">G16</f>
        <v>0</v>
      </c>
      <c r="H15" s="40">
        <f t="shared" si="0"/>
        <v>0</v>
      </c>
    </row>
    <row r="16" spans="1:9" ht="24.75" customHeight="1" x14ac:dyDescent="0.2">
      <c r="A16" s="18" t="s">
        <v>40</v>
      </c>
      <c r="B16" s="19">
        <v>2</v>
      </c>
      <c r="C16" s="19">
        <v>3</v>
      </c>
      <c r="D16" s="25">
        <v>4934</v>
      </c>
      <c r="E16" s="26">
        <v>4444.2</v>
      </c>
      <c r="F16" s="36">
        <v>0</v>
      </c>
      <c r="G16" s="36">
        <v>0</v>
      </c>
      <c r="H16" s="39">
        <v>0</v>
      </c>
    </row>
    <row r="17" spans="1:9" ht="14.45" customHeight="1" x14ac:dyDescent="0.2">
      <c r="A17" s="16" t="s">
        <v>39</v>
      </c>
      <c r="B17" s="17">
        <v>3</v>
      </c>
      <c r="C17" s="17" t="s">
        <v>0</v>
      </c>
      <c r="D17" s="22">
        <f t="shared" ref="D17" si="1">D18+D19+D20+D21</f>
        <v>39183.800000000003</v>
      </c>
      <c r="E17" s="22">
        <f t="shared" ref="E17" si="2">E18+E19+E20+E21</f>
        <v>35621</v>
      </c>
      <c r="F17" s="37">
        <f t="shared" ref="F17:H17" si="3">F18+F19+F20+F21</f>
        <v>28815.800000000003</v>
      </c>
      <c r="G17" s="37">
        <f t="shared" si="3"/>
        <v>29436.399999999998</v>
      </c>
      <c r="H17" s="37">
        <f t="shared" si="3"/>
        <v>28723.200000000001</v>
      </c>
    </row>
    <row r="18" spans="1:9" x14ac:dyDescent="0.2">
      <c r="A18" s="18" t="s">
        <v>38</v>
      </c>
      <c r="B18" s="19">
        <v>3</v>
      </c>
      <c r="C18" s="19">
        <v>4</v>
      </c>
      <c r="D18" s="25">
        <v>6434.7</v>
      </c>
      <c r="E18" s="26">
        <v>6270.1</v>
      </c>
      <c r="F18" s="36">
        <v>1728.7</v>
      </c>
      <c r="G18" s="36">
        <v>1987</v>
      </c>
      <c r="H18" s="39">
        <v>1617.7</v>
      </c>
    </row>
    <row r="19" spans="1:9" ht="30" customHeight="1" x14ac:dyDescent="0.2">
      <c r="A19" s="18" t="s">
        <v>68</v>
      </c>
      <c r="B19" s="19">
        <v>3</v>
      </c>
      <c r="C19" s="19">
        <v>9</v>
      </c>
      <c r="D19" s="25">
        <v>6830</v>
      </c>
      <c r="E19" s="26">
        <v>6607.7</v>
      </c>
      <c r="F19" s="33">
        <v>7946.8</v>
      </c>
      <c r="G19" s="33">
        <v>7946.8</v>
      </c>
      <c r="H19" s="41">
        <v>7946.8</v>
      </c>
    </row>
    <row r="20" spans="1:9" ht="30" customHeight="1" x14ac:dyDescent="0.2">
      <c r="A20" s="18" t="s">
        <v>62</v>
      </c>
      <c r="B20" s="19">
        <v>3</v>
      </c>
      <c r="C20" s="19">
        <v>10</v>
      </c>
      <c r="D20" s="25">
        <v>25554.2</v>
      </c>
      <c r="E20" s="26">
        <v>22301.9</v>
      </c>
      <c r="F20" s="33">
        <v>18698.900000000001</v>
      </c>
      <c r="G20" s="33">
        <v>19061.3</v>
      </c>
      <c r="H20" s="41">
        <v>18717.2</v>
      </c>
    </row>
    <row r="21" spans="1:9" ht="31.5" x14ac:dyDescent="0.2">
      <c r="A21" s="18" t="s">
        <v>37</v>
      </c>
      <c r="B21" s="19">
        <v>3</v>
      </c>
      <c r="C21" s="19">
        <v>14</v>
      </c>
      <c r="D21" s="25">
        <v>364.9</v>
      </c>
      <c r="E21" s="26">
        <v>441.3</v>
      </c>
      <c r="F21" s="33">
        <v>441.4</v>
      </c>
      <c r="G21" s="33">
        <v>441.3</v>
      </c>
      <c r="H21" s="41">
        <v>441.5</v>
      </c>
    </row>
    <row r="22" spans="1:9" x14ac:dyDescent="0.2">
      <c r="A22" s="16" t="s">
        <v>36</v>
      </c>
      <c r="B22" s="17">
        <v>4</v>
      </c>
      <c r="C22" s="17" t="s">
        <v>0</v>
      </c>
      <c r="D22" s="23">
        <f t="shared" ref="D22:E22" si="4">SUM(D23:D28)</f>
        <v>710753</v>
      </c>
      <c r="E22" s="23">
        <f t="shared" si="4"/>
        <v>593553.80000000005</v>
      </c>
      <c r="F22" s="34">
        <f>SUM(F23:F28)</f>
        <v>332843.3</v>
      </c>
      <c r="G22" s="34">
        <f t="shared" ref="G22:H22" si="5">SUM(G23:G28)</f>
        <v>320105.59999999998</v>
      </c>
      <c r="H22" s="40">
        <f t="shared" si="5"/>
        <v>311807.3</v>
      </c>
    </row>
    <row r="23" spans="1:9" ht="33.75" customHeight="1" x14ac:dyDescent="0.2">
      <c r="A23" s="18" t="s">
        <v>35</v>
      </c>
      <c r="B23" s="19">
        <v>4</v>
      </c>
      <c r="C23" s="19">
        <v>1</v>
      </c>
      <c r="D23" s="25">
        <v>2421.4</v>
      </c>
      <c r="E23" s="26">
        <v>2772</v>
      </c>
      <c r="F23" s="33">
        <v>2750</v>
      </c>
      <c r="G23" s="33">
        <v>2750</v>
      </c>
      <c r="H23" s="41">
        <v>2750</v>
      </c>
    </row>
    <row r="24" spans="1:9" ht="47.25" customHeight="1" x14ac:dyDescent="0.2">
      <c r="A24" s="18" t="s">
        <v>34</v>
      </c>
      <c r="B24" s="19">
        <v>4</v>
      </c>
      <c r="C24" s="19">
        <v>5</v>
      </c>
      <c r="D24" s="25">
        <v>204560.5</v>
      </c>
      <c r="E24" s="26">
        <v>164470.20000000001</v>
      </c>
      <c r="F24" s="33">
        <v>160264.4</v>
      </c>
      <c r="G24" s="33">
        <v>142976.1</v>
      </c>
      <c r="H24" s="41">
        <v>139366.20000000001</v>
      </c>
    </row>
    <row r="25" spans="1:9" ht="47.25" customHeight="1" x14ac:dyDescent="0.2">
      <c r="A25" s="18" t="s">
        <v>55</v>
      </c>
      <c r="B25" s="19">
        <v>4</v>
      </c>
      <c r="C25" s="19">
        <v>8</v>
      </c>
      <c r="D25" s="25">
        <v>0</v>
      </c>
      <c r="E25" s="26">
        <v>0</v>
      </c>
      <c r="F25" s="36">
        <v>0</v>
      </c>
      <c r="G25" s="36">
        <v>0</v>
      </c>
      <c r="H25" s="39">
        <v>0</v>
      </c>
      <c r="I25" s="4"/>
    </row>
    <row r="26" spans="1:9" ht="30" customHeight="1" x14ac:dyDescent="0.2">
      <c r="A26" s="18" t="s">
        <v>33</v>
      </c>
      <c r="B26" s="19">
        <v>4</v>
      </c>
      <c r="C26" s="19">
        <v>9</v>
      </c>
      <c r="D26" s="25">
        <v>312358.7</v>
      </c>
      <c r="E26" s="32">
        <v>259568.2</v>
      </c>
      <c r="F26" s="33">
        <v>29644.2</v>
      </c>
      <c r="G26" s="33">
        <v>30199.3</v>
      </c>
      <c r="H26" s="41">
        <v>30199.3</v>
      </c>
    </row>
    <row r="27" spans="1:9" ht="27.75" customHeight="1" x14ac:dyDescent="0.2">
      <c r="A27" s="18" t="s">
        <v>32</v>
      </c>
      <c r="B27" s="19">
        <v>4</v>
      </c>
      <c r="C27" s="19">
        <v>10</v>
      </c>
      <c r="D27" s="25">
        <v>43757.7</v>
      </c>
      <c r="E27" s="26">
        <v>47688.800000000003</v>
      </c>
      <c r="F27" s="33">
        <v>29747.4</v>
      </c>
      <c r="G27" s="33">
        <v>28475.8</v>
      </c>
      <c r="H27" s="41">
        <v>27475.8</v>
      </c>
    </row>
    <row r="28" spans="1:9" ht="31.5" customHeight="1" x14ac:dyDescent="0.2">
      <c r="A28" s="18" t="s">
        <v>31</v>
      </c>
      <c r="B28" s="19">
        <v>4</v>
      </c>
      <c r="C28" s="19">
        <v>12</v>
      </c>
      <c r="D28" s="25">
        <v>147654.70000000001</v>
      </c>
      <c r="E28" s="26">
        <v>119054.6</v>
      </c>
      <c r="F28" s="33">
        <v>110437.3</v>
      </c>
      <c r="G28" s="33">
        <v>115704.4</v>
      </c>
      <c r="H28" s="41">
        <v>112016</v>
      </c>
    </row>
    <row r="29" spans="1:9" x14ac:dyDescent="0.2">
      <c r="A29" s="16" t="s">
        <v>30</v>
      </c>
      <c r="B29" s="17">
        <v>5</v>
      </c>
      <c r="C29" s="17" t="s">
        <v>0</v>
      </c>
      <c r="D29" s="23">
        <f t="shared" ref="D29:E29" si="6">SUM(D30:D33)</f>
        <v>1588576.3</v>
      </c>
      <c r="E29" s="23">
        <f t="shared" si="6"/>
        <v>1371851.8</v>
      </c>
      <c r="F29" s="34">
        <f>SUM(F30:F33)</f>
        <v>638369.1</v>
      </c>
      <c r="G29" s="34">
        <f>SUM(G30:G33)</f>
        <v>299561</v>
      </c>
      <c r="H29" s="40">
        <f t="shared" ref="H29" si="7">SUM(H30:H33)</f>
        <v>312598.7</v>
      </c>
    </row>
    <row r="30" spans="1:9" ht="34.5" customHeight="1" x14ac:dyDescent="0.2">
      <c r="A30" s="18" t="s">
        <v>29</v>
      </c>
      <c r="B30" s="19">
        <v>5</v>
      </c>
      <c r="C30" s="19">
        <v>1</v>
      </c>
      <c r="D30" s="25">
        <v>1159587.8</v>
      </c>
      <c r="E30" s="26">
        <f>763497.5-140585.8</f>
        <v>622911.69999999995</v>
      </c>
      <c r="F30" s="33">
        <v>94120.7</v>
      </c>
      <c r="G30" s="33">
        <v>114780.3</v>
      </c>
      <c r="H30" s="41">
        <v>123972.8</v>
      </c>
    </row>
    <row r="31" spans="1:9" ht="31.5" customHeight="1" x14ac:dyDescent="0.2">
      <c r="A31" s="18" t="s">
        <v>28</v>
      </c>
      <c r="B31" s="19">
        <v>5</v>
      </c>
      <c r="C31" s="19">
        <v>2</v>
      </c>
      <c r="D31" s="25">
        <v>348004.4</v>
      </c>
      <c r="E31" s="26">
        <f>873088.9-150469.8</f>
        <v>722619.10000000009</v>
      </c>
      <c r="F31" s="33">
        <v>528216.5</v>
      </c>
      <c r="G31" s="33">
        <v>158154.9</v>
      </c>
      <c r="H31" s="41">
        <v>162000.1</v>
      </c>
    </row>
    <row r="32" spans="1:9" ht="25.5" customHeight="1" x14ac:dyDescent="0.2">
      <c r="A32" s="18" t="s">
        <v>56</v>
      </c>
      <c r="B32" s="19">
        <v>5</v>
      </c>
      <c r="C32" s="19">
        <v>3</v>
      </c>
      <c r="D32" s="25">
        <v>80981.2</v>
      </c>
      <c r="E32" s="26">
        <v>26309.599999999999</v>
      </c>
      <c r="F32" s="33">
        <v>16029.8</v>
      </c>
      <c r="G32" s="33">
        <v>26623.7</v>
      </c>
      <c r="H32" s="41">
        <v>26623.7</v>
      </c>
      <c r="I32" s="4"/>
    </row>
    <row r="33" spans="1:8" ht="27.75" customHeight="1" x14ac:dyDescent="0.2">
      <c r="A33" s="18" t="s">
        <v>27</v>
      </c>
      <c r="B33" s="19">
        <v>5</v>
      </c>
      <c r="C33" s="19">
        <v>5</v>
      </c>
      <c r="D33" s="25">
        <v>2.9</v>
      </c>
      <c r="E33" s="26">
        <v>11.4</v>
      </c>
      <c r="F33" s="33">
        <v>2.1</v>
      </c>
      <c r="G33" s="33">
        <v>2.1</v>
      </c>
      <c r="H33" s="41">
        <v>2.1</v>
      </c>
    </row>
    <row r="34" spans="1:8" x14ac:dyDescent="0.2">
      <c r="A34" s="16" t="s">
        <v>26</v>
      </c>
      <c r="B34" s="17">
        <v>6</v>
      </c>
      <c r="C34" s="17" t="s">
        <v>0</v>
      </c>
      <c r="D34" s="23">
        <f t="shared" ref="D34:E34" si="8">D35</f>
        <v>27000.1</v>
      </c>
      <c r="E34" s="23">
        <f t="shared" si="8"/>
        <v>27197.3</v>
      </c>
      <c r="F34" s="34">
        <f>F35</f>
        <v>152011.4</v>
      </c>
      <c r="G34" s="34">
        <f t="shared" ref="G34:H34" si="9">G35</f>
        <v>138887.6</v>
      </c>
      <c r="H34" s="40">
        <f t="shared" si="9"/>
        <v>138887.6</v>
      </c>
    </row>
    <row r="35" spans="1:8" ht="19.5" customHeight="1" x14ac:dyDescent="0.2">
      <c r="A35" s="18" t="s">
        <v>25</v>
      </c>
      <c r="B35" s="19">
        <v>6</v>
      </c>
      <c r="C35" s="19">
        <v>5</v>
      </c>
      <c r="D35" s="25">
        <v>27000.1</v>
      </c>
      <c r="E35" s="26">
        <v>27197.3</v>
      </c>
      <c r="F35" s="35">
        <v>152011.4</v>
      </c>
      <c r="G35" s="36">
        <v>138887.6</v>
      </c>
      <c r="H35" s="39">
        <v>138887.6</v>
      </c>
    </row>
    <row r="36" spans="1:8" x14ac:dyDescent="0.2">
      <c r="A36" s="16" t="s">
        <v>24</v>
      </c>
      <c r="B36" s="17">
        <v>7</v>
      </c>
      <c r="C36" s="17" t="s">
        <v>0</v>
      </c>
      <c r="D36" s="23">
        <f t="shared" ref="D36:E36" si="10">SUM(D37:D42)</f>
        <v>2496242.6</v>
      </c>
      <c r="E36" s="23">
        <f t="shared" si="10"/>
        <v>2288079.5</v>
      </c>
      <c r="F36" s="34">
        <f>SUM(F37:F42)</f>
        <v>2205928.9</v>
      </c>
      <c r="G36" s="34">
        <f>SUM(G37:G42)</f>
        <v>2213747.0999999996</v>
      </c>
      <c r="H36" s="40">
        <f t="shared" ref="H36" si="11">SUM(H37:H42)</f>
        <v>2198602.2999999998</v>
      </c>
    </row>
    <row r="37" spans="1:8" x14ac:dyDescent="0.2">
      <c r="A37" s="18" t="s">
        <v>23</v>
      </c>
      <c r="B37" s="19">
        <v>7</v>
      </c>
      <c r="C37" s="19">
        <v>1</v>
      </c>
      <c r="D37" s="25">
        <v>822872.7</v>
      </c>
      <c r="E37" s="26">
        <v>615804.19999999995</v>
      </c>
      <c r="F37" s="33">
        <v>464322.6</v>
      </c>
      <c r="G37" s="33">
        <v>471127.4</v>
      </c>
      <c r="H37" s="41">
        <v>466999.3</v>
      </c>
    </row>
    <row r="38" spans="1:8" ht="34.5" customHeight="1" x14ac:dyDescent="0.2">
      <c r="A38" s="18" t="s">
        <v>22</v>
      </c>
      <c r="B38" s="19">
        <v>7</v>
      </c>
      <c r="C38" s="19">
        <v>2</v>
      </c>
      <c r="D38" s="25">
        <v>1344748</v>
      </c>
      <c r="E38" s="26">
        <v>1347931.8</v>
      </c>
      <c r="F38" s="33">
        <v>1516605.2</v>
      </c>
      <c r="G38" s="33">
        <v>1528821.4</v>
      </c>
      <c r="H38" s="41">
        <v>1524293.2</v>
      </c>
    </row>
    <row r="39" spans="1:8" ht="33" customHeight="1" x14ac:dyDescent="0.2">
      <c r="A39" s="18" t="s">
        <v>21</v>
      </c>
      <c r="B39" s="19">
        <v>7</v>
      </c>
      <c r="C39" s="19">
        <v>3</v>
      </c>
      <c r="D39" s="25">
        <v>170279.4</v>
      </c>
      <c r="E39" s="26">
        <v>159906.79999999999</v>
      </c>
      <c r="F39" s="33">
        <v>69414.8</v>
      </c>
      <c r="G39" s="33">
        <v>67160.7</v>
      </c>
      <c r="H39" s="41">
        <v>60430.7</v>
      </c>
    </row>
    <row r="40" spans="1:8" ht="31.5" x14ac:dyDescent="0.2">
      <c r="A40" s="18" t="s">
        <v>20</v>
      </c>
      <c r="B40" s="19">
        <v>7</v>
      </c>
      <c r="C40" s="19">
        <v>5</v>
      </c>
      <c r="D40" s="25">
        <v>4373.8</v>
      </c>
      <c r="E40" s="26">
        <v>4197.2</v>
      </c>
      <c r="F40" s="33">
        <v>2121.4</v>
      </c>
      <c r="G40" s="33">
        <v>2132.4</v>
      </c>
      <c r="H40" s="41">
        <v>2132.4</v>
      </c>
    </row>
    <row r="41" spans="1:8" ht="42" customHeight="1" x14ac:dyDescent="0.2">
      <c r="A41" s="18" t="s">
        <v>19</v>
      </c>
      <c r="B41" s="19">
        <v>7</v>
      </c>
      <c r="C41" s="19">
        <v>7</v>
      </c>
      <c r="D41" s="25">
        <v>34634</v>
      </c>
      <c r="E41" s="26">
        <v>62153.599999999999</v>
      </c>
      <c r="F41" s="33">
        <v>53932.800000000003</v>
      </c>
      <c r="G41" s="33">
        <v>44973.1</v>
      </c>
      <c r="H41" s="41">
        <v>45214.6</v>
      </c>
    </row>
    <row r="42" spans="1:8" ht="27.75" customHeight="1" x14ac:dyDescent="0.2">
      <c r="A42" s="18" t="s">
        <v>18</v>
      </c>
      <c r="B42" s="19">
        <v>7</v>
      </c>
      <c r="C42" s="19">
        <v>9</v>
      </c>
      <c r="D42" s="25">
        <v>119334.7</v>
      </c>
      <c r="E42" s="26">
        <v>98085.9</v>
      </c>
      <c r="F42" s="33">
        <v>99532.1</v>
      </c>
      <c r="G42" s="33">
        <v>99532.1</v>
      </c>
      <c r="H42" s="41">
        <v>99532.1</v>
      </c>
    </row>
    <row r="43" spans="1:8" x14ac:dyDescent="0.2">
      <c r="A43" s="16" t="s">
        <v>17</v>
      </c>
      <c r="B43" s="17">
        <v>8</v>
      </c>
      <c r="C43" s="17" t="s">
        <v>0</v>
      </c>
      <c r="D43" s="23">
        <f t="shared" ref="D43:E43" si="12">SUM(D44:D45)</f>
        <v>353498.3</v>
      </c>
      <c r="E43" s="23">
        <f t="shared" si="12"/>
        <v>377973</v>
      </c>
      <c r="F43" s="34">
        <f>SUM(F44:F45)</f>
        <v>204870.39999999999</v>
      </c>
      <c r="G43" s="34">
        <f t="shared" ref="G43:H43" si="13">SUM(G44:G45)</f>
        <v>215536.5</v>
      </c>
      <c r="H43" s="40">
        <f t="shared" si="13"/>
        <v>183897.5</v>
      </c>
    </row>
    <row r="44" spans="1:8" ht="27.75" customHeight="1" x14ac:dyDescent="0.2">
      <c r="A44" s="18" t="s">
        <v>16</v>
      </c>
      <c r="B44" s="19">
        <v>8</v>
      </c>
      <c r="C44" s="19">
        <v>1</v>
      </c>
      <c r="D44" s="25">
        <v>221776.3</v>
      </c>
      <c r="E44" s="26">
        <f>506307.9-264161.9</f>
        <v>242146</v>
      </c>
      <c r="F44" s="33">
        <v>107094.39999999999</v>
      </c>
      <c r="G44" s="33">
        <v>115408.6</v>
      </c>
      <c r="H44" s="41">
        <v>90848.7</v>
      </c>
    </row>
    <row r="45" spans="1:8" ht="27.75" customHeight="1" x14ac:dyDescent="0.2">
      <c r="A45" s="18" t="s">
        <v>15</v>
      </c>
      <c r="B45" s="19">
        <v>8</v>
      </c>
      <c r="C45" s="19">
        <v>4</v>
      </c>
      <c r="D45" s="25">
        <v>131722</v>
      </c>
      <c r="E45" s="26">
        <v>135827</v>
      </c>
      <c r="F45" s="33">
        <v>97776</v>
      </c>
      <c r="G45" s="33">
        <v>100127.9</v>
      </c>
      <c r="H45" s="41">
        <v>93048.8</v>
      </c>
    </row>
    <row r="46" spans="1:8" x14ac:dyDescent="0.2">
      <c r="A46" s="16" t="s">
        <v>57</v>
      </c>
      <c r="B46" s="17">
        <v>9</v>
      </c>
      <c r="C46" s="17"/>
      <c r="D46" s="22">
        <f t="shared" ref="D46:G46" si="14">D47</f>
        <v>4079.9</v>
      </c>
      <c r="E46" s="29">
        <f t="shared" si="14"/>
        <v>8300.4</v>
      </c>
      <c r="F46" s="38">
        <f t="shared" si="14"/>
        <v>7975.5</v>
      </c>
      <c r="G46" s="38">
        <f t="shared" si="14"/>
        <v>7975.5</v>
      </c>
      <c r="H46" s="37">
        <f t="shared" ref="H46" si="15">H47</f>
        <v>7975.5</v>
      </c>
    </row>
    <row r="47" spans="1:8" ht="27" customHeight="1" x14ac:dyDescent="0.2">
      <c r="A47" s="18" t="s">
        <v>58</v>
      </c>
      <c r="B47" s="19">
        <v>9</v>
      </c>
      <c r="C47" s="19">
        <v>9</v>
      </c>
      <c r="D47" s="25">
        <v>4079.9</v>
      </c>
      <c r="E47" s="26">
        <v>8300.4</v>
      </c>
      <c r="F47" s="36">
        <v>7975.5</v>
      </c>
      <c r="G47" s="36">
        <v>7975.5</v>
      </c>
      <c r="H47" s="39">
        <v>7975.5</v>
      </c>
    </row>
    <row r="48" spans="1:8" x14ac:dyDescent="0.2">
      <c r="A48" s="16" t="s">
        <v>14</v>
      </c>
      <c r="B48" s="17">
        <v>10</v>
      </c>
      <c r="C48" s="17" t="s">
        <v>0</v>
      </c>
      <c r="D48" s="23">
        <f t="shared" ref="D48:E48" si="16">SUM(D49:D52)</f>
        <v>127724.3</v>
      </c>
      <c r="E48" s="23">
        <f t="shared" si="16"/>
        <v>191681.40000000002</v>
      </c>
      <c r="F48" s="34">
        <f>SUM(F49:F52)</f>
        <v>59989.5</v>
      </c>
      <c r="G48" s="34">
        <f t="shared" ref="G48:H48" si="17">SUM(G49:G52)</f>
        <v>66398.3</v>
      </c>
      <c r="H48" s="40">
        <f t="shared" si="17"/>
        <v>49714.299999999996</v>
      </c>
    </row>
    <row r="49" spans="1:8" ht="25.5" customHeight="1" x14ac:dyDescent="0.2">
      <c r="A49" s="18" t="s">
        <v>13</v>
      </c>
      <c r="B49" s="19">
        <v>10</v>
      </c>
      <c r="C49" s="19">
        <v>1</v>
      </c>
      <c r="D49" s="25">
        <v>17102.7</v>
      </c>
      <c r="E49" s="26">
        <v>16274</v>
      </c>
      <c r="F49" s="33">
        <v>9094.2000000000007</v>
      </c>
      <c r="G49" s="33">
        <v>9094.1</v>
      </c>
      <c r="H49" s="41">
        <v>9094.1</v>
      </c>
    </row>
    <row r="50" spans="1:8" ht="22.5" customHeight="1" x14ac:dyDescent="0.2">
      <c r="A50" s="18" t="s">
        <v>12</v>
      </c>
      <c r="B50" s="19">
        <v>10</v>
      </c>
      <c r="C50" s="19">
        <v>3</v>
      </c>
      <c r="D50" s="25">
        <v>22089.599999999999</v>
      </c>
      <c r="E50" s="26">
        <v>95097.8</v>
      </c>
      <c r="F50" s="33">
        <v>2747.7</v>
      </c>
      <c r="G50" s="33">
        <v>1044.2</v>
      </c>
      <c r="H50" s="41">
        <v>420</v>
      </c>
    </row>
    <row r="51" spans="1:8" ht="21" customHeight="1" x14ac:dyDescent="0.2">
      <c r="A51" s="18" t="s">
        <v>11</v>
      </c>
      <c r="B51" s="19">
        <v>10</v>
      </c>
      <c r="C51" s="19">
        <v>4</v>
      </c>
      <c r="D51" s="25">
        <v>72315</v>
      </c>
      <c r="E51" s="26">
        <f>77518.4-14914.5</f>
        <v>62603.899999999994</v>
      </c>
      <c r="F51" s="33">
        <v>47834.7</v>
      </c>
      <c r="G51" s="33">
        <v>55933</v>
      </c>
      <c r="H51" s="41">
        <v>39892.199999999997</v>
      </c>
    </row>
    <row r="52" spans="1:8" ht="31.5" customHeight="1" x14ac:dyDescent="0.2">
      <c r="A52" s="18" t="s">
        <v>10</v>
      </c>
      <c r="B52" s="19">
        <v>10</v>
      </c>
      <c r="C52" s="19">
        <v>6</v>
      </c>
      <c r="D52" s="25">
        <v>16217</v>
      </c>
      <c r="E52" s="26">
        <v>17705.7</v>
      </c>
      <c r="F52" s="33">
        <v>312.89999999999998</v>
      </c>
      <c r="G52" s="33">
        <v>327</v>
      </c>
      <c r="H52" s="41">
        <v>308</v>
      </c>
    </row>
    <row r="53" spans="1:8" x14ac:dyDescent="0.2">
      <c r="A53" s="16" t="s">
        <v>9</v>
      </c>
      <c r="B53" s="17">
        <v>11</v>
      </c>
      <c r="C53" s="17" t="s">
        <v>0</v>
      </c>
      <c r="D53" s="22">
        <f>D54+D55</f>
        <v>275834.09999999998</v>
      </c>
      <c r="E53" s="23">
        <f>E54+E55</f>
        <v>210666.3</v>
      </c>
      <c r="F53" s="34">
        <f>SUM(F54:F55)</f>
        <v>109490.55</v>
      </c>
      <c r="G53" s="34">
        <f>SUM(G54:G55)</f>
        <v>120644.4</v>
      </c>
      <c r="H53" s="40">
        <f>SUM(H54:H55)</f>
        <v>115322.9</v>
      </c>
    </row>
    <row r="54" spans="1:8" ht="27" customHeight="1" x14ac:dyDescent="0.2">
      <c r="A54" s="18" t="s">
        <v>8</v>
      </c>
      <c r="B54" s="19">
        <v>11</v>
      </c>
      <c r="C54" s="19">
        <v>1</v>
      </c>
      <c r="D54" s="25">
        <v>204623.8</v>
      </c>
      <c r="E54" s="26">
        <v>209368.3</v>
      </c>
      <c r="F54" s="33">
        <v>108192.55</v>
      </c>
      <c r="G54" s="33">
        <v>119346.4</v>
      </c>
      <c r="H54" s="41">
        <v>114024.9</v>
      </c>
    </row>
    <row r="55" spans="1:8" ht="30" customHeight="1" x14ac:dyDescent="0.2">
      <c r="A55" s="18" t="s">
        <v>54</v>
      </c>
      <c r="B55" s="19">
        <v>11</v>
      </c>
      <c r="C55" s="19">
        <v>2</v>
      </c>
      <c r="D55" s="25">
        <v>71210.3</v>
      </c>
      <c r="E55" s="26">
        <v>1298</v>
      </c>
      <c r="F55" s="33">
        <v>1298</v>
      </c>
      <c r="G55" s="33">
        <v>1298</v>
      </c>
      <c r="H55" s="41">
        <v>1298</v>
      </c>
    </row>
    <row r="56" spans="1:8" x14ac:dyDescent="0.2">
      <c r="A56" s="16" t="s">
        <v>7</v>
      </c>
      <c r="B56" s="17">
        <v>12</v>
      </c>
      <c r="C56" s="17" t="s">
        <v>0</v>
      </c>
      <c r="D56" s="22">
        <f>D57</f>
        <v>10960</v>
      </c>
      <c r="E56" s="23">
        <f>E57</f>
        <v>14307.2</v>
      </c>
      <c r="F56" s="34">
        <f>F57</f>
        <v>10266.968000000001</v>
      </c>
      <c r="G56" s="34">
        <f t="shared" ref="G56:H56" si="18">G57</f>
        <v>10442</v>
      </c>
      <c r="H56" s="40">
        <f t="shared" si="18"/>
        <v>9884</v>
      </c>
    </row>
    <row r="57" spans="1:8" ht="30" customHeight="1" x14ac:dyDescent="0.2">
      <c r="A57" s="18" t="s">
        <v>6</v>
      </c>
      <c r="B57" s="19">
        <v>12</v>
      </c>
      <c r="C57" s="19">
        <v>2</v>
      </c>
      <c r="D57" s="25">
        <v>10960</v>
      </c>
      <c r="E57" s="26">
        <v>14307.2</v>
      </c>
      <c r="F57" s="35">
        <v>10266.968000000001</v>
      </c>
      <c r="G57" s="35">
        <v>10442</v>
      </c>
      <c r="H57" s="42">
        <v>9884</v>
      </c>
    </row>
    <row r="58" spans="1:8" ht="18.600000000000001" customHeight="1" x14ac:dyDescent="0.2">
      <c r="A58" s="16" t="s">
        <v>5</v>
      </c>
      <c r="B58" s="17">
        <v>13</v>
      </c>
      <c r="C58" s="17" t="s">
        <v>0</v>
      </c>
      <c r="D58" s="22">
        <f>D59</f>
        <v>1941.9</v>
      </c>
      <c r="E58" s="23">
        <f>E59</f>
        <v>30</v>
      </c>
      <c r="F58" s="34">
        <f>F59</f>
        <v>3000</v>
      </c>
      <c r="G58" s="34">
        <f>G59</f>
        <v>3000</v>
      </c>
      <c r="H58" s="40">
        <f>H59</f>
        <v>3000</v>
      </c>
    </row>
    <row r="59" spans="1:8" ht="42.75" customHeight="1" x14ac:dyDescent="0.2">
      <c r="A59" s="18" t="s">
        <v>4</v>
      </c>
      <c r="B59" s="19">
        <v>13</v>
      </c>
      <c r="C59" s="19">
        <v>1</v>
      </c>
      <c r="D59" s="25">
        <v>1941.9</v>
      </c>
      <c r="E59" s="26">
        <v>30</v>
      </c>
      <c r="F59" s="36">
        <v>3000</v>
      </c>
      <c r="G59" s="36">
        <v>3000</v>
      </c>
      <c r="H59" s="39">
        <v>3000</v>
      </c>
    </row>
    <row r="60" spans="1:8" ht="32.450000000000003" customHeight="1" x14ac:dyDescent="0.2">
      <c r="A60" s="16" t="s">
        <v>3</v>
      </c>
      <c r="B60" s="17">
        <v>14</v>
      </c>
      <c r="C60" s="17" t="s">
        <v>0</v>
      </c>
      <c r="D60" s="22">
        <f>D61+D62</f>
        <v>504966.9</v>
      </c>
      <c r="E60" s="22">
        <f>E61+E62</f>
        <v>504711</v>
      </c>
      <c r="F60" s="34">
        <f>SUM(F61:F62)</f>
        <v>442722.8</v>
      </c>
      <c r="G60" s="34">
        <f>SUM(G61:G62)</f>
        <v>442827.9</v>
      </c>
      <c r="H60" s="40">
        <f>SUM(H61:H62)</f>
        <v>421128.1</v>
      </c>
    </row>
    <row r="61" spans="1:8" ht="33.6" customHeight="1" x14ac:dyDescent="0.2">
      <c r="A61" s="18" t="s">
        <v>2</v>
      </c>
      <c r="B61" s="19">
        <v>14</v>
      </c>
      <c r="C61" s="19">
        <v>1</v>
      </c>
      <c r="D61" s="25">
        <v>299292</v>
      </c>
      <c r="E61" s="26">
        <v>311970.40000000002</v>
      </c>
      <c r="F61" s="33">
        <v>318151.3</v>
      </c>
      <c r="G61" s="27">
        <v>324943.90000000002</v>
      </c>
      <c r="H61" s="28">
        <v>313092.09999999998</v>
      </c>
    </row>
    <row r="62" spans="1:8" ht="31.5" customHeight="1" x14ac:dyDescent="0.2">
      <c r="A62" s="18" t="s">
        <v>1</v>
      </c>
      <c r="B62" s="19">
        <v>14</v>
      </c>
      <c r="C62" s="19">
        <v>3</v>
      </c>
      <c r="D62" s="25">
        <v>205674.9</v>
      </c>
      <c r="E62" s="26">
        <v>192740.6</v>
      </c>
      <c r="F62" s="27">
        <v>124571.5</v>
      </c>
      <c r="G62" s="27">
        <v>117884</v>
      </c>
      <c r="H62" s="28">
        <v>108036</v>
      </c>
    </row>
    <row r="63" spans="1:8" x14ac:dyDescent="0.2">
      <c r="A63" s="1"/>
    </row>
    <row r="64" spans="1:8" ht="16.5" customHeight="1" x14ac:dyDescent="0.2"/>
    <row r="65" spans="6:8" ht="29.25" customHeight="1" x14ac:dyDescent="0.2">
      <c r="F65" s="21"/>
      <c r="G65" s="21"/>
      <c r="H65" s="21"/>
    </row>
    <row r="66" spans="6:8" ht="16.5" customHeight="1" x14ac:dyDescent="0.2"/>
    <row r="67" spans="6:8" ht="57.75" customHeight="1" x14ac:dyDescent="0.2"/>
    <row r="68" spans="6:8" ht="16.5" customHeight="1" x14ac:dyDescent="0.2"/>
    <row r="69" spans="6:8" ht="16.5" customHeight="1" x14ac:dyDescent="0.2"/>
    <row r="70" spans="6:8" ht="16.5" customHeight="1" x14ac:dyDescent="0.2"/>
    <row r="71" spans="6:8" ht="29.25" customHeight="1" x14ac:dyDescent="0.2"/>
    <row r="72" spans="6:8" ht="29.25" customHeight="1" x14ac:dyDescent="0.2"/>
    <row r="73" spans="6:8" ht="43.5" customHeight="1" x14ac:dyDescent="0.2"/>
    <row r="74" spans="6:8" ht="16.5" customHeight="1" x14ac:dyDescent="0.2"/>
    <row r="75" spans="6:8" ht="29.25" customHeight="1" x14ac:dyDescent="0.2"/>
    <row r="76" spans="6:8" ht="16.5" customHeight="1" x14ac:dyDescent="0.2"/>
    <row r="77" spans="6:8" ht="16.5" customHeight="1" x14ac:dyDescent="0.2"/>
    <row r="78" spans="6:8" ht="29.25" customHeight="1" x14ac:dyDescent="0.2"/>
    <row r="79" spans="6:8" ht="43.5" customHeight="1" x14ac:dyDescent="0.2"/>
    <row r="80" spans="6:8" ht="29.25" customHeight="1" x14ac:dyDescent="0.2"/>
    <row r="81" ht="29.25" customHeight="1" x14ac:dyDescent="0.2"/>
    <row r="82" ht="16.5" customHeight="1" x14ac:dyDescent="0.2"/>
    <row r="83" ht="16.5" customHeight="1" x14ac:dyDescent="0.2"/>
    <row r="84" ht="16.5" customHeight="1" x14ac:dyDescent="0.2"/>
    <row r="85" ht="29.25" customHeight="1" x14ac:dyDescent="0.2"/>
    <row r="86" ht="29.25" customHeight="1" x14ac:dyDescent="0.2"/>
    <row r="87" ht="43.5" customHeight="1" x14ac:dyDescent="0.2"/>
    <row r="88" ht="29.25" customHeight="1" x14ac:dyDescent="0.2"/>
    <row r="89" ht="57.75" customHeight="1" x14ac:dyDescent="0.2"/>
    <row r="90" ht="29.25" customHeight="1" x14ac:dyDescent="0.2"/>
    <row r="91" ht="16.5" customHeight="1" x14ac:dyDescent="0.2"/>
    <row r="92" ht="16.5" customHeight="1" x14ac:dyDescent="0.2"/>
    <row r="93" ht="16.5" customHeight="1" x14ac:dyDescent="0.2"/>
    <row r="94" ht="43.5" customHeight="1" x14ac:dyDescent="0.2"/>
    <row r="95" ht="29.25" customHeight="1" x14ac:dyDescent="0.2"/>
    <row r="96" ht="57.75" customHeight="1" x14ac:dyDescent="0.2"/>
    <row r="97" ht="29.25" customHeight="1" x14ac:dyDescent="0.2"/>
    <row r="98" ht="16.5" customHeight="1" x14ac:dyDescent="0.2"/>
    <row r="99" ht="16.5" customHeight="1" x14ac:dyDescent="0.2"/>
    <row r="100" ht="29.25" customHeight="1" x14ac:dyDescent="0.2"/>
    <row r="101" ht="43.5" customHeight="1" x14ac:dyDescent="0.2"/>
    <row r="102" ht="16.5" customHeight="1" x14ac:dyDescent="0.2"/>
    <row r="103" ht="16.5" customHeight="1" x14ac:dyDescent="0.2"/>
    <row r="104" ht="16.5" customHeight="1" x14ac:dyDescent="0.2"/>
    <row r="105" ht="43.5" customHeight="1" x14ac:dyDescent="0.2"/>
    <row r="106" ht="29.25" customHeight="1" x14ac:dyDescent="0.2"/>
    <row r="107" ht="57.75" customHeight="1" x14ac:dyDescent="0.2"/>
    <row r="108" ht="29.25" customHeight="1" x14ac:dyDescent="0.2"/>
    <row r="109" ht="16.5" customHeight="1" x14ac:dyDescent="0.2"/>
    <row r="110" ht="16.5" customHeight="1" x14ac:dyDescent="0.2"/>
    <row r="111" ht="16.5" customHeight="1" x14ac:dyDescent="0.2"/>
    <row r="112" ht="409.6" hidden="1" customHeight="1" x14ac:dyDescent="0.2"/>
  </sheetData>
  <mergeCells count="7">
    <mergeCell ref="A1:H1"/>
    <mergeCell ref="A3:A4"/>
    <mergeCell ref="B3:B4"/>
    <mergeCell ref="C3:C4"/>
    <mergeCell ref="D3:D4"/>
    <mergeCell ref="E3:E4"/>
    <mergeCell ref="F3:H3"/>
  </mergeCell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Аманалиева Акмоор Айбековна</cp:lastModifiedBy>
  <cp:lastPrinted>2022-10-19T07:25:56Z</cp:lastPrinted>
  <dcterms:created xsi:type="dcterms:W3CDTF">2016-11-16T11:11:44Z</dcterms:created>
  <dcterms:modified xsi:type="dcterms:W3CDTF">2022-10-19T07:26:00Z</dcterms:modified>
</cp:coreProperties>
</file>