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240" windowWidth="28800" windowHeight="11595"/>
  </bookViews>
  <sheets>
    <sheet name="Отчет за 2018" sheetId="1" r:id="rId1"/>
  </sheets>
  <definedNames>
    <definedName name="_xlnm._FilterDatabase" localSheetId="0" hidden="1">'Отчет за 2018'!$A$2:$L$2</definedName>
    <definedName name="_xlnm.Print_Titles" localSheetId="0">'Отчет за 2018'!$2:$3</definedName>
    <definedName name="_xlnm.Print_Area" localSheetId="0">'Отчет за 2018'!$A$1:$O$21</definedName>
  </definedNames>
  <calcPr calcId="144525" concurrentCalc="0"/>
</workbook>
</file>

<file path=xl/calcChain.xml><?xml version="1.0" encoding="utf-8"?>
<calcChain xmlns="http://schemas.openxmlformats.org/spreadsheetml/2006/main">
  <c r="J20" i="1" l="1"/>
  <c r="J16" i="1"/>
  <c r="J6" i="1"/>
  <c r="J7" i="1"/>
  <c r="J8" i="1"/>
  <c r="J9" i="1"/>
  <c r="J10" i="1"/>
  <c r="J11" i="1"/>
  <c r="J12" i="1"/>
  <c r="J13" i="1"/>
  <c r="J14" i="1"/>
  <c r="J5" i="1"/>
  <c r="I19" i="1"/>
  <c r="H19" i="1"/>
  <c r="J19" i="1"/>
  <c r="I18" i="1"/>
  <c r="H18" i="1"/>
  <c r="J18" i="1"/>
  <c r="I17" i="1"/>
  <c r="I21" i="1"/>
  <c r="H17" i="1"/>
  <c r="H21" i="1"/>
  <c r="J21" i="1"/>
  <c r="J17" i="1"/>
</calcChain>
</file>

<file path=xl/sharedStrings.xml><?xml version="1.0" encoding="utf-8"?>
<sst xmlns="http://schemas.openxmlformats.org/spreadsheetml/2006/main" count="126" uniqueCount="90">
  <si>
    <t>№ п/п</t>
  </si>
  <si>
    <t>Наименование объекта</t>
  </si>
  <si>
    <t>Месторасположение</t>
  </si>
  <si>
    <t xml:space="preserve">Вид работ (строительство/реконструкция)  </t>
  </si>
  <si>
    <t xml:space="preserve">   Этап (проектирование/строительство)   </t>
  </si>
  <si>
    <t>Планируемые сроки строительства/реконструкции</t>
  </si>
  <si>
    <t>Размер планируемых средств на реализацию проекта (строительства/ реконструкции), тыс.руб.</t>
  </si>
  <si>
    <t>Источник финансирования</t>
  </si>
  <si>
    <t>Краткая характеристика и текущее состояние объекта,  информация о проведении торгов, заключении контракта, соблюдении условий контракта подрядной организацией</t>
  </si>
  <si>
    <t>Социальный (создание новых рабочих мест, чел.)</t>
  </si>
  <si>
    <t>Бюджетный (поступления налоговый отчислений в бюджеты всех уровней, тыс.руб.)</t>
  </si>
  <si>
    <t>Экономический (производственная мощность Объекта)</t>
  </si>
  <si>
    <t xml:space="preserve">Эффекты от реализации Объекта </t>
  </si>
  <si>
    <t>Примечание</t>
  </si>
  <si>
    <t>Отчет о реализации Плана создания объектов инвестиционной инфраструктуры в муниципальном образовании Нефтеюганский район Ханты-Мансийского автономного округа - Югры за 2018 год</t>
  </si>
  <si>
    <t>Объекты коммунальной инфраструктуры</t>
  </si>
  <si>
    <t>«Реконструкция сетей ТВС от ЦТП №2 до ТК 2-23 (замена участка сети ТВС от ЦТП № 2 до ТК 2-18) в гп.Пойковский Нефтеюганского района»</t>
  </si>
  <si>
    <t>Строительство ЛЭП-10кВ и КТПН 2х400 кВА для много квартирных жилых домов по ул. 45 лет Победы в сп. Салым Нефтеюганского района</t>
  </si>
  <si>
    <t>Реконструкция сетей ТВС от ТК-1 до ТК-21 через ул. Юганская (замена участка ТВС от ТК-5 до ТК-6) п. Юганская Обь Нефтеюганского района</t>
  </si>
  <si>
    <t>Инженерная подготовка квартала В-1 сп.Сингапай Нефтеюганского района. Сети теплоснабжения, водоснабжения, водоотведения, электроснабжения.  I , II,  III очереди строительства. (I очередь 2 этап)</t>
  </si>
  <si>
    <t>Инженерная подготовка территории микрорайона Коржавино (электрические сети, проезды) в гп.Пойковский Нефтеюганского района</t>
  </si>
  <si>
    <t>Комплекс сооружений противопожарного запаса воды в сп. Салым по ул. Набережная и Южная (корректировка существующего проекта)</t>
  </si>
  <si>
    <t>Сети теплоснабжения, водоотведения и связи для обеспечения земельного участка под строительство общеобразовательной школы на 1000 мест в гп.Пойковский Нефтеюганского района</t>
  </si>
  <si>
    <t>Исполнено на 01.01.2019, тыс.руб.</t>
  </si>
  <si>
    <t>Приобретение и монтаж 2 локальных систем водоочистки в сп.Усть-Юган (п.Юганская Обь и п.Усть-Юган) Нефтеюганского района</t>
  </si>
  <si>
    <t>Инженерная подготовка территории гидронамыва (электрические сети, проезды) в с.Чеускино Нефтеюганского района (1 очередь)</t>
  </si>
  <si>
    <t>Инженерная подготовка территории гидронамыва (электрические сети, проезды) в с.Чеускино Нефтеюганского района (2 очередь)</t>
  </si>
  <si>
    <t>ХМАО-Югра, Нефтеюганский район, сп.Усть-Юган</t>
  </si>
  <si>
    <t>Приобретение и монтаж</t>
  </si>
  <si>
    <t xml:space="preserve">ХМАО-Югра, Нефтеюганский район, гп. Пойковский </t>
  </si>
  <si>
    <t>Строительство</t>
  </si>
  <si>
    <t>Реконструкция</t>
  </si>
  <si>
    <t>Проектирование</t>
  </si>
  <si>
    <t>ХМАО-Югра, Нефтеюганский район, сп.Салым</t>
  </si>
  <si>
    <t>ХМАО-Югра, Нефтеюганский район, п. Юганская Обь</t>
  </si>
  <si>
    <t>п.Салым, ул. Набережная, Южная</t>
  </si>
  <si>
    <t>ХМАО-Югра, Нефтеюганский район, с.Чеускино</t>
  </si>
  <si>
    <t>Строительство культурно-образовательного комплекса гп. Пойковский Нефтеюганского района</t>
  </si>
  <si>
    <t>2018</t>
  </si>
  <si>
    <t>КТПН - 2х400 кВА
ЛЭП - 10 кВ</t>
  </si>
  <si>
    <t>Сети теплоснабжения - 723 м
Сети водопровода - 723 м</t>
  </si>
  <si>
    <t>Сети электроснабжения - 3,1 км
Сети водоснабжени - 2028 м
Сети водоотведения - 580 м</t>
  </si>
  <si>
    <t>Сети электроснабжения - 47,3 м
Сети водоснабжения - 107,1 м
Сети канализации - 275,7 м
Сети теплоснабжения - 107,1 м</t>
  </si>
  <si>
    <t>Определится проектом</t>
  </si>
  <si>
    <t>2 шт./60 м3</t>
  </si>
  <si>
    <t>Объекты образования, культуры и спорта</t>
  </si>
  <si>
    <t>Проезды протяженностью 2,944 км
Вертикальная отсыпка 17га</t>
  </si>
  <si>
    <t>Замена В1- 35,2 м.
Увеличение диаметра Т1,Т2 с ф 150мм до ф 200мм</t>
  </si>
  <si>
    <t>Замена В1, Т3, Т4 - 82,5 м.
Увеличение диаметра Т1,Т2 с ф100мм на ф 150мм - 82,5 м.</t>
  </si>
  <si>
    <t xml:space="preserve">Заключен МК от 08.08.2017 с ООО "Междуречье" на сумму 46 018,31384 тыс.руб. Начало работ с 16.05.2018г. Окончание по истечении 5 месяцев (октябрь 2018).В связи с корректировкой проекта стало возможным выполнение работ раньше сроков по контракту. Работы выполнены и оплачены на общую сумму 45 586,18 тыс.руб. 17.08.18г. подписано соглашение о расторжении контракта на 432,12757 тыс.руб., т.к. подрядной организацией не использованы средства, запланированные на добровольное страхование строительных рисков.
Так же был заключен договор от 24.11.2017 на оказание услуг по авторскому надзору с ООО "Междуречье" на сумму 95,00 тыс.руб. Договор исполнен.
</t>
  </si>
  <si>
    <t xml:space="preserve">ПИР завершены в ноябре 2017. Согласно заключению ценовой экспертизы, стоимость работ составляет 281 962,46 тыс.руб. Так как выделенных средств недостаточно для реализации проекта в целом, принято решение о реализации в 2018 году 1 этапа (вертикальная планировка территории). Заключен МК от 20.03.2018 с ООО строительная компания "ЮВиС". Цена контракта 85 736,6037 тыс.руб. Всего принято и оплачено работ на общую сумму 42 414,91 тыс.руб. 
Принято решение о расторжении контракта в связи с невозможностью выполнения работ по вертикальной планировке, т.к. часть земельных участков в судебном порядке оформлена в собственность. Контракт считается расторгнутым с 30.10.2018г.                                                                                                                                                                   </t>
  </si>
  <si>
    <t xml:space="preserve">Заключен МК от 08.08.2018 с  ООО ФСК "КА-1" с ценой 3 004,240 тыс.руб. на корректировку проекта. Общий срок выполнения работ: 3,5 месяца с даты начала выполнения работ (декабрь 2018г.). В 2018г. выполнен и оплачен 1 этап (инженерные изыскания) на сумму 1 502,120 тыс.руб. Проект принят на экспертизу  29.12.2018, услуги экспертизы не оплачены. В связи с этим принято решение о расторжении контракта.  </t>
  </si>
  <si>
    <t>Заключен МК  ООО "Строительные ресурсы" на выполнение СМР на сумму 11 233,340 тыс.руб., срок выполнения работ 5 месяцев (январь 2018). Оплата произведена в размере 10 144,68 тыс.руб. Выполнены все работы кроме благоустройства территории.  Торги на выполнение работ по благоустройству территории дважды не состоялись в декабре месяце в связи с отсутствием заявок от участников. Внесение в план-график закупок планируется в марте 2019.</t>
  </si>
  <si>
    <t xml:space="preserve">МК на ПИР от 07.03.2018 с ООО "АриФИС-проект" на сумму 739,11382 тыс.руб. исполнен. Оплата произведена по факту выполненных работ в размере 603,09 тыс.руб. 
Размещение извещения о закупке запланировано в феврале 2019. Сформирован пакет аукционной документации. НМЦК составляет 5800,36 тыс.руб. </t>
  </si>
  <si>
    <t>МК на ПИР от 07.03.2018г. с ООО "АриФИС-проект" с ценой 700,02515 тыс.руб. исполнен. Оплата произведена по факту выполненных работв размере 571,82 тыс.руб. 
Размещение извещения о закупке запланировано в феврале 2019. Сформирован пакет аукционной документации. НМЦК составляет 2 498,78 тыс.руб.</t>
  </si>
  <si>
    <t xml:space="preserve">В 2018 выполнено проектирование объекта на сумму 840,00 т.р. 24.12.2018 заключен МК с ООО "Спецэнергомонтаж" на сумму 10 475,750тыс. руб. на СМР.  Срок исполнения 6,5 мес.(июль 2019г.) </t>
  </si>
  <si>
    <t>Заключен МК с АО"Мостострой-11" на выполнение СМР на сумму 88 560,01000 тыс.руб. Срок производства работ по контракту 18,7 месяцев (апрель 2019).  В декабре 2017 года выполнены и оплачены работы на сумму 1 590,53734 тыс.руб. В 2018 году выполнено и оплачено работ на 53 975 252,02 руб. В связи с тем, что в ходе работ выявлены объемы и виды работ, неучтенные ПСД  заключено доп.соглашение с увеличением стоимости контракта на 10%. (8 816,01954 тыс.руб.) Цена контракта с учетом доп.согл. составляет 97 376 029,54 рубля. В настоящее время работы приостановлены с января по март месяц в связи с переносом работ по благоустройству территории на летний период.</t>
  </si>
  <si>
    <t>Объект введен в эксплуатацию. Эксплуатирующая организация ООО "Холод Срвис"</t>
  </si>
  <si>
    <t>В 2018 году ООО "Росинжтранспроект" выполнены ПИР, МК с ценой 2 862,73990 тыс.руб. Срок выполнения ПИР 12.11.2018.  Проект заявлен на экспертизу 22.11.2018. СМР планируется выполнить в 2019 году. До 06.03.2019 ожидается заключение экспертизы.</t>
  </si>
  <si>
    <t>2 локальные системы водоочитски производительностью по 5 м3/сут</t>
  </si>
  <si>
    <t>Комплекс «Школа - Детский сад» в п. Юганская Обь Нефтеюганского района (130 учащихся/ 80 мест)</t>
  </si>
  <si>
    <t>п. Юганская Обь</t>
  </si>
  <si>
    <t>Окружной бюджет, местный бюджет</t>
  </si>
  <si>
    <t>130 учащихся/ 80 мест</t>
  </si>
  <si>
    <t xml:space="preserve">В связи с низкими темпами работы и финансовыми затруднениями подрядной организации, строительство комплекса ведется со значительным нарушением графика производства работ. После направления в адрес подрядной организации 24 октября 2018 года Решения УКС и ЖКК НР об одностороннем отказе от исполнения контракта, работы на объекте  усилились.  
 Строительная готовность объекта – 79% 
</t>
  </si>
  <si>
    <t>Реконструкция здания НРБОУ ДОД «ДМШ №1» под организацию образовательного процесса НРМОБУ «Пойковская СОШ №2», капитальный ремонт зданий ДМШ №1 и ПСОШ №2 в гп. Пойковский Нефтеюганского района</t>
  </si>
  <si>
    <t>пгт. Пойковский</t>
  </si>
  <si>
    <t>Проектирование  Строительство</t>
  </si>
  <si>
    <t>дополнительно 150 мест, местмощность объекта увеличится с 550 до 700 мест</t>
  </si>
  <si>
    <t>Муниципальный контракт на проведение проектных работ был заключен 08.10.2015. В связи с тем, что подрядчиком нарушены сроки производства работ и пакет проектно-сметной документации не заявлен на государственную экспертизу, контракт расторгнут в одностороннем порядке 15.11.2018. В текущем году проведены работы по ремонту помещений в здании школы</t>
  </si>
  <si>
    <t>Реконструкция существующего здания общеобразовательного учреждения, строи-тельство дополнительного корпуса по ад-ресу: 628327, Российская Федерация, Хан-ты-Мансийский автономный округ - Югра, Нефтеюганский район, сн. Салым, ул. Привокзальная, д. 16</t>
  </si>
  <si>
    <t>сп. Салым</t>
  </si>
  <si>
    <t>Строительство, реконструкция</t>
  </si>
  <si>
    <t xml:space="preserve">Проектирование  </t>
  </si>
  <si>
    <t>дополнительно 95 мест, мощность объекта увеличится со 180 до 275 мест</t>
  </si>
  <si>
    <t>Реконструкция здания школы, расположенного по адресу: Нефтеюганский район, п. Каркатеевы, ул. Центральная, д. 42</t>
  </si>
  <si>
    <t>сп. Каркатеевы</t>
  </si>
  <si>
    <t>дополнительно 35 мест, мощность объекта увеличится с 132 до 167 мест</t>
  </si>
  <si>
    <t xml:space="preserve">% исполнения </t>
  </si>
  <si>
    <t>Итого</t>
  </si>
  <si>
    <r>
      <t xml:space="preserve">Проезды-3,186 км.
</t>
    </r>
    <r>
      <rPr>
        <sz val="14"/>
        <rFont val="Times New Roman"/>
        <family val="1"/>
        <charset val="204"/>
      </rPr>
      <t>ВЛЗ6 кВ - 0,005 км.</t>
    </r>
    <r>
      <rPr>
        <sz val="14"/>
        <color theme="1"/>
        <rFont val="Times New Roman"/>
        <family val="1"/>
        <charset val="204"/>
      </rPr>
      <t xml:space="preserve">
ВЛИ 0,4кВ - 1,67 км.
КЛ - 0,82 км.
Трансформаторная подстанция  630 кВА - 1 шт.</t>
    </r>
  </si>
  <si>
    <t xml:space="preserve">Заключен МК на ПИР от 26.04.2018г. с  ООО "Пальмира" с ценой 1 407,56718 тыс.руб. Срок выполнения работ 5 мес.( октябрь 2018). В 2018 выполнены и оплачены работы по 1 и 2 этапам (инженерные изыскания и разработка проектной и рабочей документации). 
Проект находится на госэкспертизе, ориентировочный срок получения заключения - III декада марта 2019 года.   </t>
  </si>
  <si>
    <t>Местный бюджет</t>
  </si>
  <si>
    <t>Средства ООО "РН-Юганскнефтегаз"</t>
  </si>
  <si>
    <t>Местный бюджет, средства ООО "РН-Юганскнефтегаз"</t>
  </si>
  <si>
    <t>Местный бюджет, средства  ООО "РН-Юганскнефтегаз"</t>
  </si>
  <si>
    <t>Привлеченные средства (от хозяйствующих субъектов, осуществляющих деятельность на территории автономного округа)</t>
  </si>
  <si>
    <t>Местный бюджет,           иные источники</t>
  </si>
  <si>
    <t xml:space="preserve"> Муниципальный контракт на проведение проектных работ был заключен 01.08.2018. Проектные решения, представленные подрядной организацией  не соответствуют условиям муниципального контракта.  21.01.2019 направлено решение заказчика об одностороннем отказе от исполнения контракта, которое опубликовано 01.02.2019 и с 12.03.2019 вступит в силу.</t>
  </si>
  <si>
    <t xml:space="preserve">Проект с положительными заключениями государственной экспертизы в наличии. Получено заключение Департамента экономического развития ХМАО-Югры об эффективности проекта.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</si>
</sst>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scheme val="minor"/>
    </font>
    <font>
      <sz val="11"/>
      <color theme="1"/>
      <name val="Times New Roman"/>
      <family val="1"/>
      <charset val="204"/>
    </font>
    <font>
      <sz val="14"/>
      <color theme="1"/>
      <name val="Times New Roman"/>
      <family val="1"/>
      <charset val="204"/>
    </font>
    <font>
      <b/>
      <sz val="14"/>
      <color theme="1"/>
      <name val="Times New Roman"/>
      <family val="1"/>
      <charset val="204"/>
    </font>
    <font>
      <sz val="14"/>
      <name val="Times New Roman"/>
      <family val="1"/>
      <charset val="204"/>
    </font>
    <font>
      <b/>
      <sz val="14"/>
      <name val="Times New Roman"/>
      <family val="1"/>
      <charset val="204"/>
    </font>
  </fonts>
  <fills count="3">
    <fill>
      <patternFill patternType="none"/>
    </fill>
    <fill>
      <patternFill patternType="gray125"/>
    </fill>
    <fill>
      <patternFill patternType="solid">
        <fgColor theme="9" tint="0.7999816888943144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0" xfId="0" applyFont="1"/>
    <xf numFmtId="0" fontId="2" fillId="0" borderId="0" xfId="0" applyFont="1" applyBorder="1" applyAlignment="1">
      <alignment horizontal="left" vertical="center" wrapText="1"/>
    </xf>
    <xf numFmtId="0" fontId="1" fillId="0" borderId="0" xfId="0" applyFont="1" applyBorder="1"/>
    <xf numFmtId="0" fontId="1" fillId="0" borderId="0" xfId="0" applyFont="1" applyFill="1" applyBorder="1" applyAlignment="1">
      <alignment horizontal="left" vertical="center" wrapText="1"/>
    </xf>
    <xf numFmtId="0" fontId="1" fillId="0" borderId="0" xfId="0" applyFont="1" applyFill="1"/>
    <xf numFmtId="0" fontId="3" fillId="2"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vertical="center" wrapText="1"/>
    </xf>
    <xf numFmtId="0" fontId="2" fillId="0" borderId="2" xfId="0" applyFont="1" applyBorder="1"/>
    <xf numFmtId="0" fontId="2" fillId="0" borderId="2" xfId="0" applyFont="1" applyBorder="1" applyAlignment="1">
      <alignment vertical="center" wrapText="1"/>
    </xf>
    <xf numFmtId="0" fontId="4" fillId="0" borderId="2" xfId="0" applyFont="1" applyFill="1" applyBorder="1" applyAlignment="1">
      <alignment horizontal="left" vertical="center" wrapText="1"/>
    </xf>
    <xf numFmtId="0" fontId="2" fillId="0" borderId="2" xfId="0" applyFont="1" applyFill="1" applyBorder="1"/>
    <xf numFmtId="49" fontId="4" fillId="0" borderId="2" xfId="0" applyNumberFormat="1" applyFont="1" applyFill="1" applyBorder="1" applyAlignment="1">
      <alignment horizontal="left" vertical="center" wrapText="1"/>
    </xf>
    <xf numFmtId="0" fontId="2" fillId="0" borderId="2" xfId="0" applyFont="1" applyFill="1" applyBorder="1" applyAlignment="1">
      <alignment vertical="center"/>
    </xf>
    <xf numFmtId="4" fontId="3"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vertical="center" wrapText="1"/>
    </xf>
    <xf numFmtId="4" fontId="5" fillId="0" borderId="2" xfId="0" applyNumberFormat="1" applyFont="1" applyFill="1" applyBorder="1" applyAlignment="1">
      <alignment horizontal="center" vertical="center" wrapText="1"/>
    </xf>
    <xf numFmtId="0" fontId="3" fillId="0" borderId="2" xfId="0" applyFont="1" applyBorder="1" applyAlignment="1">
      <alignment horizontal="center" vertical="center"/>
    </xf>
    <xf numFmtId="164" fontId="3" fillId="2"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abSelected="1" view="pageBreakPreview" zoomScale="50" zoomScaleNormal="80" zoomScaleSheetLayoutView="50" workbookViewId="0">
      <pane xSplit="7" ySplit="4" topLeftCell="H17" activePane="bottomRight" state="frozen"/>
      <selection pane="topRight" activeCell="H1" sqref="H1"/>
      <selection pane="bottomLeft" activeCell="A5" sqref="A5"/>
      <selection pane="bottomRight" activeCell="L19" sqref="L19"/>
    </sheetView>
  </sheetViews>
  <sheetFormatPr defaultRowHeight="15" x14ac:dyDescent="0.25"/>
  <cols>
    <col min="1" max="1" width="5.140625" style="1" customWidth="1"/>
    <col min="2" max="2" width="37.42578125" style="1" customWidth="1"/>
    <col min="3" max="3" width="19" style="1" customWidth="1"/>
    <col min="4" max="4" width="17.85546875" style="1" customWidth="1"/>
    <col min="5" max="5" width="17.28515625" style="1" customWidth="1"/>
    <col min="6" max="6" width="10.140625" style="1" customWidth="1"/>
    <col min="7" max="7" width="8.5703125" style="1" customWidth="1"/>
    <col min="8" max="8" width="22.5703125" style="1" customWidth="1"/>
    <col min="9" max="9" width="19.7109375" style="1" customWidth="1"/>
    <col min="10" max="10" width="15.42578125" style="1" customWidth="1"/>
    <col min="11" max="11" width="18.7109375" style="1" customWidth="1"/>
    <col min="12" max="12" width="60.7109375" style="1" customWidth="1"/>
    <col min="13" max="13" width="14.5703125" style="1" customWidth="1"/>
    <col min="14" max="14" width="18" style="1" customWidth="1"/>
    <col min="15" max="15" width="29.85546875" style="1" customWidth="1"/>
    <col min="16" max="16" width="18.42578125" style="1" hidden="1" customWidth="1"/>
    <col min="17" max="16384" width="9.140625" style="1"/>
  </cols>
  <sheetData>
    <row r="1" spans="1:26" ht="34.5" customHeight="1" x14ac:dyDescent="0.25">
      <c r="A1" s="28" t="s">
        <v>14</v>
      </c>
      <c r="B1" s="28"/>
      <c r="C1" s="28"/>
      <c r="D1" s="28"/>
      <c r="E1" s="28"/>
      <c r="F1" s="28"/>
      <c r="G1" s="28"/>
      <c r="H1" s="28"/>
      <c r="I1" s="28"/>
      <c r="J1" s="28"/>
      <c r="K1" s="28"/>
      <c r="L1" s="28"/>
      <c r="M1" s="28"/>
      <c r="N1" s="28"/>
      <c r="O1" s="28"/>
      <c r="P1" s="28"/>
    </row>
    <row r="2" spans="1:26" ht="27" customHeight="1" x14ac:dyDescent="0.25">
      <c r="A2" s="27" t="s">
        <v>0</v>
      </c>
      <c r="B2" s="27" t="s">
        <v>1</v>
      </c>
      <c r="C2" s="27" t="s">
        <v>2</v>
      </c>
      <c r="D2" s="27" t="s">
        <v>3</v>
      </c>
      <c r="E2" s="27" t="s">
        <v>4</v>
      </c>
      <c r="F2" s="27" t="s">
        <v>5</v>
      </c>
      <c r="G2" s="27"/>
      <c r="H2" s="25" t="s">
        <v>6</v>
      </c>
      <c r="I2" s="25" t="s">
        <v>23</v>
      </c>
      <c r="J2" s="25" t="s">
        <v>78</v>
      </c>
      <c r="K2" s="27" t="s">
        <v>7</v>
      </c>
      <c r="L2" s="27" t="s">
        <v>8</v>
      </c>
      <c r="M2" s="27" t="s">
        <v>12</v>
      </c>
      <c r="N2" s="27"/>
      <c r="O2" s="27"/>
      <c r="P2" s="27" t="s">
        <v>13</v>
      </c>
    </row>
    <row r="3" spans="1:26" ht="150" x14ac:dyDescent="0.25">
      <c r="A3" s="27"/>
      <c r="B3" s="27"/>
      <c r="C3" s="27"/>
      <c r="D3" s="27"/>
      <c r="E3" s="27"/>
      <c r="F3" s="27"/>
      <c r="G3" s="27"/>
      <c r="H3" s="25"/>
      <c r="I3" s="25"/>
      <c r="J3" s="25"/>
      <c r="K3" s="27"/>
      <c r="L3" s="27"/>
      <c r="M3" s="6" t="s">
        <v>9</v>
      </c>
      <c r="N3" s="6" t="s">
        <v>10</v>
      </c>
      <c r="O3" s="6" t="s">
        <v>11</v>
      </c>
      <c r="P3" s="27"/>
    </row>
    <row r="4" spans="1:26" ht="16.5" customHeight="1" x14ac:dyDescent="0.25">
      <c r="A4" s="26" t="s">
        <v>15</v>
      </c>
      <c r="B4" s="26"/>
      <c r="C4" s="26"/>
      <c r="D4" s="26"/>
      <c r="E4" s="26"/>
      <c r="F4" s="26"/>
      <c r="G4" s="26"/>
      <c r="H4" s="26"/>
      <c r="I4" s="26"/>
      <c r="J4" s="26"/>
      <c r="K4" s="26"/>
      <c r="L4" s="26"/>
      <c r="M4" s="26"/>
      <c r="N4" s="26"/>
      <c r="O4" s="26"/>
      <c r="P4" s="26"/>
    </row>
    <row r="5" spans="1:26" ht="112.5" x14ac:dyDescent="0.3">
      <c r="A5" s="8">
        <v>1</v>
      </c>
      <c r="B5" s="7" t="s">
        <v>24</v>
      </c>
      <c r="C5" s="8" t="s">
        <v>27</v>
      </c>
      <c r="D5" s="8" t="s">
        <v>28</v>
      </c>
      <c r="E5" s="8" t="s">
        <v>28</v>
      </c>
      <c r="F5" s="8">
        <v>2018</v>
      </c>
      <c r="G5" s="8">
        <v>2018</v>
      </c>
      <c r="H5" s="9">
        <v>5516.5</v>
      </c>
      <c r="I5" s="10">
        <v>5516.5</v>
      </c>
      <c r="J5" s="10">
        <f>(I5/H5)*100</f>
        <v>100</v>
      </c>
      <c r="K5" s="8" t="s">
        <v>82</v>
      </c>
      <c r="L5" s="12" t="s">
        <v>57</v>
      </c>
      <c r="M5" s="13"/>
      <c r="N5" s="13"/>
      <c r="O5" s="14" t="s">
        <v>59</v>
      </c>
      <c r="P5" s="13"/>
    </row>
    <row r="6" spans="1:26" ht="168.75" x14ac:dyDescent="0.3">
      <c r="A6" s="8">
        <v>2</v>
      </c>
      <c r="B6" s="7" t="s">
        <v>22</v>
      </c>
      <c r="C6" s="8" t="s">
        <v>29</v>
      </c>
      <c r="D6" s="8" t="s">
        <v>30</v>
      </c>
      <c r="E6" s="8" t="s">
        <v>32</v>
      </c>
      <c r="F6" s="8">
        <v>2018</v>
      </c>
      <c r="G6" s="8">
        <v>2019</v>
      </c>
      <c r="H6" s="9">
        <v>1585.39878</v>
      </c>
      <c r="I6" s="10">
        <v>1022.37</v>
      </c>
      <c r="J6" s="10">
        <f t="shared" ref="J6:J21" si="0">(I6/H6)*100</f>
        <v>64.48661452861721</v>
      </c>
      <c r="K6" s="8" t="s">
        <v>82</v>
      </c>
      <c r="L6" s="12" t="s">
        <v>81</v>
      </c>
      <c r="M6" s="13"/>
      <c r="N6" s="13"/>
      <c r="O6" s="18" t="s">
        <v>43</v>
      </c>
      <c r="P6" s="13"/>
    </row>
    <row r="7" spans="1:26" ht="150" x14ac:dyDescent="0.3">
      <c r="A7" s="8">
        <v>3</v>
      </c>
      <c r="B7" s="7" t="s">
        <v>16</v>
      </c>
      <c r="C7" s="8" t="s">
        <v>29</v>
      </c>
      <c r="D7" s="8" t="s">
        <v>31</v>
      </c>
      <c r="E7" s="8" t="s">
        <v>32</v>
      </c>
      <c r="F7" s="8">
        <v>2018</v>
      </c>
      <c r="G7" s="8">
        <v>2019</v>
      </c>
      <c r="H7" s="9">
        <v>603.09105</v>
      </c>
      <c r="I7" s="9">
        <v>603.09105</v>
      </c>
      <c r="J7" s="10">
        <f t="shared" si="0"/>
        <v>100</v>
      </c>
      <c r="K7" s="8" t="s">
        <v>82</v>
      </c>
      <c r="L7" s="12" t="s">
        <v>53</v>
      </c>
      <c r="M7" s="13"/>
      <c r="N7" s="13"/>
      <c r="O7" s="14" t="s">
        <v>48</v>
      </c>
      <c r="P7" s="13"/>
    </row>
    <row r="8" spans="1:26" ht="112.5" x14ac:dyDescent="0.3">
      <c r="A8" s="8">
        <v>4</v>
      </c>
      <c r="B8" s="15" t="s">
        <v>17</v>
      </c>
      <c r="C8" s="8" t="s">
        <v>33</v>
      </c>
      <c r="D8" s="8" t="s">
        <v>30</v>
      </c>
      <c r="E8" s="8" t="s">
        <v>32</v>
      </c>
      <c r="F8" s="8">
        <v>2018</v>
      </c>
      <c r="G8" s="8">
        <v>2019</v>
      </c>
      <c r="H8" s="9">
        <v>840</v>
      </c>
      <c r="I8" s="9">
        <v>840</v>
      </c>
      <c r="J8" s="10">
        <f t="shared" si="0"/>
        <v>100</v>
      </c>
      <c r="K8" s="8" t="s">
        <v>82</v>
      </c>
      <c r="L8" s="12" t="s">
        <v>55</v>
      </c>
      <c r="M8" s="13"/>
      <c r="N8" s="13"/>
      <c r="O8" s="14" t="s">
        <v>39</v>
      </c>
      <c r="P8" s="13"/>
    </row>
    <row r="9" spans="1:26" ht="150" x14ac:dyDescent="0.3">
      <c r="A9" s="8">
        <v>5</v>
      </c>
      <c r="B9" s="7" t="s">
        <v>18</v>
      </c>
      <c r="C9" s="8" t="s">
        <v>34</v>
      </c>
      <c r="D9" s="8" t="s">
        <v>31</v>
      </c>
      <c r="E9" s="8" t="s">
        <v>32</v>
      </c>
      <c r="F9" s="8">
        <v>2018</v>
      </c>
      <c r="G9" s="8">
        <v>2019</v>
      </c>
      <c r="H9" s="9">
        <v>571.82011999999997</v>
      </c>
      <c r="I9" s="9">
        <v>571.82011999999997</v>
      </c>
      <c r="J9" s="10">
        <f t="shared" si="0"/>
        <v>100</v>
      </c>
      <c r="K9" s="8" t="s">
        <v>82</v>
      </c>
      <c r="L9" s="12" t="s">
        <v>54</v>
      </c>
      <c r="M9" s="13"/>
      <c r="N9" s="13"/>
      <c r="O9" s="14" t="s">
        <v>47</v>
      </c>
      <c r="P9" s="13"/>
    </row>
    <row r="10" spans="1:26" s="5" customFormat="1" ht="318.75" x14ac:dyDescent="0.3">
      <c r="A10" s="8">
        <v>6</v>
      </c>
      <c r="B10" s="7" t="s">
        <v>19</v>
      </c>
      <c r="C10" s="8" t="s">
        <v>29</v>
      </c>
      <c r="D10" s="8" t="s">
        <v>30</v>
      </c>
      <c r="E10" s="8" t="s">
        <v>30</v>
      </c>
      <c r="F10" s="8">
        <v>2015</v>
      </c>
      <c r="G10" s="8">
        <v>2018</v>
      </c>
      <c r="H10" s="9">
        <v>45681.2</v>
      </c>
      <c r="I10" s="9">
        <v>45681.2</v>
      </c>
      <c r="J10" s="10">
        <f t="shared" si="0"/>
        <v>100</v>
      </c>
      <c r="K10" s="12" t="s">
        <v>62</v>
      </c>
      <c r="L10" s="12" t="s">
        <v>49</v>
      </c>
      <c r="M10" s="16"/>
      <c r="N10" s="16"/>
      <c r="O10" s="12" t="s">
        <v>40</v>
      </c>
      <c r="P10" s="16"/>
    </row>
    <row r="11" spans="1:26" s="5" customFormat="1" ht="318.75" x14ac:dyDescent="0.3">
      <c r="A11" s="8">
        <v>7</v>
      </c>
      <c r="B11" s="7" t="s">
        <v>20</v>
      </c>
      <c r="C11" s="8" t="s">
        <v>29</v>
      </c>
      <c r="D11" s="8" t="s">
        <v>30</v>
      </c>
      <c r="E11" s="8" t="s">
        <v>30</v>
      </c>
      <c r="F11" s="8">
        <v>2017</v>
      </c>
      <c r="G11" s="8">
        <v>2020</v>
      </c>
      <c r="H11" s="9">
        <v>85736.603000000003</v>
      </c>
      <c r="I11" s="10">
        <v>42414.91</v>
      </c>
      <c r="J11" s="10">
        <f t="shared" si="0"/>
        <v>49.471180937737877</v>
      </c>
      <c r="K11" s="8" t="s">
        <v>83</v>
      </c>
      <c r="L11" s="12" t="s">
        <v>50</v>
      </c>
      <c r="M11" s="16"/>
      <c r="N11" s="16"/>
      <c r="O11" s="12" t="s">
        <v>41</v>
      </c>
      <c r="P11" s="16"/>
    </row>
    <row r="12" spans="1:26" s="5" customFormat="1" ht="187.5" x14ac:dyDescent="0.3">
      <c r="A12" s="8">
        <v>8</v>
      </c>
      <c r="B12" s="17" t="s">
        <v>21</v>
      </c>
      <c r="C12" s="8" t="s">
        <v>35</v>
      </c>
      <c r="D12" s="8" t="s">
        <v>30</v>
      </c>
      <c r="E12" s="8" t="s">
        <v>30</v>
      </c>
      <c r="F12" s="11">
        <v>2017</v>
      </c>
      <c r="G12" s="8">
        <v>2019</v>
      </c>
      <c r="H12" s="10">
        <v>11233.34</v>
      </c>
      <c r="I12" s="10">
        <v>10144.68</v>
      </c>
      <c r="J12" s="10">
        <f t="shared" si="0"/>
        <v>90.308670439958192</v>
      </c>
      <c r="K12" s="12" t="s">
        <v>62</v>
      </c>
      <c r="L12" s="12" t="s">
        <v>52</v>
      </c>
      <c r="M12" s="16"/>
      <c r="N12" s="16"/>
      <c r="O12" s="18" t="s">
        <v>44</v>
      </c>
      <c r="P12" s="16"/>
    </row>
    <row r="13" spans="1:26" s="5" customFormat="1" ht="300" x14ac:dyDescent="0.3">
      <c r="A13" s="8">
        <v>9</v>
      </c>
      <c r="B13" s="17" t="s">
        <v>25</v>
      </c>
      <c r="C13" s="8" t="s">
        <v>36</v>
      </c>
      <c r="D13" s="8" t="s">
        <v>30</v>
      </c>
      <c r="E13" s="8" t="s">
        <v>30</v>
      </c>
      <c r="F13" s="11">
        <v>2018</v>
      </c>
      <c r="G13" s="11">
        <v>2019</v>
      </c>
      <c r="H13" s="10">
        <v>97376.03</v>
      </c>
      <c r="I13" s="10">
        <v>55565.79</v>
      </c>
      <c r="J13" s="10">
        <f t="shared" si="0"/>
        <v>57.063108857487819</v>
      </c>
      <c r="K13" s="7" t="s">
        <v>84</v>
      </c>
      <c r="L13" s="12" t="s">
        <v>56</v>
      </c>
      <c r="M13" s="16"/>
      <c r="N13" s="16"/>
      <c r="O13" s="12" t="s">
        <v>80</v>
      </c>
      <c r="P13" s="16"/>
    </row>
    <row r="14" spans="1:26" s="5" customFormat="1" ht="112.5" x14ac:dyDescent="0.3">
      <c r="A14" s="8">
        <v>10</v>
      </c>
      <c r="B14" s="17" t="s">
        <v>26</v>
      </c>
      <c r="C14" s="8" t="s">
        <v>36</v>
      </c>
      <c r="D14" s="8" t="s">
        <v>30</v>
      </c>
      <c r="E14" s="8" t="s">
        <v>32</v>
      </c>
      <c r="F14" s="11">
        <v>2018</v>
      </c>
      <c r="G14" s="11">
        <v>2018</v>
      </c>
      <c r="H14" s="10">
        <v>1717.643</v>
      </c>
      <c r="I14" s="10">
        <v>1717.643</v>
      </c>
      <c r="J14" s="10">
        <f t="shared" si="0"/>
        <v>100</v>
      </c>
      <c r="K14" s="8" t="s">
        <v>82</v>
      </c>
      <c r="L14" s="12" t="s">
        <v>58</v>
      </c>
      <c r="M14" s="16"/>
      <c r="N14" s="16"/>
      <c r="O14" s="12" t="s">
        <v>46</v>
      </c>
      <c r="P14" s="16"/>
    </row>
    <row r="15" spans="1:26" ht="18.75" x14ac:dyDescent="0.25">
      <c r="A15" s="24" t="s">
        <v>45</v>
      </c>
      <c r="B15" s="24"/>
      <c r="C15" s="24"/>
      <c r="D15" s="24"/>
      <c r="E15" s="24"/>
      <c r="F15" s="24"/>
      <c r="G15" s="24"/>
      <c r="H15" s="24"/>
      <c r="I15" s="24"/>
      <c r="J15" s="24"/>
      <c r="K15" s="24"/>
      <c r="L15" s="24"/>
      <c r="M15" s="24"/>
      <c r="N15" s="24"/>
      <c r="O15" s="24"/>
      <c r="P15" s="24"/>
    </row>
    <row r="16" spans="1:26" ht="187.5" x14ac:dyDescent="0.25">
      <c r="A16" s="17">
        <v>11</v>
      </c>
      <c r="B16" s="17" t="s">
        <v>37</v>
      </c>
      <c r="C16" s="20" t="s">
        <v>29</v>
      </c>
      <c r="D16" s="20" t="s">
        <v>30</v>
      </c>
      <c r="E16" s="20" t="s">
        <v>32</v>
      </c>
      <c r="F16" s="20">
        <v>2016</v>
      </c>
      <c r="G16" s="20" t="s">
        <v>38</v>
      </c>
      <c r="H16" s="21">
        <v>3004.24</v>
      </c>
      <c r="I16" s="21">
        <v>1502.12</v>
      </c>
      <c r="J16" s="10">
        <f t="shared" si="0"/>
        <v>50</v>
      </c>
      <c r="K16" s="20" t="s">
        <v>85</v>
      </c>
      <c r="L16" s="22" t="s">
        <v>51</v>
      </c>
      <c r="M16" s="20"/>
      <c r="N16" s="20"/>
      <c r="O16" s="20" t="s">
        <v>42</v>
      </c>
      <c r="P16" s="20"/>
      <c r="Q16" s="2"/>
      <c r="R16" s="3"/>
      <c r="S16" s="3"/>
      <c r="T16" s="3"/>
      <c r="U16" s="4"/>
      <c r="V16" s="3"/>
      <c r="W16" s="3"/>
      <c r="X16" s="3"/>
      <c r="Y16" s="3"/>
      <c r="Z16" s="3"/>
    </row>
    <row r="17" spans="1:16" ht="206.25" x14ac:dyDescent="0.3">
      <c r="A17" s="17">
        <v>12</v>
      </c>
      <c r="B17" s="20" t="s">
        <v>60</v>
      </c>
      <c r="C17" s="20" t="s">
        <v>61</v>
      </c>
      <c r="D17" s="20" t="s">
        <v>30</v>
      </c>
      <c r="E17" s="20" t="s">
        <v>30</v>
      </c>
      <c r="F17" s="20">
        <v>2016</v>
      </c>
      <c r="G17" s="20">
        <v>2018</v>
      </c>
      <c r="H17" s="21">
        <f>8235+100000+238639.8+27725-150000+991.85+11111.1+26515.56+3080.53333-3000+50000+5555.5</f>
        <v>318854.34333</v>
      </c>
      <c r="I17" s="21">
        <f>9226.8+80274.63+104369.95+60256.35783</f>
        <v>254127.73783</v>
      </c>
      <c r="J17" s="10">
        <f t="shared" si="0"/>
        <v>79.700259113920595</v>
      </c>
      <c r="K17" s="17" t="s">
        <v>62</v>
      </c>
      <c r="L17" s="8" t="s">
        <v>64</v>
      </c>
      <c r="M17" s="11">
        <v>77</v>
      </c>
      <c r="N17" s="11">
        <v>5172</v>
      </c>
      <c r="O17" s="8" t="s">
        <v>63</v>
      </c>
      <c r="P17" s="13"/>
    </row>
    <row r="18" spans="1:16" ht="187.5" x14ac:dyDescent="0.3">
      <c r="A18" s="17">
        <v>13</v>
      </c>
      <c r="B18" s="20" t="s">
        <v>65</v>
      </c>
      <c r="C18" s="20" t="s">
        <v>66</v>
      </c>
      <c r="D18" s="20" t="s">
        <v>31</v>
      </c>
      <c r="E18" s="20" t="s">
        <v>67</v>
      </c>
      <c r="F18" s="20">
        <v>2018</v>
      </c>
      <c r="G18" s="20">
        <v>2019</v>
      </c>
      <c r="H18" s="21">
        <f>2280.5925+12239.865</f>
        <v>14520.4575</v>
      </c>
      <c r="I18" s="21">
        <f>1383.837+7995.81405</f>
        <v>9379.6510500000004</v>
      </c>
      <c r="J18" s="10">
        <f t="shared" si="0"/>
        <v>64.59611241587946</v>
      </c>
      <c r="K18" s="17" t="s">
        <v>86</v>
      </c>
      <c r="L18" s="8" t="s">
        <v>69</v>
      </c>
      <c r="M18" s="11">
        <v>8</v>
      </c>
      <c r="N18" s="11">
        <v>2775</v>
      </c>
      <c r="O18" s="8" t="s">
        <v>68</v>
      </c>
      <c r="P18" s="13"/>
    </row>
    <row r="19" spans="1:16" ht="225" x14ac:dyDescent="0.3">
      <c r="A19" s="17">
        <v>14</v>
      </c>
      <c r="B19" s="20" t="s">
        <v>70</v>
      </c>
      <c r="C19" s="20" t="s">
        <v>71</v>
      </c>
      <c r="D19" s="20" t="s">
        <v>72</v>
      </c>
      <c r="E19" s="20" t="s">
        <v>73</v>
      </c>
      <c r="F19" s="20">
        <v>2018</v>
      </c>
      <c r="G19" s="20">
        <v>2019</v>
      </c>
      <c r="H19" s="21">
        <f>2036.943+490.33</f>
        <v>2527.2730000000001</v>
      </c>
      <c r="I19" s="21">
        <f>2036.943+490.33</f>
        <v>2527.2730000000001</v>
      </c>
      <c r="J19" s="10">
        <f t="shared" si="0"/>
        <v>100</v>
      </c>
      <c r="K19" s="17" t="s">
        <v>87</v>
      </c>
      <c r="L19" s="8" t="s">
        <v>89</v>
      </c>
      <c r="M19" s="11">
        <v>6</v>
      </c>
      <c r="N19" s="11">
        <v>179</v>
      </c>
      <c r="O19" s="8" t="s">
        <v>74</v>
      </c>
      <c r="P19" s="13"/>
    </row>
    <row r="20" spans="1:16" ht="168.75" x14ac:dyDescent="0.3">
      <c r="A20" s="17">
        <v>15</v>
      </c>
      <c r="B20" s="20" t="s">
        <v>75</v>
      </c>
      <c r="C20" s="20" t="s">
        <v>76</v>
      </c>
      <c r="D20" s="20" t="s">
        <v>72</v>
      </c>
      <c r="E20" s="20" t="s">
        <v>32</v>
      </c>
      <c r="F20" s="20">
        <v>2018</v>
      </c>
      <c r="G20" s="20">
        <v>2019</v>
      </c>
      <c r="H20" s="21">
        <v>3000</v>
      </c>
      <c r="I20" s="21">
        <v>0</v>
      </c>
      <c r="J20" s="10">
        <f t="shared" si="0"/>
        <v>0</v>
      </c>
      <c r="K20" s="17" t="s">
        <v>82</v>
      </c>
      <c r="L20" s="8" t="s">
        <v>88</v>
      </c>
      <c r="M20" s="11">
        <v>2</v>
      </c>
      <c r="N20" s="11">
        <v>60</v>
      </c>
      <c r="O20" s="8" t="s">
        <v>77</v>
      </c>
      <c r="P20" s="13"/>
    </row>
    <row r="21" spans="1:16" ht="18.75" x14ac:dyDescent="0.3">
      <c r="A21" s="17"/>
      <c r="B21" s="20" t="s">
        <v>79</v>
      </c>
      <c r="C21" s="20"/>
      <c r="D21" s="20"/>
      <c r="E21" s="20"/>
      <c r="F21" s="20"/>
      <c r="G21" s="21"/>
      <c r="H21" s="23">
        <f>H16+H17+H18+H19+H20</f>
        <v>341906.31383</v>
      </c>
      <c r="I21" s="23">
        <f>I16+I17+I18+I19+I20</f>
        <v>267536.78187999997</v>
      </c>
      <c r="J21" s="19">
        <f t="shared" si="0"/>
        <v>78.24856431666322</v>
      </c>
      <c r="K21" s="17"/>
      <c r="L21" s="8"/>
      <c r="M21" s="11"/>
      <c r="N21" s="11"/>
      <c r="O21" s="8"/>
      <c r="P21" s="13"/>
    </row>
  </sheetData>
  <mergeCells count="16">
    <mergeCell ref="A1:P1"/>
    <mergeCell ref="H2:H3"/>
    <mergeCell ref="F2:G3"/>
    <mergeCell ref="E2:E3"/>
    <mergeCell ref="D2:D3"/>
    <mergeCell ref="C2:C3"/>
    <mergeCell ref="M2:O2"/>
    <mergeCell ref="P2:P3"/>
    <mergeCell ref="L2:L3"/>
    <mergeCell ref="K2:K3"/>
    <mergeCell ref="I2:I3"/>
    <mergeCell ref="A15:P15"/>
    <mergeCell ref="J2:J3"/>
    <mergeCell ref="A4:P4"/>
    <mergeCell ref="B2:B3"/>
    <mergeCell ref="A2:A3"/>
  </mergeCells>
  <pageMargins left="0.31496062992125984" right="0.31496062992125984" top="0.74803149606299213" bottom="0.55118110236220474" header="0.31496062992125984" footer="0.31496062992125984"/>
  <pageSetup paperSize="9" scale="40"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Отчет за 2018</vt:lpstr>
      <vt:lpstr>'Отчет за 2018'!Заголовки_для_печати</vt:lpstr>
      <vt:lpstr>'Отчет за 2018'!Область_печати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2019-02-25T10:25:44Z</dcterms:modified>
</cp:coreProperties>
</file>