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570" windowHeight="11535"/>
  </bookViews>
  <sheets>
    <sheet name="Отчет УКС и ЖКК" sheetId="2" r:id="rId1"/>
  </sheets>
  <definedNames>
    <definedName name="_xlnm.Print_Area" localSheetId="0">'Отчет УКС и ЖКК'!$A$1:$R$18</definedName>
  </definedNames>
  <calcPr calcId="144525"/>
</workbook>
</file>

<file path=xl/calcChain.xml><?xml version="1.0" encoding="utf-8"?>
<calcChain xmlns="http://schemas.openxmlformats.org/spreadsheetml/2006/main">
  <c r="L11" i="2" l="1"/>
  <c r="L12" i="2"/>
  <c r="K9" i="2" l="1"/>
  <c r="K11" i="2" l="1"/>
  <c r="K10" i="2"/>
  <c r="K7" i="2"/>
  <c r="L6" i="2" l="1"/>
  <c r="L7" i="2"/>
  <c r="L8" i="2"/>
  <c r="L9" i="2"/>
  <c r="K15" i="2"/>
  <c r="K14" i="2"/>
  <c r="K16" i="2"/>
  <c r="K8" i="2" l="1"/>
  <c r="K6" i="2"/>
  <c r="S8" i="2" l="1"/>
</calcChain>
</file>

<file path=xl/sharedStrings.xml><?xml version="1.0" encoding="utf-8"?>
<sst xmlns="http://schemas.openxmlformats.org/spreadsheetml/2006/main" count="106" uniqueCount="72">
  <si>
    <t>Наименование объекта</t>
  </si>
  <si>
    <t>Месторасположение</t>
  </si>
  <si>
    <t>Источник финансирования</t>
  </si>
  <si>
    <t>Строительство</t>
  </si>
  <si>
    <t>гп.Пойковский</t>
  </si>
  <si>
    <t>сп.Сингапай</t>
  </si>
  <si>
    <t>Инженерная подготовка квартала В-1 сп.Сингапай Нефтеюганского района. Сети теплоснабжения, водоснабжения, водоотведения, электроснабжения. I, II, III очереди строительства. (I очередь строительства: 3 этап)</t>
  </si>
  <si>
    <t>Участковый пункт полиции в п.Сентябрьский Нефтеюганского района</t>
  </si>
  <si>
    <t>п.Сентябрьский</t>
  </si>
  <si>
    <t>Участковый пункт полиции в п.Салым Нефтеюганского района</t>
  </si>
  <si>
    <t>п.Салым</t>
  </si>
  <si>
    <t>Рекультивация объектов несанкционированных мест размещения твердых бытовых отходов</t>
  </si>
  <si>
    <t>п.Усть-Юган,п.Чеускино,п.Каркатеевы,п.Сентябрьский,</t>
  </si>
  <si>
    <t>пУсть-Юган</t>
  </si>
  <si>
    <t>п.Куть-Ях</t>
  </si>
  <si>
    <t>Пожарное депо на 2 автомашины в  п.Усть-Юган</t>
  </si>
  <si>
    <t>Пожарное депо на 2 автомашины в  п.Куть-Ях</t>
  </si>
  <si>
    <t>№ п/п</t>
  </si>
  <si>
    <t>Этап (проектирование/строительство)</t>
  </si>
  <si>
    <t>Планируемые сроки строительства / реконструкции</t>
  </si>
  <si>
    <t>Размер планируемых средств на реализацию проекта (строительства / реконструкции), тыс. руб.</t>
  </si>
  <si>
    <t>Эффекты от реализации объекта</t>
  </si>
  <si>
    <t>Социальный (создание новых рабочих мест, чел.)</t>
  </si>
  <si>
    <t>Бюджетный (поступления налоговых отчислений в бюджеты всех уровней, тыс.руб.)</t>
  </si>
  <si>
    <t>Экономический (производственная мощность Объекта)</t>
  </si>
  <si>
    <t>Примечание</t>
  </si>
  <si>
    <t>Вид работ (строительство / реконструкция)</t>
  </si>
  <si>
    <t>Краткая характеристика и текущее состояние объекта, информация о проведении торгов, заключении контракта, соблюдении условий контракта подрядной организацией</t>
  </si>
  <si>
    <t>Бюджет муниципального образования, бюджет округа</t>
  </si>
  <si>
    <t>Бюджет муниципального образования</t>
  </si>
  <si>
    <t>Средства по соглашениям о сотрудничестве</t>
  </si>
  <si>
    <t>658/200/150
театр-конц зал, мест/диско-зал/посет, кинозал/мест</t>
  </si>
  <si>
    <t>162,1 м2</t>
  </si>
  <si>
    <t>8134,5 м</t>
  </si>
  <si>
    <t>0,754 м</t>
  </si>
  <si>
    <t>не предусмотрено</t>
  </si>
  <si>
    <t>Проект не реализован</t>
  </si>
  <si>
    <t>УКС и ЖКК НР данной информацией не располагает.</t>
  </si>
  <si>
    <t>Исполнено на 01.01.2016, тыс.руб.</t>
  </si>
  <si>
    <t>Участковый пункт полиции рассчитан на работу одного участкового уполномоченного</t>
  </si>
  <si>
    <t>Заказчиком строительства объекта является КУ УКС ХМАО-Югры. Разрешение на строительство №ru86503000-32 от 15.07.2014</t>
  </si>
  <si>
    <t>Заказчиком строительства объекта является КУ УКС ХМАО-Югры. Разрешение на строительство №ru86503000-29 от 27.06.2014</t>
  </si>
  <si>
    <t>Заказчиком строительства объекта является КУ УКС ХМАО-Югры. Разрешение на строительство  №ru86503101-7 от 19.06.2013</t>
  </si>
  <si>
    <t>а/м/кв.м - 2/564,53</t>
  </si>
  <si>
    <t>а/м/кв.м - 4/3713.</t>
  </si>
  <si>
    <t>объект введен в эксплуатацию разрешением № 86-ru86503303-25-2015 от 29.12.2015</t>
  </si>
  <si>
    <t>объект введен в эксплуатацию разрешением № 86-ru86503303-33-2015 от 30.12.2015</t>
  </si>
  <si>
    <t>Профинансировано в 2015 году. тыс.руб.</t>
  </si>
  <si>
    <t>Освобождены территории земельных участков площадью 15 582 м2</t>
  </si>
  <si>
    <t>% выполнения</t>
  </si>
  <si>
    <t>работы выполнены в полном объеме.</t>
  </si>
  <si>
    <t>Культурно-образовательный комплекс пгт.Пойковский Нефтеюганского района. 1 этап строительства. (Электороснабжения культурно-образовательного комплекса)</t>
  </si>
  <si>
    <t>% выполнения от запланированных средств</t>
  </si>
  <si>
    <t>% выполнения от  выделенных средств в 2015 году</t>
  </si>
  <si>
    <t>Объекты заказчиком строительства которых является УКС ХМАО-Югры</t>
  </si>
  <si>
    <t>Объекты заказчиком строительства которых является МКУ "УКСиЖКК НР"</t>
  </si>
  <si>
    <t>Заключен контракт на СМР 29.09.2014г. Срок выполнения обязательств по контракту - февраль 2015г. Общая готовность объекта 68%. С начала 2015г. объект не обеспечен ассигнованиями под ввод.  Постановлением Правительства ХМАО-Югры от 21.08.2015г. № 274-п увеличен лимит 2015г. для завершения строительства объекта. Ожидаемый ввод объекта в эксплуатацию 2 кв. 2016г</t>
  </si>
  <si>
    <t xml:space="preserve">10.07.2013г. заключен контракт на выполнение СМР по завершению объекта. Срок выполнения обязательств по контракту - июль 2014г.  Общая готовность объекта - 87%. За нарушение сроков проведена претензионная работа, ведется исковая работа по взысканию  неустойки, суд. заседание  по апелляции назначено на 28.01.2016г., по второму иску -  суд. заседание назначено на 13.01.2016 г. .Объект включен в АИП на 2015г. Постановлением Правительства ХМАО-Югры от 21.08.2015г. № 274-п.. Предложения об уменьшении лимита на 2015г. постановлением № 466-п от 18.12.2015 г. не учтены.  Ожидаемый ввод ввод объекта в эксплуатацию  сдвинулся  на 2016г                                                 </t>
  </si>
  <si>
    <t>Заключен контракт на СМР  25.08.2014г. Срок выполнения обязательств по контракту январь 2015г. Общая готовность - 85%.  Ведется исковая работа по взысканию неустойки  за нарушение сроков  по контракту,  очередное  суд.заседание 21.01.2016г. По заключенным контрактам оборудование поставлено .Объект включен в АИП на 2015г. Постановлением Правительства ХМАО-Югры от 21.08.2015г. № 274-п. Предложения об уменьшении лимита на 2015г постановлением № 466-п от 18.12.2015 г. не учтены.Ожидаемый ввод объекта в эксплуатацию 2 кв. 2016г</t>
  </si>
  <si>
    <t>-</t>
  </si>
  <si>
    <t>По состоянию на 28.03.2016 года приобретен проект дворца культуры для строительства объекта. Цена проекта составляет  1 839,51666 тыс.руб.   Ведется работа по объявлению аукциона на привязку проекта и строительство объекта.</t>
  </si>
  <si>
    <t>Заключен муниципальный контракт с ООО фирма "В-Строй" №0187300001715000003-0055565-02 от 03.03.2015 на сумму 6 669,8 т.р..  В результате производства работ на данном объекте были выявлены упущения в проектной документации, что привело к увеличению стоимости МК, заключено доп. Соглашение №1 от 28.09.2015  на сумму 565,185 тыс.руб. В виду того, что подрядчик поздно получил разрешение на строительство и разрешение на производство земляных работ, подрядчик нарушил условия контракта( в части сроков завершения строительства), в отношении ООО фирма "ТВ-Строй " была проведена претензионная работа. Заказчиком в одностороннем несудебном порядке удержаны денежные средства в размере 43, 349 тыс.руб. из причитающихся подрядчику платежам по контракту. Подписано  расторжение муниципального контракта на сумму 500,00636 тыс.руб. от 30.12.2015 Подрядчиком не использованы средства на благоустройство территории и страхование объекта</t>
  </si>
  <si>
    <t>Работы выполнены, завершение строительства этапа планируется в 2016 году.</t>
  </si>
  <si>
    <t>Отчет о реализации Плана создания объектов инвестиционной инфраструктуры в муниципальном образовании Нефтеюганский район Ханты-Мансийского автономного округа - Югры за 2015 год</t>
  </si>
  <si>
    <t>Стоимость 3 этапа составляет 35 742 ,35 т.руб.после проведения торгов заключен контракт на  сумму 35 384 924 ,52 руб. экономия сотавила  357, 43 тыс. рублей оствшиеся средства в размере 24 769,77 руб. будут освоенны   в 2016</t>
  </si>
  <si>
    <t>Инженерные сети индивидуальной жилой застройки Северо-Западной части восьмого микрорайона в гп.Пойковский Нефтеюганского района.</t>
  </si>
  <si>
    <t>Заключен контракт № 67-02 от 16.04.2015 с ООО "Комплекссервис" на сумму 480,076 тыс. руб. Подрядчик выполнил строительно-монтажные работы. Подписано соглашение о расторжении муниципального контракта  от 05.06.2015, к оплате не подлежат не исполненные средства в сумме 3,404 тыс. руб. Сумма контракта по соглашению составила 476,672 тыс руб. Работы  оплачены контракт закрыт.</t>
  </si>
  <si>
    <t xml:space="preserve"> Рекультивация несанкционированных свалок твердых бытовых отходов в сп.Усть-Юган (Юганская Обь), сп.Сентябрьский, сп.Каркатеевы, сп.Чеускино. Заключен МК №0187300001714000483-0055565-02 от 09.02.2015 с ООО "Монтажстройкомплекс" на сумму 26 359 036,88 руб. В  связи с упущением в сметной документации - не учтен верхний слой покрытия "БЕНТОЛОК, заключено  доп.соглашение № 1 к муниципальному контракту от 09.02.2015                  № 0187300001714000483-0055565-02  на увеличение суммы контракта на  2 363,422 тыс.руб.  работы выполнены контракт  исполнен. 25.11.2015 заключено соглашение о расторжении контракта  в связи с тем, что подрядчиком не использованы денежные средства в сумме 284 470,71 руб. (средства на покрытие затрат на добровольное страхование в т.ч. строительных рисков).  </t>
  </si>
  <si>
    <t>Заключен муниципальный контракт № 0187300001715000058-0055565-02 от 24.04.2015 с ООО"Монтажстройкомплекс" на сумму 6 664,5 т.р.. Работы выполнены с нарушением срока производства работ.  Направлена претензия  от 25.11.2015 №5-2827 с расчетом неустойки в размере 70 ,375 тыс.руб. Оплата выполненных  работ произведена с учетом неустойки..  Подписано соглашение о расторжении контракта на сумму 141,198 тыс.руб. от 29.12.2015. Подрядчик не освоил средства, предусмотренные МК на непредвиденные работы и затраты.</t>
  </si>
  <si>
    <t xml:space="preserve">Заключен муниципальный контракт  № 0187300001715000306-0055565-01 от 18.11.2015 на сумму 35 384 924,52 руб. с ООО "Монтажстройкомплекс". Срок исполнения -160 дней (апрель 2016). Корректировкой АИП от 27.11.2015 на данный объект перераспределены бюджетные средства в размере 10 614,00 тыс.руб. Работы ведутся согласно графику производства работ. </t>
  </si>
  <si>
    <t xml:space="preserve">
Заключен муниципальный контракт                              3 0187300001715000309-0055565-01 от 02.12.2015 с  ООО "Монтажстройкомплекс" на сумму 17 901,89466 тыс.руб. Срок выполнения работ - 5 месяцев по истечении 5 рабочих дней со дня подписания контракта (июнь 2016). Работы ведутся согласно графику производства работ. Заключен договор № 183-2 от 25.12.2015 с ООО ЗСК "Уралгеотоп" на проведение землеустроительных и кадастровых работ. Цена контракта - 98 450,00 руб. Срок выполнения работ до 15.02.2016.</t>
  </si>
  <si>
    <t>Комплекс зданий и сооружений пожарного депо в гп. Пойковский Нефтеюганского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</si>
</sst>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1F497D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66"/>
      <color rgb="FFFF9933"/>
      <color rgb="FFDAE3C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view="pageBreakPreview" zoomScale="80" zoomScaleNormal="70" zoomScaleSheetLayoutView="8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L12" sqref="L12"/>
    </sheetView>
  </sheetViews>
  <sheetFormatPr defaultRowHeight="15" x14ac:dyDescent="0.25"/>
  <cols>
    <col min="1" max="1" width="5.7109375" style="2" customWidth="1"/>
    <col min="2" max="2" width="27.28515625" style="2" customWidth="1"/>
    <col min="3" max="3" width="21.5703125" style="2" customWidth="1"/>
    <col min="4" max="4" width="19.42578125" style="2" customWidth="1"/>
    <col min="5" max="5" width="17.7109375" style="2" customWidth="1"/>
    <col min="6" max="6" width="13.85546875" style="2" customWidth="1"/>
    <col min="7" max="7" width="12.85546875" style="2" customWidth="1"/>
    <col min="8" max="8" width="18.28515625" style="2" customWidth="1"/>
    <col min="9" max="11" width="15.140625" style="2" customWidth="1"/>
    <col min="12" max="12" width="18.140625" style="2" customWidth="1"/>
    <col min="13" max="13" width="24.140625" style="2" customWidth="1"/>
    <col min="14" max="14" width="45.140625" style="2" customWidth="1"/>
    <col min="15" max="15" width="14.42578125" style="2" customWidth="1"/>
    <col min="16" max="16" width="15.7109375" style="2" customWidth="1"/>
    <col min="17" max="17" width="20.7109375" style="2" customWidth="1"/>
    <col min="18" max="18" width="42.28515625" customWidth="1"/>
  </cols>
  <sheetData>
    <row r="1" spans="1:19" ht="37.9" customHeight="1" x14ac:dyDescent="0.25">
      <c r="A1" s="50" t="s">
        <v>63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3" spans="1:19" ht="15" customHeight="1" x14ac:dyDescent="0.25">
      <c r="A3" s="44" t="s">
        <v>17</v>
      </c>
      <c r="B3" s="44" t="s">
        <v>0</v>
      </c>
      <c r="C3" s="44" t="s">
        <v>1</v>
      </c>
      <c r="D3" s="44" t="s">
        <v>26</v>
      </c>
      <c r="E3" s="44" t="s">
        <v>18</v>
      </c>
      <c r="F3" s="46" t="s">
        <v>19</v>
      </c>
      <c r="G3" s="47"/>
      <c r="H3" s="44" t="s">
        <v>20</v>
      </c>
      <c r="I3" s="44" t="s">
        <v>47</v>
      </c>
      <c r="J3" s="44" t="s">
        <v>38</v>
      </c>
      <c r="K3" s="8"/>
      <c r="L3" s="8"/>
      <c r="M3" s="44" t="s">
        <v>2</v>
      </c>
      <c r="N3" s="44" t="s">
        <v>27</v>
      </c>
      <c r="O3" s="39" t="s">
        <v>21</v>
      </c>
      <c r="P3" s="40"/>
      <c r="Q3" s="41"/>
      <c r="R3" s="44" t="s">
        <v>25</v>
      </c>
    </row>
    <row r="4" spans="1:19" ht="105" x14ac:dyDescent="0.25">
      <c r="A4" s="45"/>
      <c r="B4" s="45"/>
      <c r="C4" s="45"/>
      <c r="D4" s="45"/>
      <c r="E4" s="45"/>
      <c r="F4" s="48"/>
      <c r="G4" s="49"/>
      <c r="H4" s="45"/>
      <c r="I4" s="45"/>
      <c r="J4" s="45"/>
      <c r="K4" s="9" t="s">
        <v>52</v>
      </c>
      <c r="L4" s="9" t="s">
        <v>53</v>
      </c>
      <c r="M4" s="45"/>
      <c r="N4" s="45"/>
      <c r="O4" s="10" t="s">
        <v>22</v>
      </c>
      <c r="P4" s="10" t="s">
        <v>23</v>
      </c>
      <c r="Q4" s="10" t="s">
        <v>24</v>
      </c>
      <c r="R4" s="45"/>
    </row>
    <row r="5" spans="1:19" ht="30.75" customHeight="1" x14ac:dyDescent="0.25">
      <c r="A5" s="9"/>
      <c r="B5" s="39" t="s">
        <v>55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1:19" ht="153" customHeight="1" x14ac:dyDescent="0.25">
      <c r="A6" s="11">
        <v>1</v>
      </c>
      <c r="B6" s="11" t="s">
        <v>6</v>
      </c>
      <c r="C6" s="11" t="s">
        <v>5</v>
      </c>
      <c r="D6" s="11" t="s">
        <v>3</v>
      </c>
      <c r="E6" s="11" t="s">
        <v>3</v>
      </c>
      <c r="F6" s="11">
        <v>2015</v>
      </c>
      <c r="G6" s="11">
        <v>2016</v>
      </c>
      <c r="H6" s="12">
        <v>35384.92</v>
      </c>
      <c r="I6" s="12">
        <v>10615.15</v>
      </c>
      <c r="J6" s="12">
        <v>10615.15</v>
      </c>
      <c r="K6" s="13">
        <f t="shared" ref="K6:K11" si="0">J6/H6*100</f>
        <v>29.999078703583336</v>
      </c>
      <c r="L6" s="13">
        <f>J6/I6*100</f>
        <v>100</v>
      </c>
      <c r="M6" s="11" t="s">
        <v>28</v>
      </c>
      <c r="N6" s="14" t="s">
        <v>69</v>
      </c>
      <c r="O6" s="11" t="s">
        <v>35</v>
      </c>
      <c r="P6" s="11" t="s">
        <v>37</v>
      </c>
      <c r="Q6" s="11" t="s">
        <v>34</v>
      </c>
      <c r="R6" s="11" t="s">
        <v>64</v>
      </c>
    </row>
    <row r="7" spans="1:19" s="5" customFormat="1" ht="140.25" customHeight="1" x14ac:dyDescent="0.25">
      <c r="A7" s="11">
        <v>2</v>
      </c>
      <c r="B7" s="11" t="s">
        <v>65</v>
      </c>
      <c r="C7" s="11" t="s">
        <v>4</v>
      </c>
      <c r="D7" s="11" t="s">
        <v>3</v>
      </c>
      <c r="E7" s="11" t="s">
        <v>3</v>
      </c>
      <c r="F7" s="42">
        <v>2015</v>
      </c>
      <c r="G7" s="43"/>
      <c r="H7" s="12">
        <v>482</v>
      </c>
      <c r="I7" s="12">
        <v>476.67</v>
      </c>
      <c r="J7" s="12">
        <v>476.67</v>
      </c>
      <c r="K7" s="13">
        <f t="shared" si="0"/>
        <v>98.894190871369304</v>
      </c>
      <c r="L7" s="13">
        <f>J7/I7*100</f>
        <v>100</v>
      </c>
      <c r="M7" s="11" t="s">
        <v>28</v>
      </c>
      <c r="N7" s="11" t="s">
        <v>66</v>
      </c>
      <c r="O7" s="11" t="s">
        <v>35</v>
      </c>
      <c r="P7" s="11" t="s">
        <v>37</v>
      </c>
      <c r="Q7" s="11" t="s">
        <v>33</v>
      </c>
      <c r="R7" s="11" t="s">
        <v>62</v>
      </c>
    </row>
    <row r="8" spans="1:19" ht="300" x14ac:dyDescent="0.25">
      <c r="A8" s="11">
        <v>3</v>
      </c>
      <c r="B8" s="11" t="s">
        <v>11</v>
      </c>
      <c r="C8" s="11" t="s">
        <v>12</v>
      </c>
      <c r="D8" s="11" t="s">
        <v>3</v>
      </c>
      <c r="E8" s="11" t="s">
        <v>3</v>
      </c>
      <c r="F8" s="42">
        <v>2015</v>
      </c>
      <c r="G8" s="43"/>
      <c r="H8" s="12">
        <v>28437.99</v>
      </c>
      <c r="I8" s="12">
        <v>28437.99</v>
      </c>
      <c r="J8" s="12">
        <v>28437.99</v>
      </c>
      <c r="K8" s="15">
        <f t="shared" si="0"/>
        <v>100</v>
      </c>
      <c r="L8" s="13">
        <f>28437.99/(26359.04+2078.95)*100</f>
        <v>100</v>
      </c>
      <c r="M8" s="11" t="s">
        <v>29</v>
      </c>
      <c r="N8" s="16" t="s">
        <v>67</v>
      </c>
      <c r="O8" s="11" t="s">
        <v>35</v>
      </c>
      <c r="P8" s="11" t="s">
        <v>37</v>
      </c>
      <c r="Q8" s="11" t="s">
        <v>48</v>
      </c>
      <c r="R8" s="11" t="s">
        <v>50</v>
      </c>
      <c r="S8" s="3" t="e">
        <f>#REF!-J8</f>
        <v>#REF!</v>
      </c>
    </row>
    <row r="9" spans="1:19" ht="381" customHeight="1" x14ac:dyDescent="0.25">
      <c r="A9" s="10">
        <v>4</v>
      </c>
      <c r="B9" s="10" t="s">
        <v>51</v>
      </c>
      <c r="C9" s="10" t="s">
        <v>4</v>
      </c>
      <c r="D9" s="10" t="s">
        <v>3</v>
      </c>
      <c r="E9" s="10" t="s">
        <v>3</v>
      </c>
      <c r="F9" s="10">
        <v>2015</v>
      </c>
      <c r="G9" s="11">
        <v>2016</v>
      </c>
      <c r="H9" s="12">
        <v>180000</v>
      </c>
      <c r="I9" s="12">
        <v>17901.89</v>
      </c>
      <c r="J9" s="17">
        <v>2685.06</v>
      </c>
      <c r="K9" s="18">
        <f t="shared" si="0"/>
        <v>1.4917</v>
      </c>
      <c r="L9" s="19">
        <f>J9/I9*100</f>
        <v>14.998751528469899</v>
      </c>
      <c r="M9" s="10" t="s">
        <v>30</v>
      </c>
      <c r="N9" s="10" t="s">
        <v>70</v>
      </c>
      <c r="O9" s="10" t="s">
        <v>36</v>
      </c>
      <c r="P9" s="10" t="s">
        <v>37</v>
      </c>
      <c r="Q9" s="10" t="s">
        <v>31</v>
      </c>
      <c r="R9" s="10" t="s">
        <v>60</v>
      </c>
    </row>
    <row r="10" spans="1:19" s="5" customFormat="1" ht="217.5" customHeight="1" x14ac:dyDescent="0.25">
      <c r="A10" s="11">
        <v>5</v>
      </c>
      <c r="B10" s="11" t="s">
        <v>7</v>
      </c>
      <c r="C10" s="11" t="s">
        <v>8</v>
      </c>
      <c r="D10" s="11" t="s">
        <v>3</v>
      </c>
      <c r="E10" s="11" t="s">
        <v>3</v>
      </c>
      <c r="F10" s="42">
        <v>2015</v>
      </c>
      <c r="G10" s="43"/>
      <c r="H10" s="12">
        <v>6664.49</v>
      </c>
      <c r="I10" s="20">
        <v>6452.92</v>
      </c>
      <c r="J10" s="12">
        <v>6452.92</v>
      </c>
      <c r="K10" s="13">
        <f t="shared" si="0"/>
        <v>96.825413497506943</v>
      </c>
      <c r="L10" s="13">
        <v>100</v>
      </c>
      <c r="M10" s="11" t="s">
        <v>28</v>
      </c>
      <c r="N10" s="11" t="s">
        <v>68</v>
      </c>
      <c r="O10" s="11" t="s">
        <v>39</v>
      </c>
      <c r="P10" s="11" t="s">
        <v>37</v>
      </c>
      <c r="Q10" s="11" t="s">
        <v>32</v>
      </c>
      <c r="R10" s="11" t="s">
        <v>45</v>
      </c>
    </row>
    <row r="11" spans="1:19" s="5" customFormat="1" ht="385.5" customHeight="1" thickBot="1" x14ac:dyDescent="0.3">
      <c r="A11" s="11">
        <v>6</v>
      </c>
      <c r="B11" s="11" t="s">
        <v>9</v>
      </c>
      <c r="C11" s="11" t="s">
        <v>10</v>
      </c>
      <c r="D11" s="11" t="s">
        <v>3</v>
      </c>
      <c r="E11" s="11" t="s">
        <v>3</v>
      </c>
      <c r="F11" s="42">
        <v>2015</v>
      </c>
      <c r="G11" s="43"/>
      <c r="H11" s="12">
        <v>7234.98</v>
      </c>
      <c r="I11" s="12">
        <v>6691.62</v>
      </c>
      <c r="J11" s="12">
        <v>6691.62</v>
      </c>
      <c r="K11" s="13">
        <f t="shared" si="0"/>
        <v>92.489820289758924</v>
      </c>
      <c r="L11" s="13">
        <f>J11/I11*100</f>
        <v>100</v>
      </c>
      <c r="M11" s="11" t="s">
        <v>28</v>
      </c>
      <c r="N11" s="11" t="s">
        <v>61</v>
      </c>
      <c r="O11" s="11" t="s">
        <v>39</v>
      </c>
      <c r="P11" s="11" t="s">
        <v>37</v>
      </c>
      <c r="Q11" s="11" t="s">
        <v>32</v>
      </c>
      <c r="R11" s="11" t="s">
        <v>46</v>
      </c>
    </row>
    <row r="12" spans="1:19" s="5" customFormat="1" ht="39" customHeight="1" x14ac:dyDescent="0.25">
      <c r="A12" s="11"/>
      <c r="B12" s="21"/>
      <c r="C12" s="22" t="s">
        <v>49</v>
      </c>
      <c r="D12" s="23"/>
      <c r="E12" s="23"/>
      <c r="F12" s="23"/>
      <c r="G12" s="24"/>
      <c r="H12" s="24"/>
      <c r="I12" s="25"/>
      <c r="J12" s="26"/>
      <c r="K12" s="26"/>
      <c r="L12" s="27">
        <f>(J11+J10+J9+J8+J7+J6)/(I6+I7+I8+I9+I10+I11)*100</f>
        <v>78.43916026130043</v>
      </c>
      <c r="M12" s="23"/>
      <c r="N12" s="23"/>
      <c r="O12" s="23"/>
      <c r="P12" s="23"/>
      <c r="Q12" s="23"/>
      <c r="R12" s="21"/>
      <c r="S12" s="7"/>
    </row>
    <row r="13" spans="1:19" s="5" customFormat="1" ht="39" customHeight="1" x14ac:dyDescent="0.25">
      <c r="A13" s="11"/>
      <c r="B13" s="36" t="s">
        <v>54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  <c r="S13" s="1"/>
    </row>
    <row r="14" spans="1:19" ht="150" x14ac:dyDescent="0.25">
      <c r="A14" s="10">
        <v>7</v>
      </c>
      <c r="B14" s="10" t="s">
        <v>15</v>
      </c>
      <c r="C14" s="10" t="s">
        <v>13</v>
      </c>
      <c r="D14" s="10" t="s">
        <v>3</v>
      </c>
      <c r="E14" s="10" t="s">
        <v>3</v>
      </c>
      <c r="F14" s="28">
        <v>41835</v>
      </c>
      <c r="G14" s="28">
        <v>42217</v>
      </c>
      <c r="H14" s="12">
        <v>61117.89</v>
      </c>
      <c r="I14" s="12">
        <v>20833.973910000001</v>
      </c>
      <c r="J14" s="12">
        <v>58919.444470000002</v>
      </c>
      <c r="K14" s="13">
        <f t="shared" ref="K14:K15" si="1">J14/H14*100</f>
        <v>96.402942689939081</v>
      </c>
      <c r="L14" s="12" t="s">
        <v>59</v>
      </c>
      <c r="M14" s="11"/>
      <c r="N14" s="11" t="s">
        <v>40</v>
      </c>
      <c r="O14" s="11"/>
      <c r="P14" s="11"/>
      <c r="Q14" s="11" t="s">
        <v>43</v>
      </c>
      <c r="R14" s="11" t="s">
        <v>56</v>
      </c>
    </row>
    <row r="15" spans="1:19" ht="270" x14ac:dyDescent="0.25">
      <c r="A15" s="10">
        <v>8</v>
      </c>
      <c r="B15" s="10" t="s">
        <v>16</v>
      </c>
      <c r="C15" s="10" t="s">
        <v>14</v>
      </c>
      <c r="D15" s="10" t="s">
        <v>3</v>
      </c>
      <c r="E15" s="10" t="s">
        <v>3</v>
      </c>
      <c r="F15" s="28">
        <v>41817</v>
      </c>
      <c r="G15" s="28">
        <v>42217</v>
      </c>
      <c r="H15" s="12">
        <v>55393.57</v>
      </c>
      <c r="I15" s="12">
        <v>13774.76419</v>
      </c>
      <c r="J15" s="12">
        <v>46995.109859999997</v>
      </c>
      <c r="K15" s="13">
        <f t="shared" si="1"/>
        <v>84.838564945353752</v>
      </c>
      <c r="L15" s="12" t="s">
        <v>59</v>
      </c>
      <c r="M15" s="11"/>
      <c r="N15" s="11" t="s">
        <v>41</v>
      </c>
      <c r="O15" s="11"/>
      <c r="P15" s="11"/>
      <c r="Q15" s="11" t="s">
        <v>43</v>
      </c>
      <c r="R15" s="11" t="s">
        <v>57</v>
      </c>
    </row>
    <row r="16" spans="1:19" ht="221.25" customHeight="1" thickBot="1" x14ac:dyDescent="0.3">
      <c r="A16" s="10">
        <v>9</v>
      </c>
      <c r="B16" s="10" t="s">
        <v>71</v>
      </c>
      <c r="C16" s="10" t="s">
        <v>4</v>
      </c>
      <c r="D16" s="10" t="s">
        <v>3</v>
      </c>
      <c r="E16" s="10" t="s">
        <v>3</v>
      </c>
      <c r="F16" s="28">
        <v>40015</v>
      </c>
      <c r="G16" s="28">
        <v>42231</v>
      </c>
      <c r="H16" s="12">
        <v>190355.64215</v>
      </c>
      <c r="I16" s="12">
        <v>29958.15524</v>
      </c>
      <c r="J16" s="12">
        <v>190355.64215</v>
      </c>
      <c r="K16" s="13">
        <f>J16/H16*100</f>
        <v>100</v>
      </c>
      <c r="L16" s="12" t="s">
        <v>59</v>
      </c>
      <c r="M16" s="11"/>
      <c r="N16" s="11" t="s">
        <v>42</v>
      </c>
      <c r="O16" s="11"/>
      <c r="P16" s="11"/>
      <c r="Q16" s="29" t="s">
        <v>44</v>
      </c>
      <c r="R16" s="29" t="s">
        <v>58</v>
      </c>
    </row>
    <row r="17" spans="1:18" ht="14.45" x14ac:dyDescent="0.3">
      <c r="A17" s="30"/>
      <c r="B17" s="31"/>
      <c r="C17" s="31"/>
      <c r="D17" s="31"/>
      <c r="E17" s="31"/>
      <c r="F17" s="31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2"/>
    </row>
    <row r="18" spans="1:18" ht="14.45" x14ac:dyDescent="0.3">
      <c r="A18" s="30"/>
      <c r="B18" s="31"/>
      <c r="C18" s="31"/>
      <c r="D18" s="31"/>
      <c r="E18" s="31"/>
      <c r="F18" s="3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2"/>
    </row>
    <row r="19" spans="1:18" ht="14.45" x14ac:dyDescent="0.3">
      <c r="A19" s="30"/>
      <c r="B19" s="31"/>
      <c r="C19" s="31"/>
      <c r="D19" s="31"/>
      <c r="E19" s="31"/>
      <c r="F19" s="3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2"/>
    </row>
    <row r="20" spans="1:18" x14ac:dyDescent="0.25">
      <c r="A20" s="30"/>
      <c r="B20" s="35"/>
      <c r="C20" s="35"/>
      <c r="D20" s="35"/>
      <c r="E20" s="35"/>
      <c r="F20" s="31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2"/>
    </row>
    <row r="21" spans="1:18" x14ac:dyDescent="0.25">
      <c r="A21" s="30"/>
      <c r="B21" s="35"/>
      <c r="C21" s="35"/>
      <c r="D21" s="35"/>
      <c r="E21" s="35"/>
      <c r="F21" s="3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2"/>
    </row>
    <row r="22" spans="1:18" ht="14.45" x14ac:dyDescent="0.3">
      <c r="A22" s="30"/>
      <c r="B22" s="33"/>
      <c r="C22" s="33"/>
      <c r="D22" s="33"/>
      <c r="E22" s="33"/>
      <c r="F22" s="31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2"/>
    </row>
    <row r="23" spans="1:18" ht="14.45" x14ac:dyDescent="0.3">
      <c r="A23" s="30"/>
      <c r="B23" s="33"/>
      <c r="C23" s="33"/>
      <c r="D23" s="33"/>
      <c r="E23" s="33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2"/>
    </row>
    <row r="24" spans="1:18" ht="14.45" x14ac:dyDescent="0.3">
      <c r="A24" s="30"/>
      <c r="B24" s="34"/>
      <c r="C24" s="31"/>
      <c r="D24" s="31"/>
      <c r="E24" s="31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2"/>
    </row>
    <row r="25" spans="1:18" ht="14.45" x14ac:dyDescent="0.3">
      <c r="A25" s="30"/>
      <c r="B25" s="34"/>
      <c r="C25" s="31"/>
      <c r="D25" s="31"/>
      <c r="E25" s="31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2"/>
    </row>
    <row r="26" spans="1:18" ht="14.45" x14ac:dyDescent="0.3">
      <c r="A26" s="30"/>
      <c r="B26" s="34"/>
      <c r="C26" s="31"/>
      <c r="D26" s="31"/>
      <c r="E26" s="31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2"/>
    </row>
    <row r="27" spans="1:18" ht="14.45" x14ac:dyDescent="0.3">
      <c r="B27" s="6"/>
      <c r="C27" s="6"/>
      <c r="D27" s="6"/>
      <c r="E27" s="6"/>
      <c r="F27" s="6"/>
    </row>
    <row r="28" spans="1:18" ht="14.4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8" ht="14.45" x14ac:dyDescent="0.3">
      <c r="A29"/>
      <c r="B29"/>
      <c r="C29"/>
      <c r="D29"/>
      <c r="E29"/>
      <c r="F29"/>
      <c r="G29"/>
      <c r="H29"/>
      <c r="I29"/>
      <c r="J29"/>
      <c r="K29"/>
      <c r="L29"/>
      <c r="M29" s="4"/>
      <c r="N29"/>
      <c r="O29"/>
      <c r="P29"/>
      <c r="Q29"/>
    </row>
    <row r="30" spans="1:18" ht="14.4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8" ht="14.45" x14ac:dyDescent="0.3">
      <c r="A31"/>
      <c r="B31"/>
      <c r="C31"/>
      <c r="D31"/>
      <c r="E31"/>
      <c r="F31"/>
      <c r="G31"/>
      <c r="H31"/>
      <c r="I31"/>
      <c r="J31"/>
      <c r="K31"/>
      <c r="L31"/>
      <c r="M31" s="4"/>
      <c r="N31"/>
      <c r="O31"/>
      <c r="P31"/>
      <c r="Q31"/>
    </row>
    <row r="32" spans="1:18" ht="14.4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14.45" x14ac:dyDescent="0.3">
      <c r="A33"/>
      <c r="B33"/>
      <c r="C33"/>
      <c r="D33"/>
      <c r="E33"/>
      <c r="F33"/>
      <c r="G33"/>
      <c r="H33"/>
      <c r="I33"/>
      <c r="J33"/>
      <c r="K33"/>
      <c r="L33"/>
      <c r="M33" s="4"/>
      <c r="N33"/>
      <c r="O33"/>
      <c r="P33"/>
      <c r="Q33"/>
    </row>
  </sheetData>
  <mergeCells count="21">
    <mergeCell ref="A1:R1"/>
    <mergeCell ref="R3:R4"/>
    <mergeCell ref="F8:G8"/>
    <mergeCell ref="F10:G10"/>
    <mergeCell ref="F11:G11"/>
    <mergeCell ref="B20:E21"/>
    <mergeCell ref="B13:R13"/>
    <mergeCell ref="B5:R5"/>
    <mergeCell ref="F7:G7"/>
    <mergeCell ref="A3:A4"/>
    <mergeCell ref="O3:Q3"/>
    <mergeCell ref="F3:G4"/>
    <mergeCell ref="N3:N4"/>
    <mergeCell ref="M3:M4"/>
    <mergeCell ref="J3:J4"/>
    <mergeCell ref="I3:I4"/>
    <mergeCell ref="E3:E4"/>
    <mergeCell ref="H3:H4"/>
    <mergeCell ref="D3:D4"/>
    <mergeCell ref="C3:C4"/>
    <mergeCell ref="B3:B4"/>
  </mergeCells>
  <pageMargins left="0.7" right="0.7" top="0.75" bottom="0.75" header="0.3" footer="0.3"/>
  <pageSetup paperSize="8" scale="53" fitToHeight="2" orientation="landscape" r:id="rId1"/>
  <rowBreaks count="1" manualBreakCount="1">
    <brk id="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УКС и ЖКК</vt:lpstr>
      <vt:lpstr>'Отчет УКС и ЖКК'!Область_печати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Довыденок Наталья Александровна</cp:lastModifiedBy>
  <cp:lastPrinted>2016-03-28T10:48:19Z</cp:lastPrinted>
  <dcterms:created xsi:type="dcterms:W3CDTF">2012-01-11T04:35:13Z</dcterms:created>
  <dcterms:modified xsi:type="dcterms:W3CDTF">2016-04-08T10:00:53Z</dcterms:modified>
</cp:coreProperties>
</file>